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Questa_cartella_di_lavoro" autoCompressPictures="0" defaultThemeVersion="124226"/>
  <mc:AlternateContent xmlns:mc="http://schemas.openxmlformats.org/markup-compatibility/2006">
    <mc:Choice Requires="x15">
      <x15ac:absPath xmlns:x15ac="http://schemas.microsoft.com/office/spreadsheetml/2010/11/ac" url="C:\Users\gpupo\Documents\Gpupo\MODO CARRETERO\ULTIMAS APROBACIONES\INICIATIVA PUBLICA\TERCERA OLA\1. BUCARAMANGA PAMPLONA\H. PLIEGOS\"/>
    </mc:Choice>
  </mc:AlternateContent>
  <bookViews>
    <workbookView xWindow="0" yWindow="60" windowWidth="14430" windowHeight="7980" tabRatio="759" activeTab="2"/>
  </bookViews>
  <sheets>
    <sheet name="Matriz soporte" sheetId="4" r:id="rId1"/>
    <sheet name="Mapa" sheetId="5" r:id="rId2"/>
    <sheet name="Matriz Riesgo " sheetId="1" r:id="rId3"/>
    <sheet name="Hoja2" sheetId="2" state="hidden" r:id="rId4"/>
    <sheet name="Hoja3" sheetId="3" state="hidden"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s>
  <definedNames>
    <definedName name="_______Kpe1">[1]FattoreK!#REF!</definedName>
    <definedName name="_______kpe2">[1]FattoreK!#REF!</definedName>
    <definedName name="_______kpe3">[1]FattoreK!#REF!</definedName>
    <definedName name="_______kpe4">[1]FattoreK!#REF!</definedName>
    <definedName name="_______Mco1">[2]assumptions_investimenti!#REF!</definedName>
    <definedName name="_______Mco2">[2]assumptions_investimenti!#REF!</definedName>
    <definedName name="_______Mva1">[2]assumptions_investimenti!#REF!</definedName>
    <definedName name="_______Mva2">[2]assumptions_investimenti!#REF!</definedName>
    <definedName name="_______sqd1">[1]FattoreK!#REF!</definedName>
    <definedName name="_______sqd2">[1]FattoreK!#REF!</definedName>
    <definedName name="_______sqd3">[1]FattoreK!#REF!</definedName>
    <definedName name="_______sqd4">[1]FattoreK!#REF!</definedName>
    <definedName name="_______Tpt1">#REF!</definedName>
    <definedName name="_______Tpt2">#REF!</definedName>
    <definedName name="_______va1">[1]FattoreK!#REF!</definedName>
    <definedName name="_______va2">[1]FattoreK!#REF!</definedName>
    <definedName name="_______va3">[1]FattoreK!#REF!</definedName>
    <definedName name="_______va4">[1]FattoreK!#REF!</definedName>
    <definedName name="_______var1">#REF!</definedName>
    <definedName name="______Kpe1">[1]FattoreK!#REF!</definedName>
    <definedName name="______kpe2">[1]FattoreK!#REF!</definedName>
    <definedName name="______kpe3">[1]FattoreK!#REF!</definedName>
    <definedName name="______kpe4">[1]FattoreK!#REF!</definedName>
    <definedName name="______Mco1">[2]assumptions_investimenti!#REF!</definedName>
    <definedName name="______Mco2">[2]assumptions_investimenti!#REF!</definedName>
    <definedName name="______Mva1">[2]assumptions_investimenti!#REF!</definedName>
    <definedName name="______Mva2">[2]assumptions_investimenti!#REF!</definedName>
    <definedName name="______sqd1">[1]FattoreK!#REF!</definedName>
    <definedName name="______sqd2">[1]FattoreK!#REF!</definedName>
    <definedName name="______sqd3">[1]FattoreK!#REF!</definedName>
    <definedName name="______sqd4">[1]FattoreK!#REF!</definedName>
    <definedName name="______Tpt1">#REF!</definedName>
    <definedName name="______Tpt2">#REF!</definedName>
    <definedName name="______va1">[1]FattoreK!#REF!</definedName>
    <definedName name="______va2">[1]FattoreK!#REF!</definedName>
    <definedName name="______va3">[1]FattoreK!#REF!</definedName>
    <definedName name="______va4">[1]FattoreK!#REF!</definedName>
    <definedName name="______var1">#REF!</definedName>
    <definedName name="____Amm1">#REF!</definedName>
    <definedName name="____Amm2">#REF!</definedName>
    <definedName name="____DAT1">[3]Price!$A$9:$F$15</definedName>
    <definedName name="____DAT2">[3]Price!$A$19:$F$25</definedName>
    <definedName name="____DAT3">[3]Price!$A$29:$F$35</definedName>
    <definedName name="____DAT4">[3]Price!$H$9:$M$15</definedName>
    <definedName name="____DAT5">[3]Price!$H$19:$M$25</definedName>
    <definedName name="____DAT6">[3]Price!$H$29:$M$35</definedName>
    <definedName name="____DAT7">[3]Price!$A$39:$F$45</definedName>
    <definedName name="____DAT8">[3]Price!$H$39:$M$45</definedName>
    <definedName name="____DCF2">#REF!</definedName>
    <definedName name="____rig25">#REF!</definedName>
    <definedName name="____SYN1">[3]Inputs!$C$20</definedName>
    <definedName name="____SYN2">[3]Inputs!$C$21</definedName>
    <definedName name="____Tab1">#REF!</definedName>
    <definedName name="____Tab2">#REF!</definedName>
    <definedName name="____Tab3">#REF!</definedName>
    <definedName name="____Tab4">#REF!</definedName>
    <definedName name="____Tab5">#REF!</definedName>
    <definedName name="____var3">#REF!</definedName>
    <definedName name="____var4">#REF!,#REF!,#REF!</definedName>
    <definedName name="___Amm1">#REF!</definedName>
    <definedName name="___Amm2">#REF!</definedName>
    <definedName name="___DAT1">[3]Price!$A$9:$F$15</definedName>
    <definedName name="___DAT2">[3]Price!$A$19:$F$25</definedName>
    <definedName name="___DAT3">[3]Price!$A$29:$F$35</definedName>
    <definedName name="___DAT4">[3]Price!$H$9:$M$15</definedName>
    <definedName name="___DAT5">[3]Price!$H$19:$M$25</definedName>
    <definedName name="___DAT6">[3]Price!$H$29:$M$35</definedName>
    <definedName name="___DAT7">[3]Price!$A$39:$F$45</definedName>
    <definedName name="___DAT8">[3]Price!$H$39:$M$45</definedName>
    <definedName name="___DCF2">#REF!</definedName>
    <definedName name="___EST1">#REF!</definedName>
    <definedName name="___EST10">#REF!</definedName>
    <definedName name="___EST11">#REF!</definedName>
    <definedName name="___EST12">#REF!</definedName>
    <definedName name="___EST13">#REF!</definedName>
    <definedName name="___EST14">#REF!</definedName>
    <definedName name="___EST15">#REF!</definedName>
    <definedName name="___EST16">#REF!</definedName>
    <definedName name="___EST17">#REF!</definedName>
    <definedName name="___EST18">#REF!</definedName>
    <definedName name="___EST19">#REF!</definedName>
    <definedName name="___EST2">#REF!</definedName>
    <definedName name="___EST3">#REF!</definedName>
    <definedName name="___EST4">#REF!</definedName>
    <definedName name="___EST5">#REF!</definedName>
    <definedName name="___EST6">#REF!</definedName>
    <definedName name="___EST7">#REF!</definedName>
    <definedName name="___EST8">#REF!</definedName>
    <definedName name="___EST9">#REF!</definedName>
    <definedName name="___EXC1">#REF!</definedName>
    <definedName name="___EXC10">#REF!</definedName>
    <definedName name="___EXC11">#REF!</definedName>
    <definedName name="___EXC12">#REF!</definedName>
    <definedName name="___EXC2">#REF!</definedName>
    <definedName name="___EXC3">#REF!</definedName>
    <definedName name="___EXC4">#REF!</definedName>
    <definedName name="___EXC5">#REF!</definedName>
    <definedName name="___EXC6">#REF!</definedName>
    <definedName name="___EXC7">#REF!</definedName>
    <definedName name="___EXC8">#REF!</definedName>
    <definedName name="___EXC9">#REF!</definedName>
    <definedName name="___Kpe1" localSheetId="0">[1]FattoreK!#REF!</definedName>
    <definedName name="___kpe2" localSheetId="0">[1]FattoreK!#REF!</definedName>
    <definedName name="___kpe3" localSheetId="0">[1]FattoreK!#REF!</definedName>
    <definedName name="___kpe4" localSheetId="0">[1]FattoreK!#REF!</definedName>
    <definedName name="___Mco1" localSheetId="0">[2]assumptions_investimenti!#REF!</definedName>
    <definedName name="___Mco2" localSheetId="0">[2]assumptions_investimenti!#REF!</definedName>
    <definedName name="___Mva1" localSheetId="0">[2]assumptions_investimenti!#REF!</definedName>
    <definedName name="___Mva2" localSheetId="0">[2]assumptions_investimenti!#REF!</definedName>
    <definedName name="___rig25">#REF!</definedName>
    <definedName name="___sqd1" localSheetId="0">[1]FattoreK!#REF!</definedName>
    <definedName name="___sqd2" localSheetId="0">[1]FattoreK!#REF!</definedName>
    <definedName name="___sqd3" localSheetId="0">[1]FattoreK!#REF!</definedName>
    <definedName name="___sqd4" localSheetId="0">[1]FattoreK!#REF!</definedName>
    <definedName name="___SYN1">[3]Inputs!$C$20</definedName>
    <definedName name="___SYN2">[3]Inputs!$C$21</definedName>
    <definedName name="___Tab1">#REF!</definedName>
    <definedName name="___Tab2">#REF!</definedName>
    <definedName name="___Tab3">#REF!</definedName>
    <definedName name="___Tab4">#REF!</definedName>
    <definedName name="___Tab5">#REF!</definedName>
    <definedName name="___Tpt1" localSheetId="0">#REF!</definedName>
    <definedName name="___Tpt2" localSheetId="0">#REF!</definedName>
    <definedName name="___va1" localSheetId="0">[1]FattoreK!#REF!</definedName>
    <definedName name="___va2" localSheetId="0">[1]FattoreK!#REF!</definedName>
    <definedName name="___va3" localSheetId="0">[1]FattoreK!#REF!</definedName>
    <definedName name="___va4" localSheetId="0">[1]FattoreK!#REF!</definedName>
    <definedName name="___var1" localSheetId="0">#REF!</definedName>
    <definedName name="___var3">#REF!</definedName>
    <definedName name="___var4">#REF!,#REF!,#REF!</definedName>
    <definedName name="__Amm1">#REF!</definedName>
    <definedName name="__Amm2">#REF!</definedName>
    <definedName name="__DAT1">[3]Price!$A$9:$F$15</definedName>
    <definedName name="__DAT2">[3]Price!$A$19:$F$25</definedName>
    <definedName name="__DAT3">[3]Price!$A$29:$F$35</definedName>
    <definedName name="__DAT4">[3]Price!$H$9:$M$15</definedName>
    <definedName name="__DAT5">[3]Price!$H$19:$M$25</definedName>
    <definedName name="__DAT6">[3]Price!$H$29:$M$35</definedName>
    <definedName name="__DAT7">[3]Price!$A$39:$F$45</definedName>
    <definedName name="__DAT8">[3]Price!$H$39:$M$45</definedName>
    <definedName name="__DCF2">#REF!</definedName>
    <definedName name="__EST1">#REF!</definedName>
    <definedName name="__EST10">#REF!</definedName>
    <definedName name="__EST11">#REF!</definedName>
    <definedName name="__EST12">#REF!</definedName>
    <definedName name="__EST13">#REF!</definedName>
    <definedName name="__EST14">#REF!</definedName>
    <definedName name="__EST15">#REF!</definedName>
    <definedName name="__EST16">#REF!</definedName>
    <definedName name="__EST17">#REF!</definedName>
    <definedName name="__EST18">#REF!</definedName>
    <definedName name="__EST19">#REF!</definedName>
    <definedName name="__EST2">#REF!</definedName>
    <definedName name="__EST3">#REF!</definedName>
    <definedName name="__EST4">#REF!</definedName>
    <definedName name="__EST5">#REF!</definedName>
    <definedName name="__EST6">#REF!</definedName>
    <definedName name="__EST7">#REF!</definedName>
    <definedName name="__EST8">#REF!</definedName>
    <definedName name="__EST9">#REF!</definedName>
    <definedName name="__EXC1">#REF!</definedName>
    <definedName name="__EXC10">#REF!</definedName>
    <definedName name="__EXC11">#REF!</definedName>
    <definedName name="__EXC12">#REF!</definedName>
    <definedName name="__EXC2">#REF!</definedName>
    <definedName name="__EXC3">#REF!</definedName>
    <definedName name="__EXC4">#REF!</definedName>
    <definedName name="__EXC5">#REF!</definedName>
    <definedName name="__EXC6">#REF!</definedName>
    <definedName name="__EXC7">#REF!</definedName>
    <definedName name="__EXC8">#REF!</definedName>
    <definedName name="__EXC9">#REF!</definedName>
    <definedName name="__F">'[4]Impegilo Ce'!$A$1:$D$56</definedName>
    <definedName name="__Kpe1">[1]FattoreK!#REF!</definedName>
    <definedName name="__kpe2">[1]FattoreK!#REF!</definedName>
    <definedName name="__kpe3">[1]FattoreK!#REF!</definedName>
    <definedName name="__kpe4">[1]FattoreK!#REF!</definedName>
    <definedName name="__Mco1">[2]assumptions_investimenti!#REF!</definedName>
    <definedName name="__Mco2">[2]assumptions_investimenti!#REF!</definedName>
    <definedName name="__Mva1">[2]assumptions_investimenti!#REF!</definedName>
    <definedName name="__Mva2">[2]assumptions_investimenti!#REF!</definedName>
    <definedName name="__rig25">#REF!</definedName>
    <definedName name="__sqd1">[1]FattoreK!#REF!</definedName>
    <definedName name="__sqd2">[1]FattoreK!#REF!</definedName>
    <definedName name="__sqd3">[1]FattoreK!#REF!</definedName>
    <definedName name="__sqd4">[1]FattoreK!#REF!</definedName>
    <definedName name="__SYN1">[3]Inputs!$C$20</definedName>
    <definedName name="__SYN2">[3]Inputs!$C$21</definedName>
    <definedName name="__Tab1">#REF!</definedName>
    <definedName name="__Tab2">#REF!</definedName>
    <definedName name="__Tab3">#REF!</definedName>
    <definedName name="__Tab4">#REF!</definedName>
    <definedName name="__Tab5">#REF!</definedName>
    <definedName name="__Tpt1">#REF!</definedName>
    <definedName name="__Tpt2">#REF!</definedName>
    <definedName name="__va1">[1]FattoreK!#REF!</definedName>
    <definedName name="__va2">[1]FattoreK!#REF!</definedName>
    <definedName name="__va3">[1]FattoreK!#REF!</definedName>
    <definedName name="__va4">[1]FattoreK!#REF!</definedName>
    <definedName name="__var1">#REF!</definedName>
    <definedName name="__var3">#REF!</definedName>
    <definedName name="__var4">#REF!,#REF!,#REF!</definedName>
    <definedName name="_1_0pf1">[3]DIAMOND!#REF!</definedName>
    <definedName name="_101Proced._.RICALCOLO">[0]!_101Proced._.RICALCOLO</definedName>
    <definedName name="_102Proced._.RICALCOLO">[0]!_102Proced._.RICALCOLO</definedName>
    <definedName name="_176_0i">[3]DIAMOND!#REF!</definedName>
    <definedName name="_177_0i">[3]DIAMOND!#REF!</definedName>
    <definedName name="_178_0i">[3]DIAMOND!#REF!</definedName>
    <definedName name="_179_0i">[3]DIAMOND!#REF!</definedName>
    <definedName name="_180_0i">[3]DIAMOND!#REF!</definedName>
    <definedName name="_2_0pf1">[3]DIAMOND!#REF!</definedName>
    <definedName name="_2Proced._.CALC_FOGLIO">[0]!_2Proced._.CALC_FOGLIO</definedName>
    <definedName name="_3Proced._.RICALCOLO">[0]!_3Proced._.RICALCOLO</definedName>
    <definedName name="_4_0i">[3]DIAMOND!#REF!</definedName>
    <definedName name="_4Proced._.CALC_FOGLIO">[0]!_4Proced._.CALC_FOGLIO</definedName>
    <definedName name="_6Proced._.RICALCOLO">[0]!_6Proced._.RICALCOLO</definedName>
    <definedName name="_74_0pf1">[3]DIAMOND!#REF!</definedName>
    <definedName name="_75_0pf1">[3]DIAMOND!#REF!</definedName>
    <definedName name="_76_0pf1">[3]DIAMOND!#REF!</definedName>
    <definedName name="_77_0pf1">[3]DIAMOND!#REF!</definedName>
    <definedName name="_78_0pf1">[3]DIAMOND!#REF!</definedName>
    <definedName name="_8_0i">[3]DIAMOND!#REF!</definedName>
    <definedName name="_80Proced._.CALC_FOGLIO">[0]!_80Proced._.CALC_FOGLIO</definedName>
    <definedName name="_82Proced._.CALC_FOGLIO">[0]!_82Proced._.CALC_FOGLIO</definedName>
    <definedName name="_87Proced._.CALC_FOGLIO">[0]!_87Proced._.CALC_FOGLIO</definedName>
    <definedName name="_89Proced._.CALC_FOGLIO">[0]!_89Proced._.CALC_FOGLIO</definedName>
    <definedName name="_90Proced._.CALC_FOGLIO">[0]!_90Proced._.CALC_FOGLIO</definedName>
    <definedName name="_92Proced._.RICALCOLO">[0]!_92Proced._.RICALCOLO</definedName>
    <definedName name="_94Proced._.RICALCOLO">[0]!_94Proced._.RICALCOLO</definedName>
    <definedName name="_99Proced._.RICALCOLO">[0]!_99Proced._.RICALCOLO</definedName>
    <definedName name="_Amm1">#REF!</definedName>
    <definedName name="_Amm2">#REF!</definedName>
    <definedName name="_DAT1">[3]Price!$A$9:$F$15</definedName>
    <definedName name="_DAT2">[3]Price!$A$19:$F$25</definedName>
    <definedName name="_DAT3">[3]Price!$A$29:$F$35</definedName>
    <definedName name="_DAT4">[3]Price!$H$9:$M$15</definedName>
    <definedName name="_DAT5">[3]Price!$H$19:$M$25</definedName>
    <definedName name="_DAT6">[3]Price!$H$29:$M$35</definedName>
    <definedName name="_DAT7">[3]Price!$A$39:$F$45</definedName>
    <definedName name="_DAT8">[3]Price!$H$39:$M$45</definedName>
    <definedName name="_DCF2">#REF!</definedName>
    <definedName name="_EST1">#REF!</definedName>
    <definedName name="_EST10">#REF!</definedName>
    <definedName name="_EST11">#REF!</definedName>
    <definedName name="_EST12">#REF!</definedName>
    <definedName name="_EST13">#REF!</definedName>
    <definedName name="_EST14">#REF!</definedName>
    <definedName name="_EST15">#REF!</definedName>
    <definedName name="_EST16">#REF!</definedName>
    <definedName name="_EST17">#REF!</definedName>
    <definedName name="_EST18">#REF!</definedName>
    <definedName name="_EST19">#REF!</definedName>
    <definedName name="_EST2">#REF!</definedName>
    <definedName name="_EST3">#REF!</definedName>
    <definedName name="_EST4">#REF!</definedName>
    <definedName name="_EST5">#REF!</definedName>
    <definedName name="_EST6">#REF!</definedName>
    <definedName name="_EST7">#REF!</definedName>
    <definedName name="_EST8">#REF!</definedName>
    <definedName name="_EST9">#REF!</definedName>
    <definedName name="_EXC1">#REF!</definedName>
    <definedName name="_EXC10">#REF!</definedName>
    <definedName name="_EXC11">#REF!</definedName>
    <definedName name="_EXC12">#REF!</definedName>
    <definedName name="_EXC2">#REF!</definedName>
    <definedName name="_EXC3">#REF!</definedName>
    <definedName name="_EXC4">#REF!</definedName>
    <definedName name="_EXC5">#REF!</definedName>
    <definedName name="_EXC6">#REF!</definedName>
    <definedName name="_EXC7">#REF!</definedName>
    <definedName name="_EXC8">#REF!</definedName>
    <definedName name="_EXC9">#REF!</definedName>
    <definedName name="_F">'[4]Impegilo Ce'!$A$1:$D$56</definedName>
    <definedName name="_xlnm._FilterDatabase" localSheetId="0" hidden="1">'Matriz soporte'!$B$6:$S$43</definedName>
    <definedName name="_Kpe1">[1]FattoreK!#REF!</definedName>
    <definedName name="_kpe2">[1]FattoreK!#REF!</definedName>
    <definedName name="_kpe3">[1]FattoreK!#REF!</definedName>
    <definedName name="_kpe4">[1]FattoreK!#REF!</definedName>
    <definedName name="_Mco1">[2]assumptions_investimenti!#REF!</definedName>
    <definedName name="_Mco2">[2]assumptions_investimenti!#REF!</definedName>
    <definedName name="_Mva1">[2]assumptions_investimenti!#REF!</definedName>
    <definedName name="_Mva2">[2]assumptions_investimenti!#REF!</definedName>
    <definedName name="_Order1" hidden="1">255</definedName>
    <definedName name="_Order2" hidden="1">255</definedName>
    <definedName name="_Regression_Out" hidden="1">#REF!</definedName>
    <definedName name="_Regression_X" hidden="1">#REF!</definedName>
    <definedName name="_Regression_Y" hidden="1">#REF!</definedName>
    <definedName name="_rig25">#REF!</definedName>
    <definedName name="_sqd1">[1]FattoreK!#REF!</definedName>
    <definedName name="_sqd2">[1]FattoreK!#REF!</definedName>
    <definedName name="_sqd3">[1]FattoreK!#REF!</definedName>
    <definedName name="_sqd4">[1]FattoreK!#REF!</definedName>
    <definedName name="_SYN1">[3]Inputs!$C$20</definedName>
    <definedName name="_SYN2">[3]Inputs!$C$21</definedName>
    <definedName name="_Tab1">#REF!</definedName>
    <definedName name="_Tab2">#REF!</definedName>
    <definedName name="_Tab3">#REF!</definedName>
    <definedName name="_Tab4">#REF!</definedName>
    <definedName name="_Tab5">#REF!</definedName>
    <definedName name="_Table2_Out" hidden="1">#REF!</definedName>
    <definedName name="_Tpt1">#REF!</definedName>
    <definedName name="_Tpt2">#REF!</definedName>
    <definedName name="_va1">[1]FattoreK!#REF!</definedName>
    <definedName name="_va2">[1]FattoreK!#REF!</definedName>
    <definedName name="_va3">[1]FattoreK!#REF!</definedName>
    <definedName name="_va4">[1]FattoreK!#REF!</definedName>
    <definedName name="_var1">#REF!</definedName>
    <definedName name="_var3">#REF!</definedName>
    <definedName name="_var4">#REF!,#REF!,#REF!</definedName>
    <definedName name="A">#REF!</definedName>
    <definedName name="A_impresión_IM">#REF!</definedName>
    <definedName name="AAA_DOCTOPS" hidden="1">"AAA_SET"</definedName>
    <definedName name="AAA_duser" hidden="1">"OFF"</definedName>
    <definedName name="aaaaaaaa" localSheetId="0" hidden="1">{#N/A,#N/A,FALSE,"c_finanz";#N/A,#N/A,FALSE,"c_eco";#N/A,#N/A,FALSE,"investimenti";#N/A,#N/A,FALSE,"tir"}</definedName>
    <definedName name="aaaaaaaa" hidden="1">{#N/A,#N/A,FALSE,"c_finanz";#N/A,#N/A,FALSE,"c_eco";#N/A,#N/A,FALSE,"investimenti";#N/A,#N/A,FALSE,"tir"}</definedName>
    <definedName name="AAB_Addin5" hidden="1">"AAB_Description for addin 5,Description for addin 5,Description for addin 5,Description for addin 5,Description for addin 5,Description for addin 5"</definedName>
    <definedName name="acc_fdo_rinnovo" localSheetId="0">[2]assumptions_investimenti!#REF!</definedName>
    <definedName name="acc_fdo_rinnovo">[2]assumptions_investimenti!#REF!</definedName>
    <definedName name="Accantonamenti">#REF!</definedName>
    <definedName name="AccessDatabase" hidden="1">"C:\C-314\VOLUMENES\volfin4.mdb"</definedName>
    <definedName name="acconti">[5]Assumption!$D$38</definedName>
    <definedName name="ACCRETE" localSheetId="0">#REF!</definedName>
    <definedName name="ACCRETE">#REF!</definedName>
    <definedName name="AcqLFY">[3]Acquirer!$D$11</definedName>
    <definedName name="ACRS">#REF!</definedName>
    <definedName name="adeguamento_inflattivo">#REF!</definedName>
    <definedName name="adscrminimo">[5]Assumption!$D$121</definedName>
    <definedName name="adscrminimo1">[5]Assumption!$D$122</definedName>
    <definedName name="AFEE">#REF!</definedName>
    <definedName name="agency">[5]Assumption!$D$110</definedName>
    <definedName name="All_00_PS">#REF!</definedName>
    <definedName name="All_00_Rev">#REF!</definedName>
    <definedName name="All_97_PS" localSheetId="0">#REF!</definedName>
    <definedName name="All_97_PS">#REF!</definedName>
    <definedName name="All_97_Rev">#REF!</definedName>
    <definedName name="All_98_PS">#REF!</definedName>
    <definedName name="All_98_Rev">#REF!</definedName>
    <definedName name="All_99_PS">#REF!</definedName>
    <definedName name="All_99_Rev">#REF!</definedName>
    <definedName name="All_EPS_00">#REF!</definedName>
    <definedName name="All_EPS_98">#REF!</definedName>
    <definedName name="All_EPS_99">#REF!</definedName>
    <definedName name="All_Mkt_Cap">#REF!</definedName>
    <definedName name="All_Off_High">#REF!</definedName>
    <definedName name="All_Stocks">#REF!</definedName>
    <definedName name="altri_costi_amm" localSheetId="0">#REF!</definedName>
    <definedName name="altri_costi_amm">#REF!</definedName>
    <definedName name="Amm.Finanziario">#REF!</definedName>
    <definedName name="amm_opere_in_esercizio">'[6]Dati Generali'!$D$39</definedName>
    <definedName name="amm_pregr">'[6]Dati Generali'!$D$40</definedName>
    <definedName name="ammortamento">'[6]Dati Generali'!$D$38</definedName>
    <definedName name="amort">#REF!</definedName>
    <definedName name="Anni" localSheetId="0">'[7]Flussi annui 2013-2057'!#REF!</definedName>
    <definedName name="Anni">'[7]Flussi annui 2013-2057'!#REF!</definedName>
    <definedName name="anno_base">'[6]Dati Generali'!$C$2</definedName>
    <definedName name="AREA" localSheetId="0">[8]FattoreK!#REF!</definedName>
    <definedName name="AREA">[8]FattoreK!#REF!</definedName>
    <definedName name="_xlnm.Print_Area" localSheetId="2">'Matriz Riesgo '!$C$3:$Q$48</definedName>
    <definedName name="_xlnm.Print_Area" localSheetId="0">'Matriz soporte'!$B$2:$K$6</definedName>
    <definedName name="_xlnm.Print_Area">#REF!</definedName>
    <definedName name="area_stampa_risultati" localSheetId="0">[1]FattoreK!#REF!</definedName>
    <definedName name="area_stampa_risultati">[1]FattoreK!#REF!</definedName>
    <definedName name="Area_Transaction_Assumptions">#REF!</definedName>
    <definedName name="Area_Valuation">#REF!</definedName>
    <definedName name="ASS">#REF!</definedName>
    <definedName name="ASSUNZIONI_CE">'[9]Conto economico'!$W$13:$AL$57</definedName>
    <definedName name="ASSUNZIONISP">'[9]Conto economico'!$W$75:$AL$114</definedName>
    <definedName name="Attivo" localSheetId="0">[9]Baan!#REF!</definedName>
    <definedName name="Attivo">[9]Baan!#REF!</definedName>
    <definedName name="aumentocosti" localSheetId="0">[10]Assumption_invest.!#REF!</definedName>
    <definedName name="aumentocosti">[10]Assumption_invest.!#REF!</definedName>
    <definedName name="avcashf">#REF!</definedName>
    <definedName name="avcashv">#REF!</definedName>
    <definedName name="avvatrecf">#REF!</definedName>
    <definedName name="avvatrecv">#REF!</definedName>
    <definedName name="avvatrevf">#REF!</definedName>
    <definedName name="b">#REF!</definedName>
    <definedName name="BACK_A">[3]AcqIS:AcqBSCF!$A$54:$L$55</definedName>
    <definedName name="backup">#REF!</definedName>
    <definedName name="_xlnm.Database" localSheetId="0">#REF!</definedName>
    <definedName name="_xlnm.Database">#REF!</definedName>
    <definedName name="BaseYear">#REF!</definedName>
    <definedName name="bdep">#REF!</definedName>
    <definedName name="Beg_Bal">#REF!</definedName>
    <definedName name="bench">#REF!</definedName>
    <definedName name="Beni_non_reversibili">#REF!</definedName>
    <definedName name="Bid_Price" localSheetId="0">#REF!</definedName>
    <definedName name="Bid_Price">#REF!</definedName>
    <definedName name="BLDGCOST" localSheetId="0">#REF!</definedName>
    <definedName name="BLDGCOST">#REF!</definedName>
    <definedName name="BLPH1" hidden="1">#REF!</definedName>
    <definedName name="BLPH10" hidden="1">[11]Teknion!$F$7</definedName>
    <definedName name="BLPH11" hidden="1">'[11]Samas Groep'!$A$7</definedName>
    <definedName name="BLPH12" hidden="1">'[11]Samas Groep'!$F$7</definedName>
    <definedName name="BLPH2" hidden="1">#REF!</definedName>
    <definedName name="BLPH3" hidden="1">#REF!</definedName>
    <definedName name="BLPH4" hidden="1">#REF!</definedName>
    <definedName name="BLPH5" hidden="1">'[11]Hon Industries'!$A$7</definedName>
    <definedName name="BLPH6" hidden="1">'[11]Hon Industries'!$F$7</definedName>
    <definedName name="BLPH7" hidden="1">'[11]Herman Miller'!$A$7</definedName>
    <definedName name="BLPH8" hidden="1">'[11]Herman Miller'!$F$7</definedName>
    <definedName name="BLPH9" hidden="1">[11]Teknion!$A$7</definedName>
    <definedName name="BS">#REF!</definedName>
    <definedName name="bscheck" localSheetId="0">#REF!</definedName>
    <definedName name="bscheck">#REF!</definedName>
    <definedName name="BT" localSheetId="0"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BT"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C.C.N.">#REF!</definedName>
    <definedName name="C_">'[4]Impregilo SP'!$A$1:$B$93</definedName>
    <definedName name="CALC_FOGLIO" localSheetId="0">'Matriz soporte'!CALC_FOGLIO</definedName>
    <definedName name="CALC_FOGLIO">[0]!CALC_FOGLIO</definedName>
    <definedName name="Capex">#REF!</definedName>
    <definedName name="Capitale_circolante" localSheetId="0">'[9]Conto economico'!#REF!</definedName>
    <definedName name="Capitale_circolante">'[9]Conto economico'!#REF!</definedName>
    <definedName name="capnumber">#REF!</definedName>
    <definedName name="CAPRATE" localSheetId="0">#REF!</definedName>
    <definedName name="CAPRATE">#REF!</definedName>
    <definedName name="capx">#REF!</definedName>
    <definedName name="case">#REF!</definedName>
    <definedName name="CASE2">#REF!</definedName>
    <definedName name="casenumber">#REF!</definedName>
    <definedName name="Cashband1copy" localSheetId="0">#REF!</definedName>
    <definedName name="Cashband1copy">#REF!</definedName>
    <definedName name="Cashband1paste">#REF!</definedName>
    <definedName name="Cashband2copy" localSheetId="0">#REF!</definedName>
    <definedName name="Cashband2copy">#REF!</definedName>
    <definedName name="Cashband2paste">#REF!</definedName>
    <definedName name="CassaFormula" localSheetId="0">[12]FinancingActivity!#REF!</definedName>
    <definedName name="CassaFormula">[12]FinancingActivity!#REF!</definedName>
    <definedName name="CBS">#REF!</definedName>
    <definedName name="ccase">#REF!</definedName>
    <definedName name="ce">#REF!</definedName>
    <definedName name="CF">#REF!</definedName>
    <definedName name="check">#REF!</definedName>
    <definedName name="checkiter" localSheetId="0">[1]FattoreK!#REF!</definedName>
    <definedName name="checkiter">[1]FattoreK!#REF!</definedName>
    <definedName name="ciccio">[13]Tdb!$B$1</definedName>
    <definedName name="CIPE">[14]Input!$B$287</definedName>
    <definedName name="CLOSBS">#REF!</definedName>
    <definedName name="CN">#REF!</definedName>
    <definedName name="co">#REF!</definedName>
    <definedName name="coeff_1" localSheetId="0">'[15]Introiti Tangenziale'!#REF!</definedName>
    <definedName name="coeff_1">'[15]Introiti Tangenziale'!#REF!</definedName>
    <definedName name="coeff_2" localSheetId="0">'[15]Introiti Tangenziale'!#REF!</definedName>
    <definedName name="coeff_2">'[15]Introiti Tangenziale'!#REF!</definedName>
    <definedName name="coeff_3" localSheetId="0">'[15]Introiti Tangenziale'!#REF!</definedName>
    <definedName name="coeff_3">'[15]Introiti Tangenziale'!#REF!</definedName>
    <definedName name="coeff_4" localSheetId="0">'[15]Introiti Tangenziale'!#REF!</definedName>
    <definedName name="coeff_4">'[15]Introiti Tangenziale'!#REF!</definedName>
    <definedName name="coeff_5" localSheetId="0">'[15]Introiti Tangenziale'!#REF!</definedName>
    <definedName name="coeff_5">'[15]Introiti Tangenziale'!#REF!</definedName>
    <definedName name="cogs">#REF!</definedName>
    <definedName name="Comfee" localSheetId="0">#REF!</definedName>
    <definedName name="Comfee">#REF!</definedName>
    <definedName name="comfee2" localSheetId="0">#REF!</definedName>
    <definedName name="comfee2">#REF!</definedName>
    <definedName name="CompanyName">#REF!</definedName>
    <definedName name="ConstrnMargin" localSheetId="0">[16]Res!#REF!</definedName>
    <definedName name="ConstrnMargin">[16]Res!#REF!</definedName>
    <definedName name="Conto_Econ.In_dollari" localSheetId="0">[9]Menù!#REF!</definedName>
    <definedName name="Conto_Econ.In_dollari">[9]Menù!#REF!</definedName>
    <definedName name="Contributi">#REF!</definedName>
    <definedName name="Contributo">[5]Assumption!$D$54</definedName>
    <definedName name="contributoIstralcio">#REF!</definedName>
    <definedName name="COP">#REF!</definedName>
    <definedName name="costi" localSheetId="0">[10]Assumption_invest.!#REF!</definedName>
    <definedName name="costi">[10]Assumption_invest.!#REF!</definedName>
    <definedName name="costi_amm_est" localSheetId="0">#REF!</definedName>
    <definedName name="costi_amm_est">#REF!</definedName>
    <definedName name="Costi_Capitalizzati">#REF!</definedName>
    <definedName name="Costi_Operativi">#REF!</definedName>
    <definedName name="costiA1" localSheetId="0">[7]Input!#REF!</definedName>
    <definedName name="costiA1">[7]Input!#REF!</definedName>
    <definedName name="Costidiretti">#REF!</definedName>
    <definedName name="costruzione" localSheetId="0">[10]Assumption_invest.!#REF!</definedName>
    <definedName name="costruzione">[10]Assumption_invest.!#REF!</definedName>
    <definedName name="cov" localSheetId="0">#REF!</definedName>
    <definedName name="cov">#REF!</definedName>
    <definedName name="Cov_00_PS">#REF!</definedName>
    <definedName name="Cov_00_Rev">#REF!</definedName>
    <definedName name="Cov_97_PS" localSheetId="0">#REF!</definedName>
    <definedName name="Cov_97_PS">#REF!</definedName>
    <definedName name="Cov_97_Rev">#REF!</definedName>
    <definedName name="Cov_98_PS">#REF!</definedName>
    <definedName name="Cov_98_Rev">#REF!</definedName>
    <definedName name="Cov_99_PS">#REF!</definedName>
    <definedName name="Cov_99_Rev">#REF!</definedName>
    <definedName name="Cov_EPS_00">#REF!</definedName>
    <definedName name="Cov_EPS_98">#REF!</definedName>
    <definedName name="Cov_EPS_99">#REF!</definedName>
    <definedName name="Cov_Mkt_Cap">#REF!</definedName>
    <definedName name="Cov_Off_High">#REF!</definedName>
    <definedName name="Cov_Perf_97">#REF!</definedName>
    <definedName name="Cov_Perf_98">#REF!</definedName>
    <definedName name="Cov_Perf_99">#REF!</definedName>
    <definedName name="cov_perf_99b">'[3]#REF'!$Q$162</definedName>
    <definedName name="Cov_Univ_Avg">#REF!</definedName>
    <definedName name="Cov_Univ_Total">#REF!</definedName>
    <definedName name="CP">#REF!</definedName>
    <definedName name="currency">[3]Inputs!$C$23</definedName>
    <definedName name="CurrencyHomeCell">#REF!</definedName>
    <definedName name="Cwvu.GREY_ALL." localSheetId="0" hidden="1">#REF!</definedName>
    <definedName name="Cwvu.GREY_ALL." hidden="1">#REF!</definedName>
    <definedName name="d" localSheetId="0" hidden="1">{"test2",#N/A,TRUE,"Prices"}</definedName>
    <definedName name="d" hidden="1">{"test2",#N/A,TRUE,"Prices"}</definedName>
    <definedName name="Data">#REF!</definedName>
    <definedName name="data1">'[17]Dati prestito'!$F$13</definedName>
    <definedName name="data2">'[17]Dati prestito'!$F$16</definedName>
    <definedName name="data3">#REF!</definedName>
    <definedName name="data4">'[17]Dati prestito'!$F$17</definedName>
    <definedName name="data6">'[17]Dati prestito'!$I$18</definedName>
    <definedName name="dataxf" localSheetId="0">[18]Tax!#REF!</definedName>
    <definedName name="dataxf">[18]Tax!#REF!</definedName>
    <definedName name="dataxv" localSheetId="0">[18]Tax!#REF!</definedName>
    <definedName name="dataxv">[18]Tax!#REF!</definedName>
    <definedName name="date">#REF!</definedName>
    <definedName name="days_per_annum" localSheetId="0">[18]NTBAss!#REF!</definedName>
    <definedName name="days_per_annum">[18]NTBAss!#REF!</definedName>
    <definedName name="DCF">#REF!</definedName>
    <definedName name="debt" localSheetId="0">#REF!</definedName>
    <definedName name="debt">#REF!</definedName>
    <definedName name="Debt_5..........................................................................................................................">#REF!</definedName>
    <definedName name="Debt_Space" localSheetId="0">#REF!</definedName>
    <definedName name="Debt_Space">#REF!</definedName>
    <definedName name="debtamort">#REF!</definedName>
    <definedName name="debtrig">#REF!</definedName>
    <definedName name="decrasing" localSheetId="0">[9]Assumptions!#REF!</definedName>
    <definedName name="decrasing">[9]Assumptions!#REF!</definedName>
    <definedName name="DEP">#REF!</definedName>
    <definedName name="depr">#REF!</definedName>
    <definedName name="depr._override">#REF!</definedName>
    <definedName name="df" localSheetId="0"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df"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dflt1">[17]Personalizza!$G$21</definedName>
    <definedName name="Dispo_value">'[19]BC Partners'!$B$219</definedName>
    <definedName name="disposal">#REF!</definedName>
    <definedName name="dklfh" localSheetId="0">[9]Assumptions!#REF!</definedName>
    <definedName name="dklfh">[9]Assumptions!#REF!</definedName>
    <definedName name="ds">#REF!</definedName>
    <definedName name="dsched">#REF!</definedName>
    <definedName name="dscr">#REF!</definedName>
    <definedName name="dscr1">#REF!</definedName>
    <definedName name="dscr2">#REF!</definedName>
    <definedName name="DSRAamount_copy">#REF!</definedName>
    <definedName name="DSRAamount_paste">#REF!</definedName>
    <definedName name="DSRAF">#REF!</definedName>
    <definedName name="DSRAfunded">#REF!</definedName>
    <definedName name="DSRAmargincopy" localSheetId="0">#REF!</definedName>
    <definedName name="DSRAmargincopy">#REF!</definedName>
    <definedName name="DSRAmarginpaste">#REF!</definedName>
    <definedName name="DSRAV">#REF!</definedName>
    <definedName name="Durata_in_anni">#REF!</definedName>
    <definedName name="durata_piano">[5]Assumption!$D$11</definedName>
    <definedName name="durataconcessione" localSheetId="0">[2]assumptions_investimenti!#REF!</definedName>
    <definedName name="durataconcessione">[2]assumptions_investimenti!#REF!</definedName>
    <definedName name="duratapiano" localSheetId="0">[2]assumptions_investimenti!#REF!</definedName>
    <definedName name="duratapiano">[2]assumptions_investimenti!#REF!</definedName>
    <definedName name="E">'[4]Impregilo SP'!$A$1:$B$93</definedName>
    <definedName name="ebdait">#REF!</definedName>
    <definedName name="EBIT95">#REF!</definedName>
    <definedName name="EBITSENS">#REF!</definedName>
    <definedName name="End_Bal">#REF!</definedName>
    <definedName name="EQ_COM">#REF!</definedName>
    <definedName name="EQ_EX">#REF!</definedName>
    <definedName name="EQ_JSD">#REF!</definedName>
    <definedName name="EQ_PREF">#REF!</definedName>
    <definedName name="EQ_PRFD">#REF!</definedName>
    <definedName name="EQ_SSN">#REF!</definedName>
    <definedName name="eqb">#REF!</definedName>
    <definedName name="equity" localSheetId="0">[10]Assumption_invest.!#REF!</definedName>
    <definedName name="equity">[10]Assumption_invest.!#REF!</definedName>
    <definedName name="Equity_Stralcio_1" localSheetId="0">[20]Asspt.!#REF!</definedName>
    <definedName name="Equity_Stralcio_1">[20]Asspt.!#REF!</definedName>
    <definedName name="Equity_Stralcio_2" localSheetId="0">[20]Asspt.!#REF!</definedName>
    <definedName name="Equity_Stralcio_2">[20]Asspt.!#REF!</definedName>
    <definedName name="euro">[21]Input!$B$288</definedName>
    <definedName name="evergreen_ar">#REF!</definedName>
    <definedName name="evergreen_inv">#REF!</definedName>
    <definedName name="EXPP">#REF!</definedName>
    <definedName name="Extra_Pay">#REF!</definedName>
    <definedName name="fase2" localSheetId="0">[22]Input!#REF!</definedName>
    <definedName name="fase2">[22]Input!#REF!</definedName>
    <definedName name="fattore_inflaz">#REF!</definedName>
    <definedName name="fattore_inflaz1">#REF!</definedName>
    <definedName name="FCA" localSheetId="0">'[9]Free Cash Flow'!#REF!</definedName>
    <definedName name="FCA">'[9]Free Cash Flow'!#REF!</definedName>
    <definedName name="FCF" localSheetId="0">'[9]Conto economico'!#REF!</definedName>
    <definedName name="FCF">'[9]Conto economico'!#REF!</definedName>
    <definedName name="fe" localSheetId="0" hidden="1">{"FCB_ALL",#N/A,FALSE,"FCB"}</definedName>
    <definedName name="fe" hidden="1">{"FCB_ALL",#N/A,FALSE,"FCB"}</definedName>
    <definedName name="fedtax">#REF!</definedName>
    <definedName name="FEE">#REF!</definedName>
    <definedName name="Finanziamenti">#REF!</definedName>
    <definedName name="FINANZIAMENTO_BULLET">[5]Assumption!$D$76</definedName>
    <definedName name="FinCloseDate">[16]Res!$C$18</definedName>
    <definedName name="FINE_CONCESSIONE">[5]Assumption!$D$14</definedName>
    <definedName name="fine_costruzione" localSheetId="0">[2]assumptions_investimenti!#REF!</definedName>
    <definedName name="fine_costruzione">[2]assumptions_investimenti!#REF!</definedName>
    <definedName name="fine_piano">[5]Assumption!$D$12</definedName>
    <definedName name="FINHIG" localSheetId="0">[23]PRFMIX!#REF!</definedName>
    <definedName name="FINHIG">[23]PRFMIX!#REF!</definedName>
    <definedName name="FINSTAT" localSheetId="0">[23]PRFMIX!#REF!</definedName>
    <definedName name="FINSTAT">[23]PRFMIX!#REF!</definedName>
    <definedName name="firmacostruzione" localSheetId="0">[10]Assumption_invest.!#REF!</definedName>
    <definedName name="firmacostruzione">[10]Assumption_invest.!#REF!</definedName>
    <definedName name="firmagestione" localSheetId="0">[10]Assumption_invest.!#REF!</definedName>
    <definedName name="firmagestione">[10]Assumption_invest.!#REF!</definedName>
    <definedName name="Fixed" localSheetId="0">[9]Assumptions!#REF!</definedName>
    <definedName name="Fixed">[9]Assumptions!#REF!</definedName>
    <definedName name="fr" localSheetId="0" hidden="1">{"FCB_ALL",#N/A,FALSE,"FCB"}</definedName>
    <definedName name="fr" hidden="1">{"FCB_ALL",#N/A,FALSE,"FCB"}</definedName>
    <definedName name="freezegrant" localSheetId="0">#REF!</definedName>
    <definedName name="freezegrant">#REF!</definedName>
    <definedName name="Full_Print">#REF!</definedName>
    <definedName name="Fundrequcopy" localSheetId="0">#REF!</definedName>
    <definedName name="Fundrequcopy">#REF!</definedName>
    <definedName name="Fundrequpaste">#REF!</definedName>
    <definedName name="fye">#REF!</definedName>
    <definedName name="G.Assumptions">#REF!</definedName>
    <definedName name="G.BalanceSheet">#REF!</definedName>
    <definedName name="G.BookDeprec">#REF!</definedName>
    <definedName name="G.CashFlow">#REF!</definedName>
    <definedName name="G.CloseBalSheet">#REF!</definedName>
    <definedName name="G.ControlPanel">#REF!</definedName>
    <definedName name="G.Debt">#REF!</definedName>
    <definedName name="G.DebtTables">#REF!</definedName>
    <definedName name="G.EquitySplit">#REF!</definedName>
    <definedName name="G.IncomeStmt">#REF!</definedName>
    <definedName name="G.Inputs">#REF!</definedName>
    <definedName name="G.IntRates">#REF!</definedName>
    <definedName name="G.TaxDeprec">#REF!</definedName>
    <definedName name="G.Triggers">#REF!</definedName>
    <definedName name="gas" localSheetId="0">#REF!</definedName>
    <definedName name="gas">#REF!</definedName>
    <definedName name="gg_anno" localSheetId="0">[24]assumptions!#REF!</definedName>
    <definedName name="gg_anno">[24]assumptions!#REF!</definedName>
    <definedName name="GOTO_Clienti_e_Fornitori">#REF!</definedName>
    <definedName name="GOTO_Conto_Economico">#REF!</definedName>
    <definedName name="GOTO_Control_Panel">#REF!</definedName>
    <definedName name="GOTO_Costi_di_funzionamento">#REF!</definedName>
    <definedName name="GOTO_Costidiretti_WIP_Magazzino">#REF!</definedName>
    <definedName name="GOTO_Interessi_e_Tasse">#REF!</definedName>
    <definedName name="GOTO_Investimenti_Cespiti">#REF!</definedName>
    <definedName name="GOTO_Margini">#REF!</definedName>
    <definedName name="GOTO_Ore_Materiale">#REF!</definedName>
    <definedName name="GOTO_Personale">#REF!</definedName>
    <definedName name="GOTO_Rendiconto_Finanziario">#REF!</definedName>
    <definedName name="GOTO_Stato_Patrimoniale">#REF!</definedName>
    <definedName name="GOTO_Vendite">#REF!</definedName>
    <definedName name="grossp">#REF!</definedName>
    <definedName name="Growth">#REF!</definedName>
    <definedName name="Growth_97">#REF!</definedName>
    <definedName name="Growth_98">#REF!</definedName>
    <definedName name="Growth_99">#REF!</definedName>
    <definedName name="gw" localSheetId="0">#REF!</definedName>
    <definedName name="gw">#REF!</definedName>
    <definedName name="h" localSheetId="0"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h"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H_1" localSheetId="0">[9]Menù!#REF!</definedName>
    <definedName name="H_1">[9]Menù!#REF!</definedName>
    <definedName name="H_2" localSheetId="0">[9]Menù!#REF!</definedName>
    <definedName name="H_2">[9]Menù!#REF!</definedName>
    <definedName name="H_3" localSheetId="0">[9]Menù!#REF!</definedName>
    <definedName name="H_3">[9]Menù!#REF!</definedName>
    <definedName name="Header_Row">ROW(#REF!)</definedName>
    <definedName name="HELP" localSheetId="0">[9]Menù!#REF!</definedName>
    <definedName name="HELP">[9]Menù!#REF!</definedName>
    <definedName name="HISCOM" localSheetId="0">[23]PRFMIX!#REF!</definedName>
    <definedName name="HISCOM">[23]PRFMIX!#REF!</definedName>
    <definedName name="HistoricalHomeCell">#REF!</definedName>
    <definedName name="HistoryEnd">#REF!</definedName>
    <definedName name="HistoryStart">#REF!</definedName>
    <definedName name="HTML_CodePage" hidden="1">1252</definedName>
    <definedName name="HTML_Control" hidden="1">{"'Sheet1'!$A$1:$G$85"}</definedName>
    <definedName name="HTML_Description" hidden="1">""</definedName>
    <definedName name="HTML_Email" hidden="1">""</definedName>
    <definedName name="HTML_Header" hidden="1">"Sheet1"</definedName>
    <definedName name="HTML_LastUpdate" hidden="1">"2/24/99"</definedName>
    <definedName name="HTML_LineAfter" hidden="1">TRUE</definedName>
    <definedName name="HTML_LineBefore" hidden="1">TRUE</definedName>
    <definedName name="HTML_Name" hidden="1">"Aswath Damodaran"</definedName>
    <definedName name="HTML_OBDlg2" hidden="1">TRUE</definedName>
    <definedName name="HTML_OBDlg4" hidden="1">TRUE</definedName>
    <definedName name="HTML_OS" hidden="1">1</definedName>
    <definedName name="HTML_PathFileMac" hidden="1">"Macintosh HD:HomePageStuff:New_Home_Page:datafile:histret.html"</definedName>
    <definedName name="HTML_Title" hidden="1">"Historical Returns on Stocks, Bonds and Bills"</definedName>
    <definedName name="HTML1_1" hidden="1">"[ReturnsHistorical]Sheet1!$A$1:$D$77"</definedName>
    <definedName name="HTML1_10" hidden="1">""</definedName>
    <definedName name="HTML1_11" hidden="1">1</definedName>
    <definedName name="HTML1_12" hidden="1">"Zip 100:New_Home_Page:datafile:histret.html"</definedName>
    <definedName name="HTML1_2" hidden="1">1</definedName>
    <definedName name="HTML1_3" hidden="1">"ReturnsHistorical"</definedName>
    <definedName name="HTML1_4" hidden="1">"Historical Returns on Stocks, Bonds and Bills"</definedName>
    <definedName name="HTML1_5" hidden="1">"Ibbotson Data"</definedName>
    <definedName name="HTML1_6" hidden="1">-4146</definedName>
    <definedName name="HTML1_7" hidden="1">-4146</definedName>
    <definedName name="HTML1_8" hidden="1">"3/17/97"</definedName>
    <definedName name="HTML1_9" hidden="1">"Aswath Damodaran"</definedName>
    <definedName name="HTML2_1" hidden="1">"[histret.xls]Sheet1!$A$1:$G$85"</definedName>
    <definedName name="HTML2_10" hidden="1">""</definedName>
    <definedName name="HTML2_11" hidden="1">1</definedName>
    <definedName name="HTML2_12" hidden="1">"Macintosh HD:New_Home_Page:datafile:histret.html"</definedName>
    <definedName name="HTML2_2" hidden="1">1</definedName>
    <definedName name="HTML2_3" hidden="1">"Historical Returns"</definedName>
    <definedName name="HTML2_4" hidden="1">"Historical Returns on Stocks, Bonds and Bills"</definedName>
    <definedName name="HTML2_5" hidden="1">""</definedName>
    <definedName name="HTML2_6" hidden="1">1</definedName>
    <definedName name="HTML2_7" hidden="1">1</definedName>
    <definedName name="HTML2_8" hidden="1">"2/3/98"</definedName>
    <definedName name="HTML2_9" hidden="1">"Aswath Damodaran"</definedName>
    <definedName name="HTMLCount" hidden="1">2</definedName>
    <definedName name="hu" localSheetId="0" hidden="1">{"coverall",#N/A,FALSE,"Definitions";"cover1",#N/A,FALSE,"Definitions";"cover2",#N/A,FALSE,"Definitions";"cover3",#N/A,FALSE,"Definitions";"cover4",#N/A,FALSE,"Definitions";"cover5",#N/A,FALSE,"Definitions";"blank",#N/A,FALSE,"Definitions"}</definedName>
    <definedName name="hu" hidden="1">{"coverall",#N/A,FALSE,"Definitions";"cover1",#N/A,FALSE,"Definitions";"cover2",#N/A,FALSE,"Definitions";"cover3",#N/A,FALSE,"Definitions";"cover4",#N/A,FALSE,"Definitions";"cover5",#N/A,FALSE,"Definitions";"blank",#N/A,FALSE,"Definitions"}</definedName>
    <definedName name="i" localSheetId="0" hidden="1">{#N/A,#N/A,TRUE,"Stato Patrimoniale Civilistico";#N/A,#N/A,TRUE,"Conto Economico Civilistico";#N/A,#N/A,TRUE,"Riclassifica SP";#N/A,#N/A,TRUE,"Riclassifica CE";#N/A,#N/A,TRUE,"Indici di Bilancio";#N/A,#N/A,TRUE,"Composizione SP";#N/A,#N/A,TRUE,"Liquidità";#N/A,#N/A,TRUE,"Solidità";#N/A,#N/A,TRUE,"Redditività";#N/A,#N/A,TRUE,"Sviluppo"}</definedName>
    <definedName name="i" hidden="1">{#N/A,#N/A,TRUE,"Stato Patrimoniale Civilistico";#N/A,#N/A,TRUE,"Conto Economico Civilistico";#N/A,#N/A,TRUE,"Riclassifica SP";#N/A,#N/A,TRUE,"Riclassifica CE";#N/A,#N/A,TRUE,"Indici di Bilancio";#N/A,#N/A,TRUE,"Composizione SP";#N/A,#N/A,TRUE,"Liquidità";#N/A,#N/A,TRUE,"Solidità";#N/A,#N/A,TRUE,"Redditività";#N/A,#N/A,TRUE,"Sviluppo"}</definedName>
    <definedName name="IBLOR_fee">#REF!</definedName>
    <definedName name="Imm.Finanziarie">#REF!</definedName>
    <definedName name="Imm.Immateriali">#REF!</definedName>
    <definedName name="Imposte">#REF!</definedName>
    <definedName name="In_dollari" localSheetId="0">[9]Menù!#REF!</definedName>
    <definedName name="In_dollari">[9]Menù!#REF!</definedName>
    <definedName name="incassoaltriricavi">[5]Assumption!$D$130</definedName>
    <definedName name="incassopedaggi">[5]Assumption!$D$129</definedName>
    <definedName name="INCOME">#REF!</definedName>
    <definedName name="IND">#REF!</definedName>
    <definedName name="INDICATORI____Tassi_di_sviluppo">'[9]Conto economico'!$A$312</definedName>
    <definedName name="INDICATORI_DI_REDDITIVITA">'[9]Conto economico'!$A$225</definedName>
    <definedName name="INDICATORI_ECONOMICI">'[9]Conto economico'!$A$282</definedName>
    <definedName name="infla" localSheetId="0">#REF!</definedName>
    <definedName name="infla">#REF!</definedName>
    <definedName name="inflationrate">[16]Res!$D$33</definedName>
    <definedName name="inflaz_progr" localSheetId="0">[2]assumptions_investimenti!#REF!</definedName>
    <definedName name="inflaz_progr">[2]assumptions_investimenti!#REF!</definedName>
    <definedName name="inflazione1">[21]Tariffa!$B$45:$AG$74</definedName>
    <definedName name="inizio_fase2" localSheetId="0">[22]Input!#REF!</definedName>
    <definedName name="inizio_fase2">[22]Input!#REF!</definedName>
    <definedName name="inizio_oper1">[21]Input!$B$42</definedName>
    <definedName name="inizio_operatività">[22]Input!$B$9</definedName>
    <definedName name="inizioattività" localSheetId="0">[10]Assumption_invest.!#REF!</definedName>
    <definedName name="inizioattività">[10]Assumption_invest.!#REF!</definedName>
    <definedName name="iniziooperatività">[5]Assumption!$D$10</definedName>
    <definedName name="INT">#REF!</definedName>
    <definedName name="int.switch">#REF!</definedName>
    <definedName name="Interest_Rate">#REF!</definedName>
    <definedName name="intmval" localSheetId="0">[1]FattoreK!#REF!</definedName>
    <definedName name="intmval">[1]FattoreK!#REF!</definedName>
    <definedName name="irap">[5]Assumption!$D$36</definedName>
    <definedName name="irass">#REF!</definedName>
    <definedName name="irpeg">[5]Assumption!$D$37</definedName>
    <definedName name="irrtarget" localSheetId="0">[1]FattoreK!#REF!</definedName>
    <definedName name="irrtarget">[1]FattoreK!#REF!</definedName>
    <definedName name="is">#REF!</definedName>
    <definedName name="ivacostruzione" localSheetId="0">[10]Assumption_invest.!#REF!</definedName>
    <definedName name="ivacostruzione">[10]Assumption_invest.!#REF!</definedName>
    <definedName name="jikj" localSheetId="0" hidden="1">{#N/A,#N/A,TRUE,"Stato Patrimoniale Civilistico";#N/A,#N/A,TRUE,"Conto Economico Civilistico";#N/A,#N/A,TRUE,"Riclassifica SP";#N/A,#N/A,TRUE,"Riclassifica CE";#N/A,#N/A,TRUE,"Indici di Bilancio";#N/A,#N/A,TRUE,"Composizione SP";#N/A,#N/A,TRUE,"Liquidità";#N/A,#N/A,TRUE,"Solidità";#N/A,#N/A,TRUE,"Redditività";#N/A,#N/A,TRUE,"Sviluppo"}</definedName>
    <definedName name="jikj" hidden="1">{#N/A,#N/A,TRUE,"Stato Patrimoniale Civilistico";#N/A,#N/A,TRUE,"Conto Economico Civilistico";#N/A,#N/A,TRUE,"Riclassifica SP";#N/A,#N/A,TRUE,"Riclassifica CE";#N/A,#N/A,TRUE,"Indici di Bilancio";#N/A,#N/A,TRUE,"Composizione SP";#N/A,#N/A,TRUE,"Liquidità";#N/A,#N/A,TRUE,"Solidità";#N/A,#N/A,TRUE,"Redditività";#N/A,#N/A,TRUE,"Sviluppo"}</definedName>
    <definedName name="jikjo" localSheetId="0"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jikjo"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jjj" localSheetId="0" hidden="1">{#N/A,#N/A,TRUE,"Stato Patrimoniale Civilistico";#N/A,#N/A,TRUE,"Conto Economico Civilistico";#N/A,#N/A,TRUE,"Riclassifica SP";#N/A,#N/A,TRUE,"Riclassifica CE";#N/A,#N/A,TRUE,"Indici di Bilancio";#N/A,#N/A,TRUE,"Composizione SP";#N/A,#N/A,TRUE,"Liquidità";#N/A,#N/A,TRUE,"Solidità";#N/A,#N/A,TRUE,"Redditività";#N/A,#N/A,TRUE,"Sviluppo"}</definedName>
    <definedName name="jjj" hidden="1">{#N/A,#N/A,TRUE,"Stato Patrimoniale Civilistico";#N/A,#N/A,TRUE,"Conto Economico Civilistico";#N/A,#N/A,TRUE,"Riclassifica SP";#N/A,#N/A,TRUE,"Riclassifica CE";#N/A,#N/A,TRUE,"Indici di Bilancio";#N/A,#N/A,TRUE,"Composizione SP";#N/A,#N/A,TRUE,"Liquidità";#N/A,#N/A,TRUE,"Solidità";#N/A,#N/A,TRUE,"Redditività";#N/A,#N/A,TRUE,"Sviluppo"}</definedName>
    <definedName name="K0F1">#REF!</definedName>
    <definedName name="K0F2">#REF!</definedName>
    <definedName name="K10ALO">#REF!</definedName>
    <definedName name="K11ALO">#REF!</definedName>
    <definedName name="K1F1">#REF!</definedName>
    <definedName name="K1F2">#REF!</definedName>
    <definedName name="K2F1">#REF!</definedName>
    <definedName name="K2F2">#REF!</definedName>
    <definedName name="K3F1">#REF!</definedName>
    <definedName name="K3F2">#REF!</definedName>
    <definedName name="K4F1">#REF!</definedName>
    <definedName name="K4F2">#REF!</definedName>
    <definedName name="K5F1">#REF!</definedName>
    <definedName name="K5F2">#REF!</definedName>
    <definedName name="K6F1">#REF!</definedName>
    <definedName name="K6F2">#REF!</definedName>
    <definedName name="K7F1">#REF!</definedName>
    <definedName name="K7F2">#REF!</definedName>
    <definedName name="K8ALO">#REF!</definedName>
    <definedName name="K8F1">#REF!</definedName>
    <definedName name="K8F2">#REF!</definedName>
    <definedName name="K9ALO">#REF!</definedName>
    <definedName name="kmbarriera1">[25]Input!$E$26</definedName>
    <definedName name="kmcaianello">[25]Input!$E$21</definedName>
    <definedName name="Last_Row" localSheetId="0">IF('Matriz soporte'!Values_Entered,[0]!Header_Row+'Matriz soporte'!Number_of_Payments,[0]!Header_Row)</definedName>
    <definedName name="Last_Row">#N/A</definedName>
    <definedName name="lastdebt">#REF!</definedName>
    <definedName name="lastpref">#REF!</definedName>
    <definedName name="lavori2">[21]Input!$A$265:$C$273</definedName>
    <definedName name="lavori3">[21]Input!$A$266:$F$272</definedName>
    <definedName name="LBO" localSheetId="0">[3]Inputs!#REF!</definedName>
    <definedName name="LBO">[3]Inputs!#REF!</definedName>
    <definedName name="LEASING" localSheetId="0">#REF!</definedName>
    <definedName name="LEASING">#REF!</definedName>
    <definedName name="leggbarr1" localSheetId="0">[7]Input!#REF!</definedName>
    <definedName name="leggbarr1">[7]Input!#REF!</definedName>
    <definedName name="leggbarr2" localSheetId="0">[7]Input!#REF!</definedName>
    <definedName name="leggbarr2">[7]Input!#REF!</definedName>
    <definedName name="leggcaianello" localSheetId="0">[7]Input!#REF!</definedName>
    <definedName name="leggcaianello">[7]Input!#REF!</definedName>
    <definedName name="leggeri_barr1" localSheetId="0">'[7]Flussi annui 2013-2057'!#REF!</definedName>
    <definedName name="leggeri_barr1">'[7]Flussi annui 2013-2057'!#REF!</definedName>
    <definedName name="Leggeri_barr2" localSheetId="0">'[7]Flussi annui 2013-2057'!#REF!</definedName>
    <definedName name="Leggeri_barr2">'[7]Flussi annui 2013-2057'!#REF!</definedName>
    <definedName name="leggeri_caianello" localSheetId="0">'[7]Flussi annui 2013-2057'!#REF!</definedName>
    <definedName name="leggeri_caianello">'[7]Flussi annui 2013-2057'!#REF!</definedName>
    <definedName name="LG" localSheetId="0">#REF!</definedName>
    <definedName name="LG">#REF!</definedName>
    <definedName name="Lingua" localSheetId="0">[26]set!#REF!</definedName>
    <definedName name="Lingua">[26]set!#REF!</definedName>
    <definedName name="llcrminimo">[5]Assumption!$D$123</definedName>
    <definedName name="Loan_Amount">#REF!</definedName>
    <definedName name="Loan_Start">#REF!</definedName>
    <definedName name="Loan_Years">#REF!</definedName>
    <definedName name="lojk" localSheetId="0" hidden="1">{#N/A,#N/A,TRUE,"Stato Patrimoniale Civilistico";#N/A,#N/A,TRUE,"Conto Economico Civilistico";#N/A,#N/A,TRUE,"Riclassifica SP";#N/A,#N/A,TRUE,"Riclassifica CE";#N/A,#N/A,TRUE,"Indici di Bilancio";#N/A,#N/A,TRUE,"Composizione SP";#N/A,#N/A,TRUE,"Liquidità";#N/A,#N/A,TRUE,"Solidità";#N/A,#N/A,TRUE,"Redditività";#N/A,#N/A,TRUE,"Sviluppo"}</definedName>
    <definedName name="lojk" hidden="1">{#N/A,#N/A,TRUE,"Stato Patrimoniale Civilistico";#N/A,#N/A,TRUE,"Conto Economico Civilistico";#N/A,#N/A,TRUE,"Riclassifica SP";#N/A,#N/A,TRUE,"Riclassifica CE";#N/A,#N/A,TRUE,"Indici di Bilancio";#N/A,#N/A,TRUE,"Composizione SP";#N/A,#N/A,TRUE,"Liquidità";#N/A,#N/A,TRUE,"Solidità";#N/A,#N/A,TRUE,"Redditività";#N/A,#N/A,TRUE,"Sviluppo"}</definedName>
    <definedName name="LONGO" localSheetId="0" hidden="1">{#N/A,#N/A,TRUE,"Summary"}</definedName>
    <definedName name="LONGO" hidden="1">{#N/A,#N/A,TRUE,"Summary"}</definedName>
    <definedName name="look">#REF!</definedName>
    <definedName name="lookup" localSheetId="0">#REF!</definedName>
    <definedName name="lookup">#REF!</definedName>
    <definedName name="Ma" localSheetId="0">[2]assumptions_investimenti!#REF!</definedName>
    <definedName name="Ma">[2]assumptions_investimenti!#REF!</definedName>
    <definedName name="Materie_prime">#REF!,#REF!</definedName>
    <definedName name="Maturity_trancheA" localSheetId="0">'[7]Input Finanziari'!#REF!</definedName>
    <definedName name="Maturity_trancheA">'[7]Input Finanziari'!#REF!</definedName>
    <definedName name="Max_Equity">[27]NTBAss!$D$225</definedName>
    <definedName name="Max_Grant">'[27]Constr&amp;Fund'!$C$48</definedName>
    <definedName name="Mb" localSheetId="0">[2]assumptions_investimenti!#REF!</definedName>
    <definedName name="Mb">[2]assumptions_investimenti!#REF!</definedName>
    <definedName name="Mc" localSheetId="0">[2]assumptions_investimenti!#REF!</definedName>
    <definedName name="Mc">[2]assumptions_investimenti!#REF!</definedName>
    <definedName name="Md" localSheetId="0">[2]assumptions_investimenti!#REF!</definedName>
    <definedName name="Md">[2]assumptions_investimenti!#REF!</definedName>
    <definedName name="mil">#REF!</definedName>
    <definedName name="Modalità_rimborso">#REF!</definedName>
    <definedName name="MOL">'[6]Inv e Amm'!$B$387</definedName>
    <definedName name="MRRfunded" localSheetId="0">#REF!</definedName>
    <definedName name="MRRfunded">#REF!</definedName>
    <definedName name="mult">#REF!</definedName>
    <definedName name="MULTIPLI">#REF!</definedName>
    <definedName name="mutui">'[6]Dati Generali'!$D$76:$AN$78</definedName>
    <definedName name="mutuo1">[14]Input!$A$252:$C$259</definedName>
    <definedName name="name">#REF!</definedName>
    <definedName name="no" localSheetId="0">#REF!</definedName>
    <definedName name="no">#REF!</definedName>
    <definedName name="NOMO">#REF!</definedName>
    <definedName name="notes">#REF!</definedName>
    <definedName name="Num_Pmt_Per_Year">#REF!</definedName>
    <definedName name="Num_shares" localSheetId="0">#REF!</definedName>
    <definedName name="Num_shares">#REF!</definedName>
    <definedName name="Number_of_Payments" localSheetId="0">MATCH(0.01,[0]!End_Bal,-1)+1</definedName>
    <definedName name="Number_of_Payments">MATCH(0.01,End_Bal,-1)+1</definedName>
    <definedName name="NUMCHECK" localSheetId="0">AND(ISNUMBER(#REF!),ISNUMBER(#REF!),ISNUMBER(#REF!),ISNUMBER(#REF!))</definedName>
    <definedName name="NUMCHECK">AND(ISNUMBER(#REF!),ISNUMBER(#REF!),ISNUMBER(#REF!),ISNUMBER(#REF!))</definedName>
    <definedName name="ocase">#REF!</definedName>
    <definedName name="Off_High_Cov">#REF!</definedName>
    <definedName name="OFFER">#REF!</definedName>
    <definedName name="offpr">[3]PriceSyn!$O$9</definedName>
    <definedName name="OMP_escalator">#REF!</definedName>
    <definedName name="OMP_Selected_Year">#REF!</definedName>
    <definedName name="ON">#REF!</definedName>
    <definedName name="Open_Price" localSheetId="0">#REF!</definedName>
    <definedName name="Open_Price">#REF!</definedName>
    <definedName name="oprice">[3]Assum!$D$8</definedName>
    <definedName name="options">#REF!</definedName>
    <definedName name="owner">#REF!</definedName>
    <definedName name="P.Assumptions">#REF!</definedName>
    <definedName name="P.Backup">#REF!</definedName>
    <definedName name="P.BalanceSheet">#REF!</definedName>
    <definedName name="P.Base">#REF!</definedName>
    <definedName name="P.CashFlow">#REF!</definedName>
    <definedName name="P.CloseBalSheet">#REF!</definedName>
    <definedName name="P.ControlPanel">#REF!</definedName>
    <definedName name="P.Cover">#REF!</definedName>
    <definedName name="P.Debt">#REF!</definedName>
    <definedName name="P.IncomeStmt">#REF!</definedName>
    <definedName name="P.Inputs">#REF!</definedName>
    <definedName name="P.IntRates">#REF!</definedName>
    <definedName name="p.ratio">#REF!</definedName>
    <definedName name="P.Returns">#REF!</definedName>
    <definedName name="Pagam_per_anno">#REF!</definedName>
    <definedName name="pagamentocosti">[5]Assumption!$D$131</definedName>
    <definedName name="paige">#REF!</definedName>
    <definedName name="parametri">[6]Parametri!$C$1:$AN$40</definedName>
    <definedName name="part">#REF!</definedName>
    <definedName name="Partecipazioni" localSheetId="0">#REF!</definedName>
    <definedName name="Partecipazioni">#REF!</definedName>
    <definedName name="PAT" localSheetId="0">'[9]Conto economico'!#REF!</definedName>
    <definedName name="PAT">'[9]Conto economico'!#REF!</definedName>
    <definedName name="Pay_Date">#REF!</definedName>
    <definedName name="Pay_Num">#REF!</definedName>
    <definedName name="Payment_Date" localSheetId="0">DATE(YEAR([0]!Loan_Start),MONTH([0]!Loan_Start)+Payment_Number,DAY([0]!Loan_Start))</definedName>
    <definedName name="Payment_Date">DATE(YEAR(Loan_Start),MONTH(Loan_Start)+Payment_Number,DAY(Loan_Start))</definedName>
    <definedName name="payout" localSheetId="0">[10]Assumption_invest.!#REF!</definedName>
    <definedName name="payout">[10]Assumption_invest.!#REF!</definedName>
    <definedName name="perccontr" localSheetId="0">[5]Assumption!#REF!</definedName>
    <definedName name="perccontr">[5]Assumption!#REF!</definedName>
    <definedName name="percdebito" localSheetId="0">[10]Assumption_invest.!#REF!</definedName>
    <definedName name="percdebito">[10]Assumption_invest.!#REF!</definedName>
    <definedName name="percentincassi">[5]Assumption!$G$129</definedName>
    <definedName name="percequity" localSheetId="0">[10]Assumption_invest.!#REF!</definedName>
    <definedName name="percequity">[10]Assumption_invest.!#REF!</definedName>
    <definedName name="Perf_97">#REF!</definedName>
    <definedName name="Perf_98">#REF!</definedName>
    <definedName name="Perf_99">#REF!</definedName>
    <definedName name="PERIOD" localSheetId="0">#REF!</definedName>
    <definedName name="PERIOD">#REF!</definedName>
    <definedName name="PERYR" localSheetId="0">#REF!</definedName>
    <definedName name="PERYR">#REF!</definedName>
    <definedName name="Pesanti_barr1" localSheetId="0">'[7]Flussi annui 2013-2057'!#REF!</definedName>
    <definedName name="Pesanti_barr1">'[7]Flussi annui 2013-2057'!#REF!</definedName>
    <definedName name="Pesanti_barr2" localSheetId="0">'[7]Flussi annui 2013-2057'!#REF!</definedName>
    <definedName name="Pesanti_barr2">'[7]Flussi annui 2013-2057'!#REF!</definedName>
    <definedName name="Pesanti_ciaianello" localSheetId="0">'[7]Flussi annui 2013-2057'!#REF!</definedName>
    <definedName name="Pesanti_ciaianello">'[7]Flussi annui 2013-2057'!#REF!</definedName>
    <definedName name="pesbarr1" localSheetId="0">[7]Input!#REF!</definedName>
    <definedName name="pesbarr1">[7]Input!#REF!</definedName>
    <definedName name="pesbarr2" localSheetId="0">[7]Input!#REF!</definedName>
    <definedName name="pesbarr2">[7]Input!#REF!</definedName>
    <definedName name="pescaianello" localSheetId="0">[7]Input!#REF!</definedName>
    <definedName name="pescaianello">[7]Input!#REF!</definedName>
    <definedName name="PFI" localSheetId="0">'[9]Conto economico'!#REF!</definedName>
    <definedName name="PFI">'[9]Conto economico'!#REF!</definedName>
    <definedName name="PFPRICE">#REF!</definedName>
    <definedName name="PFPRICE2">#REF!</definedName>
    <definedName name="PianoAnas" localSheetId="0">[28]Parametri!#REF!</definedName>
    <definedName name="PianoAnas">[28]Parametri!#REF!</definedName>
    <definedName name="PianoCompleto" localSheetId="0">#REF!</definedName>
    <definedName name="PianoCompleto">#REF!</definedName>
    <definedName name="PIPPO">#REF!</definedName>
    <definedName name="polee">#REF!</definedName>
    <definedName name="pp">#REF!</definedName>
    <definedName name="pream">[29]TdB!$D$21</definedName>
    <definedName name="pream1" localSheetId="0">#REF!</definedName>
    <definedName name="pream1">#REF!</definedName>
    <definedName name="pream2" localSheetId="0">#REF!</definedName>
    <definedName name="pream2">#REF!</definedName>
    <definedName name="Pref_Space" localSheetId="0">#REF!</definedName>
    <definedName name="Pref_Space">#REF!</definedName>
    <definedName name="PresentationNormalA4">#REF!</definedName>
    <definedName name="PricingHomeCell">#REF!</definedName>
    <definedName name="Princ">#REF!</definedName>
    <definedName name="Print_Area_MI">#REF!</definedName>
    <definedName name="Print_Area_Reset" localSheetId="0">OFFSET([0]!Full_Print,0,0,'Matriz soporte'!Last_Row)</definedName>
    <definedName name="Print_Area_Reset">OFFSET(Full_Print,0,0,Last_Row)</definedName>
    <definedName name="print1" localSheetId="0">[30]!print1</definedName>
    <definedName name="print1">[30]!print1</definedName>
    <definedName name="print2" localSheetId="0">[30]!print2</definedName>
    <definedName name="print2">[30]!print2</definedName>
    <definedName name="print3" localSheetId="0">[30]!print3</definedName>
    <definedName name="print3">[30]!print3</definedName>
    <definedName name="print4" localSheetId="0">[30]!print4</definedName>
    <definedName name="print4">[30]!print4</definedName>
    <definedName name="print5" localSheetId="0">[30]!print5</definedName>
    <definedName name="print5">[30]!print5</definedName>
    <definedName name="PROBINPUTS" localSheetId="0">'[31]Development cash flow'!#REF!</definedName>
    <definedName name="PROBINPUTS">'[31]Development cash flow'!#REF!</definedName>
    <definedName name="proj_life">[32]NTBAss!$D$12</definedName>
    <definedName name="project">#REF!</definedName>
    <definedName name="PROMOTE">#REF!</definedName>
    <definedName name="PROSPETTO_DEI_FLUSSI_DI_CASSA">'[9]Conto economico'!$A$120</definedName>
    <definedName name="PROSPETTO_DI_ANDAMENTO_DELLE_VENDITE" localSheetId="0">'[9]Conto economico'!#REF!</definedName>
    <definedName name="PROSPETTO_DI_ANDAMENTO_DELLE_VENDITE">'[9]Conto economico'!#REF!</definedName>
    <definedName name="prov_subc_perc" localSheetId="0">[2]assumptions_investimenti!#REF!</definedName>
    <definedName name="prov_subc_perc">[2]assumptions_investimenti!#REF!</definedName>
    <definedName name="Proventi_Finanziari">#REF!</definedName>
    <definedName name="Proventi_Straordinari">#REF!</definedName>
    <definedName name="Proventi_Vari">#REF!</definedName>
    <definedName name="Purchase_Price" localSheetId="0">#REF!</definedName>
    <definedName name="Purchase_Price">#REF!</definedName>
    <definedName name="pwoefù" localSheetId="0" hidden="1">{#N/A,#N/A,TRUE,"Proposal";#N/A,#N/A,TRUE,"Assumptions";#N/A,#N/A,TRUE,"Net Income";#N/A,#N/A,TRUE,"Balsheet";#N/A,#N/A,TRUE,"Capex";#N/A,#N/A,TRUE,"Volumes";#N/A,#N/A,TRUE,"Revenues";#N/A,#N/A,TRUE,"Var.Costs";#N/A,#N/A,TRUE,"Personnel";#N/A,#N/A,TRUE,"Other costs";#N/A,#N/A,TRUE,"MKTG and G&amp;A"}</definedName>
    <definedName name="pwoefù" hidden="1">{#N/A,#N/A,TRUE,"Proposal";#N/A,#N/A,TRUE,"Assumptions";#N/A,#N/A,TRUE,"Net Income";#N/A,#N/A,TRUE,"Balsheet";#N/A,#N/A,TRUE,"Capex";#N/A,#N/A,TRUE,"Volumes";#N/A,#N/A,TRUE,"Revenues";#N/A,#N/A,TRUE,"Var.Costs";#N/A,#N/A,TRUE,"Personnel";#N/A,#N/A,TRUE,"Other costs";#N/A,#N/A,TRUE,"MKTG and G&amp;A"}</definedName>
    <definedName name="q">#REF!</definedName>
    <definedName name="QUOTATE">#REF!</definedName>
    <definedName name="Rampup_CENTRALE" localSheetId="0">[2]assumptions_investimenti!#REF!</definedName>
    <definedName name="Rampup_CENTRALE">[2]assumptions_investimenti!#REF!</definedName>
    <definedName name="Rampup_CO" localSheetId="0">[2]assumptions_investimenti!#REF!</definedName>
    <definedName name="Rampup_CO">[2]assumptions_investimenti!#REF!</definedName>
    <definedName name="Rampup_VA" localSheetId="0">[2]assumptions_investimenti!#REF!</definedName>
    <definedName name="Rampup_VA">[2]assumptions_investimenti!#REF!</definedName>
    <definedName name="rate">#REF!</definedName>
    <definedName name="rateinput">#REF!</definedName>
    <definedName name="Ratio">#REF!</definedName>
    <definedName name="re" localSheetId="0" hidden="1">{"test2",#N/A,TRUE,"Prices"}</definedName>
    <definedName name="re" hidden="1">{"test2",#N/A,TRUE,"Prices"}</definedName>
    <definedName name="RealIntRate">[16]Res!$D$34</definedName>
    <definedName name="recaptrig" localSheetId="0">#REF!</definedName>
    <definedName name="recaptrig">#REF!</definedName>
    <definedName name="RENT">#REF!</definedName>
    <definedName name="REPAY">#REF!</definedName>
    <definedName name="RepayProfile" localSheetId="0">'[12]Control Panel'!#REF!</definedName>
    <definedName name="RepayProfile">'[12]Control Panel'!#REF!</definedName>
    <definedName name="RETDT" localSheetId="0">#REF!</definedName>
    <definedName name="RETDT">#REF!</definedName>
    <definedName name="RETURN">#REF!</definedName>
    <definedName name="RETURNS">#REF!</definedName>
    <definedName name="Riepilogo_finanz" localSheetId="0">[26]iDebt!#REF!</definedName>
    <definedName name="Riepilogo_finanz">[26]iDebt!#REF!</definedName>
    <definedName name="RIGA57">#REF!</definedName>
    <definedName name="ROE" localSheetId="0">#REF!</definedName>
    <definedName name="ROE">#REF!</definedName>
    <definedName name="rollequity">#REF!</definedName>
    <definedName name="S_01" localSheetId="0">[9]Menù!#REF!</definedName>
    <definedName name="S_01">[9]Menù!#REF!</definedName>
    <definedName name="S_02" localSheetId="0">[9]Menù!#REF!</definedName>
    <definedName name="S_02">[9]Menù!#REF!</definedName>
    <definedName name="S_03" localSheetId="0">[9]Menù!#REF!</definedName>
    <definedName name="S_03">[9]Menù!#REF!</definedName>
    <definedName name="S_04" localSheetId="0">[9]Menù!#REF!</definedName>
    <definedName name="S_04">[9]Menù!#REF!</definedName>
    <definedName name="S_05" localSheetId="0">[9]Menù!#REF!</definedName>
    <definedName name="S_05">[9]Menù!#REF!</definedName>
    <definedName name="S_06" localSheetId="0">[9]Menù!#REF!</definedName>
    <definedName name="S_06">[9]Menù!#REF!</definedName>
    <definedName name="S_07" localSheetId="0">[9]Menù!#REF!</definedName>
    <definedName name="S_07">[9]Menù!#REF!</definedName>
    <definedName name="S_08" localSheetId="0">[9]Menù!#REF!</definedName>
    <definedName name="S_08">[9]Menù!#REF!</definedName>
    <definedName name="S_09" localSheetId="0">[9]Menù!#REF!</definedName>
    <definedName name="S_09">[9]Menù!#REF!</definedName>
    <definedName name="S_10" localSheetId="0">[9]Menù!#REF!</definedName>
    <definedName name="S_10">[9]Menù!#REF!</definedName>
    <definedName name="S_11" localSheetId="0">[9]Menù!#REF!</definedName>
    <definedName name="S_11">[9]Menù!#REF!</definedName>
    <definedName name="S_12" localSheetId="0">[9]Menù!#REF!</definedName>
    <definedName name="S_12">[9]Menù!#REF!</definedName>
    <definedName name="S_13" localSheetId="0">[9]Menù!#REF!</definedName>
    <definedName name="S_13">[9]Menù!#REF!</definedName>
    <definedName name="S_14" localSheetId="0">[9]Menù!#REF!</definedName>
    <definedName name="S_14">[9]Menù!#REF!</definedName>
    <definedName name="sales">#REF!</definedName>
    <definedName name="SCEN" localSheetId="0">[3]Inputs!#REF!</definedName>
    <definedName name="SCEN">[3]Inputs!#REF!</definedName>
    <definedName name="Scenari" localSheetId="0">[2]assumptions_investimenti!#REF!</definedName>
    <definedName name="Scenari">[2]assumptions_investimenti!#REF!</definedName>
    <definedName name="scenario.1">#REF!</definedName>
    <definedName name="scenario.2">#REF!</definedName>
    <definedName name="scenario.3" localSheetId="0">#REF!</definedName>
    <definedName name="scenario.3">#REF!</definedName>
    <definedName name="scenario.4">#REF!</definedName>
    <definedName name="Sched_Pay">#REF!</definedName>
    <definedName name="Scheduled_Extra_Payments">#REF!</definedName>
    <definedName name="Scheduled_Interest_Rate">#REF!</definedName>
    <definedName name="Scheduled_Monthly_Payment">#REF!</definedName>
    <definedName name="SCQ">#REF!</definedName>
    <definedName name="SdM_Model_v_4_01_PV_Foglio1_Elenca" localSheetId="0">#REF!</definedName>
    <definedName name="SdM_Model_v_4_01_PV_Foglio1_Elenca">#REF!</definedName>
    <definedName name="Selected_Year_Open_Volume">#REF!</definedName>
    <definedName name="SENS">[3]Price!$A$1:$M$48</definedName>
    <definedName name="sga" localSheetId="0">#REF!</definedName>
    <definedName name="sga">#REF!</definedName>
    <definedName name="SH_IRR" localSheetId="0">[1]FattoreK!#REF!</definedName>
    <definedName name="SH_IRR">[1]FattoreK!#REF!</definedName>
    <definedName name="Shadow_Tolls_paste" localSheetId="0">#REF!</definedName>
    <definedName name="Shadow_Tolls_paste">#REF!</definedName>
    <definedName name="si">#REF!</definedName>
    <definedName name="solver_adj" localSheetId="0" hidden="1">'Matriz soporte'!#REF!</definedName>
    <definedName name="solver_cvg" localSheetId="0" hidden="1">0.0001</definedName>
    <definedName name="solver_drv" localSheetId="0" hidden="1">1</definedName>
    <definedName name="solver_eng" localSheetId="0" hidden="1">1</definedName>
    <definedName name="solver_est" localSheetId="0" hidden="1">1</definedName>
    <definedName name="solver_itr" localSheetId="0" hidden="1">2147483647</definedName>
    <definedName name="solver_mip" localSheetId="0" hidden="1">2147483647</definedName>
    <definedName name="solver_mni" localSheetId="0" hidden="1">30</definedName>
    <definedName name="solver_mrt" localSheetId="0" hidden="1">0.075</definedName>
    <definedName name="solver_msl" localSheetId="0" hidden="1">2</definedName>
    <definedName name="solver_neg" localSheetId="0" hidden="1">1</definedName>
    <definedName name="solver_nod" localSheetId="0" hidden="1">2147483647</definedName>
    <definedName name="solver_num" localSheetId="0" hidden="1">0</definedName>
    <definedName name="solver_nwt" localSheetId="0" hidden="1">1</definedName>
    <definedName name="solver_opt" localSheetId="0" hidden="1">'Matriz soporte'!#REF!</definedName>
    <definedName name="solver_pre" localSheetId="0" hidden="1">0.000001</definedName>
    <definedName name="solver_rbv" localSheetId="0" hidden="1">1</definedName>
    <definedName name="solver_rlx" localSheetId="0" hidden="1">2</definedName>
    <definedName name="solver_rsd" localSheetId="0" hidden="1">0</definedName>
    <definedName name="solver_scl" localSheetId="0" hidden="1">1</definedName>
    <definedName name="solver_sho" localSheetId="0" hidden="1">2</definedName>
    <definedName name="solver_ssz" localSheetId="0" hidden="1">100</definedName>
    <definedName name="solver_tim" localSheetId="0" hidden="1">2147483647</definedName>
    <definedName name="solver_tol" localSheetId="0" hidden="1">0.01</definedName>
    <definedName name="solver_typ" localSheetId="0" hidden="1">3</definedName>
    <definedName name="solver_val" localSheetId="0" hidden="1">0</definedName>
    <definedName name="solver_ver" localSheetId="0" hidden="1">3</definedName>
    <definedName name="SP">#REF!</definedName>
    <definedName name="SP_storici">'[9]Conto economico'!$A$79</definedName>
    <definedName name="sponsor">#REF!</definedName>
    <definedName name="spot">[3]Inputs!$C$24</definedName>
    <definedName name="stampa">#REF!</definedName>
    <definedName name="start">[3]Inputs!$C$22</definedName>
    <definedName name="start_snam">#REF!</definedName>
    <definedName name="step">#REF!</definedName>
    <definedName name="step2">#REF!</definedName>
    <definedName name="STOCZZZ">#REF!</definedName>
    <definedName name="stub" localSheetId="0">#REF!</definedName>
    <definedName name="stub">#REF!</definedName>
    <definedName name="su">#REF!</definedName>
    <definedName name="Subentro">#REF!</definedName>
    <definedName name="Supportfacilities">#REF!</definedName>
    <definedName name="syn">[3]Inputs!$C$19</definedName>
    <definedName name="TABL_COM" localSheetId="0">#REF!</definedName>
    <definedName name="TABL_COM">#REF!</definedName>
    <definedName name="TABL_EX" localSheetId="0">#REF!</definedName>
    <definedName name="TABL_EX">#REF!</definedName>
    <definedName name="TABL_JSD" localSheetId="0">#REF!</definedName>
    <definedName name="TABL_JSD">#REF!</definedName>
    <definedName name="TABL_PRFD" localSheetId="0">#REF!</definedName>
    <definedName name="TABL_PRFD">#REF!</definedName>
    <definedName name="TABL_SSN" localSheetId="0">#REF!</definedName>
    <definedName name="TABL_SSN">#REF!</definedName>
    <definedName name="tar_scenario" localSheetId="0">[1]FattoreK!#REF!</definedName>
    <definedName name="tar_scenario">[1]FattoreK!#REF!</definedName>
    <definedName name="targ2">[3]Inputs!$C$31</definedName>
    <definedName name="Target">[5]Assumption!$D$42</definedName>
    <definedName name="target1">[5]Assumption!$D$43</definedName>
    <definedName name="TariffaSubito" localSheetId="0">#REF!</definedName>
    <definedName name="TariffaSubito">#REF!</definedName>
    <definedName name="tasso_bullet">[5]Assumption!$D$78</definedName>
    <definedName name="Tasso_inter_annuale">#REF!</definedName>
    <definedName name="TassoAttivo" localSheetId="0">[10]Assumption_invest.!#REF!</definedName>
    <definedName name="TassoAttivo">[10]Assumption_invest.!#REF!</definedName>
    <definedName name="TassoPassivobreve">[5]Assumption!$D$86</definedName>
    <definedName name="TassoPassivolungo">[5]Assumption!$D$72</definedName>
    <definedName name="TAX">#REF!</definedName>
    <definedName name="Tax_May">[33]Inputs!$B$96</definedName>
    <definedName name="Tax_November">[33]Inputs!$B$97</definedName>
    <definedName name="taxdep">#REF!</definedName>
    <definedName name="TAXRATE">'[34]Common OperInputs'!$I$854</definedName>
    <definedName name="Tc" localSheetId="0">#REF!</definedName>
    <definedName name="Tc">#REF!</definedName>
    <definedName name="tcase" localSheetId="0">#REF!</definedName>
    <definedName name="tcase">#REF!</definedName>
    <definedName name="TdC_CENTRALE" localSheetId="0">[2]assumptions_investimenti!#REF!</definedName>
    <definedName name="TdC_CENTRALE">[2]assumptions_investimenti!#REF!</definedName>
    <definedName name="TdC_CO1" localSheetId="0">[2]assumptions_investimenti!#REF!</definedName>
    <definedName name="TdC_CO1">[2]assumptions_investimenti!#REF!</definedName>
    <definedName name="TdC_CO2" localSheetId="0">[2]assumptions_investimenti!#REF!</definedName>
    <definedName name="TdC_CO2">[2]assumptions_investimenti!#REF!</definedName>
    <definedName name="TdC_VA1" localSheetId="0">[2]assumptions_investimenti!#REF!</definedName>
    <definedName name="TdC_VA1">[2]assumptions_investimenti!#REF!</definedName>
    <definedName name="TdC_VA2" localSheetId="0">[2]assumptions_investimenti!#REF!</definedName>
    <definedName name="TdC_VA2">[2]assumptions_investimenti!#REF!</definedName>
    <definedName name="tdep">#REF!</definedName>
    <definedName name="tenor_linea_base" localSheetId="0">'[7]Input Finanziari'!#REF!</definedName>
    <definedName name="tenor_linea_base">'[7]Input Finanziari'!#REF!</definedName>
    <definedName name="tenor_standby" localSheetId="0">'[7]Input Finanziari'!#REF!</definedName>
    <definedName name="tenor_standby">'[7]Input Finanziari'!#REF!</definedName>
    <definedName name="term_cf">#REF!</definedName>
    <definedName name="term_eq">#REF!</definedName>
    <definedName name="Term_loan">#REF!</definedName>
    <definedName name="TermLoan_Commitment">#REF!</definedName>
    <definedName name="TermLoan_Spread">#REF!</definedName>
    <definedName name="TestAdd">"Test RefersTo1"</definedName>
    <definedName name="TgtCurr">#REF!</definedName>
    <definedName name="TgtCurrentScenario">#REF!</definedName>
    <definedName name="TgtEnterpriseValue">#REF!</definedName>
    <definedName name="TgtEquityValue">#REF!</definedName>
    <definedName name="TgtLFY">#REF!</definedName>
    <definedName name="TgtMTR">#REF!</definedName>
    <definedName name="TgtName">#REF!</definedName>
    <definedName name="TgtNetDebt">#REF!</definedName>
    <definedName name="TgtOptionsToConvert">#REF!</definedName>
    <definedName name="TgtSharesOS">#REF!</definedName>
    <definedName name="Thincapcal">#REF!</definedName>
    <definedName name="Thincapval">#REF!</definedName>
    <definedName name="Ticker">#REF!</definedName>
    <definedName name="Time_inputs">#REF!</definedName>
    <definedName name="Tiniz" localSheetId="0">[1]FattoreK!#REF!</definedName>
    <definedName name="Tiniz">[1]FattoreK!#REF!</definedName>
    <definedName name="TIR" localSheetId="0">#REF!</definedName>
    <definedName name="TIR">#REF!</definedName>
    <definedName name="_xlnm.Print_Titles" localSheetId="2">'Matriz Riesgo '!$3:$7</definedName>
    <definedName name="_xlnm.Print_Titles" localSheetId="0">'Matriz soporte'!$1:$5</definedName>
    <definedName name="Tolls_copy" localSheetId="0">#REF!</definedName>
    <definedName name="Tolls_copy">#REF!</definedName>
    <definedName name="Tolls_paste" localSheetId="0">#REF!</definedName>
    <definedName name="Tolls_paste">#REF!</definedName>
    <definedName name="Ton_Kg">#REF!</definedName>
    <definedName name="top">#REF!</definedName>
    <definedName name="TorreV">[34]Switches!$G$89</definedName>
    <definedName name="Total_Interest">#REF!</definedName>
    <definedName name="Total_Pay">#REF!</definedName>
    <definedName name="Total_Payment" localSheetId="0">Scheduled_Payment+Extra_Payment</definedName>
    <definedName name="Total_Payment">Scheduled_Payment+Extra_Payment</definedName>
    <definedName name="Total_SourcesFunds">#REF!</definedName>
    <definedName name="Total_UsesFunds">#REF!</definedName>
    <definedName name="TotalCapex">[16]Res!$D$128</definedName>
    <definedName name="Totalrevenues">#REF!</definedName>
    <definedName name="tp" localSheetId="0">#REF!</definedName>
    <definedName name="tp">#REF!</definedName>
    <definedName name="TRD">#REF!</definedName>
    <definedName name="trig1" localSheetId="0">#REF!</definedName>
    <definedName name="trig1">#REF!</definedName>
    <definedName name="trig2">#REF!</definedName>
    <definedName name="trig3">#REF!</definedName>
    <definedName name="trig4">#REF!</definedName>
    <definedName name="trig5">#REF!</definedName>
    <definedName name="ttcase">#REF!</definedName>
    <definedName name="Tus">#REF!</definedName>
    <definedName name="unit">[20]Asspt.!$F$5</definedName>
    <definedName name="v">#REF!</definedName>
    <definedName name="Va">#REF!</definedName>
    <definedName name="Vado">[34]Switches!$G$88</definedName>
    <definedName name="VAL">#REF!</definedName>
    <definedName name="Val_iniz_LB">#REF!</definedName>
    <definedName name="valoreattuale" localSheetId="0">'Matriz soporte'!valoreattuale</definedName>
    <definedName name="valoreattuale">[0]!valoreattuale</definedName>
    <definedName name="Values_Entered" localSheetId="0">IF([0]!Loan_Amount*[0]!Interest_Rate*[0]!Loan_Years*[0]!Loan_Start&gt;0,1,0)</definedName>
    <definedName name="Values_Entered">IF(Loan_Amount*Interest_Rate*Loan_Years*Loan_Start&gt;0,1,0)</definedName>
    <definedName name="VARIABILI_DI_INPUT" localSheetId="0">'[9]Conto economico'!#REF!</definedName>
    <definedName name="VARIABILI_DI_INPUT">'[9]Conto economico'!#REF!</definedName>
    <definedName name="varlegg2008_2015" localSheetId="0">[7]Input!#REF!</definedName>
    <definedName name="varlegg2008_2015">[7]Input!#REF!</definedName>
    <definedName name="varlegg2016_2025" localSheetId="0">[7]Input!#REF!</definedName>
    <definedName name="varlegg2016_2025">[7]Input!#REF!</definedName>
    <definedName name="varlegg2026_2035" localSheetId="0">[7]Input!#REF!</definedName>
    <definedName name="varlegg2026_2035">[7]Input!#REF!</definedName>
    <definedName name="varlegg2036_2062" localSheetId="0">[7]Input!#REF!</definedName>
    <definedName name="varlegg2036_2062">[7]Input!#REF!</definedName>
    <definedName name="varpes2008_2015" localSheetId="0">[7]Input!#REF!</definedName>
    <definedName name="varpes2008_2015">[7]Input!#REF!</definedName>
    <definedName name="varpes2016_2025" localSheetId="0">[7]Input!#REF!</definedName>
    <definedName name="varpes2016_2025">[7]Input!#REF!</definedName>
    <definedName name="varpes2026_2035" localSheetId="0">[7]Input!#REF!</definedName>
    <definedName name="varpes2026_2035">[7]Input!#REF!</definedName>
    <definedName name="varpes2036_2062" localSheetId="0">[7]Input!#REF!</definedName>
    <definedName name="varpes2036_2062">[7]Input!#REF!</definedName>
    <definedName name="vat">#REF!</definedName>
    <definedName name="VAT_Commitment">#REF!</definedName>
    <definedName name="VAT_Spread">#REF!</definedName>
    <definedName name="VBAdvanced.VB_Branch_Example" localSheetId="0">'Matriz soporte'!VBAdvanced.VB_Branch_Example</definedName>
    <definedName name="VBAdvanced.VB_Branch_Example">[0]!VBAdvanced.VB_Branch_Example</definedName>
    <definedName name="VBAdvanced.VB_GetWindowsDirectory" localSheetId="0">'Matriz soporte'!VBAdvanced.VB_GetWindowsDirectory</definedName>
    <definedName name="VBAdvanced.VB_GetWindowsDirectory">[0]!VBAdvanced.VB_GetWindowsDirectory</definedName>
    <definedName name="Vmin">#REF!</definedName>
    <definedName name="WAC">#REF!</definedName>
    <definedName name="WACC">[19]WACC!$E$30</definedName>
    <definedName name="wcint">#REF!</definedName>
    <definedName name="WCmaximum_amount">#REF!</definedName>
    <definedName name="Workers">#REF!</definedName>
    <definedName name="WorkingCapital_Commitment">#REF!</definedName>
    <definedName name="WorkingCapital_Spread">#REF!</definedName>
    <definedName name="wrn.Analisi._.completa." localSheetId="0" hidden="1">{#N/A,#N/A,TRUE,"Stato Patrimoniale Civilistico";#N/A,#N/A,TRUE,"Conto Economico Civilistico";#N/A,#N/A,TRUE,"Riclassifica SP";#N/A,#N/A,TRUE,"Riclassifica CE";#N/A,#N/A,TRUE,"Indici di Bilancio";#N/A,#N/A,TRUE,"Composizione SP";#N/A,#N/A,TRUE,"Liquidità";#N/A,#N/A,TRUE,"Solidità";#N/A,#N/A,TRUE,"Redditività";#N/A,#N/A,TRUE,"Sviluppo"}</definedName>
    <definedName name="wrn.Analisi._.completa." hidden="1">{#N/A,#N/A,TRUE,"Stato Patrimoniale Civilistico";#N/A,#N/A,TRUE,"Conto Economico Civilistico";#N/A,#N/A,TRUE,"Riclassifica SP";#N/A,#N/A,TRUE,"Riclassifica CE";#N/A,#N/A,TRUE,"Indici di Bilancio";#N/A,#N/A,TRUE,"Composizione SP";#N/A,#N/A,TRUE,"Liquidità";#N/A,#N/A,TRUE,"Solidità";#N/A,#N/A,TRUE,"Redditività";#N/A,#N/A,TRUE,"Sviluppo"}</definedName>
    <definedName name="wrn.Asia." localSheetId="0"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wrn.Asia." hidden="1">{"rawdata",#N/A,TRUE,"HKT";"in",#N/A,TRUE,"HKT";"rawdata",#N/A,TRUE,"PTInd";"in",#N/A,TRUE,"PTInd";"rawdata",#N/A,TRUE,"NTT";"in",#N/A,TRUE,"NTT";"rawdata",#N/A,TRUE,"PLD";"in",#N/A,TRUE,"PLD";"rawdata",#N/A,TRUE,"PTTelk";"in",#N/A,TRUE,"PTTelk";"rawdata",#N/A,TRUE,"ST ";"in",#N/A,TRUE,"ST ";"rawdata",#N/A,TRUE,"TAsia";"in",#N/A,TRUE,"TAsia";"rawdata",#N/A,TRUE,"TNZ";"in",#N/A,TRUE,"TNZ";"rawdata",#N/A,TRUE,"TMal";"in",#N/A,TRUE,"TMal";"rawdata",#N/A,TRUE,"TTT";"in",#N/A,TRUE,"TTT";"rawdata",#N/A,TRUE,"Telst";"in",#N/A,TRUE,"Telst"}</definedName>
    <definedName name="wrn.Cover." localSheetId="0" hidden="1">{"coverall",#N/A,FALSE,"Definitions";"cover1",#N/A,FALSE,"Definitions";"cover2",#N/A,FALSE,"Definitions";"cover3",#N/A,FALSE,"Definitions";"cover4",#N/A,FALSE,"Definitions";"cover5",#N/A,FALSE,"Definitions";"blank",#N/A,FALSE,"Definitions"}</definedName>
    <definedName name="wrn.Cover." hidden="1">{"coverall",#N/A,FALSE,"Definitions";"cover1",#N/A,FALSE,"Definitions";"cover2",#N/A,FALSE,"Definitions";"cover3",#N/A,FALSE,"Definitions";"cover4",#N/A,FALSE,"Definitions";"cover5",#N/A,FALSE,"Definitions";"blank",#N/A,FALSE,"Definitions"}</definedName>
    <definedName name="wrn.Danilo." localSheetId="0" hidden="1">{#N/A,#N/A,TRUE,"Main Issues";#N/A,#N/A,TRUE,"Income statement ($)"}</definedName>
    <definedName name="wrn.Danilo." hidden="1">{#N/A,#N/A,TRUE,"Main Issues";#N/A,#N/A,TRUE,"Income statement ($)"}</definedName>
    <definedName name="wrn.Europe." localSheetId="0" hidden="1">{"rawdata",#N/A,TRUE,"BT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wrn.Europe." hidden="1">{"rawdata",#N/A,TRUE,"BT ";"in",#N/A,TRUE,"BT ";"rawdata",#N/A,TRUE,"CW ";"in",#N/A,TRUE,"CW ";"rawdata",#N/A,TRUE,"KPN";"in",#N/A,TRUE,"KPN";"rawdata",#N/A,TRUE,"OTE";"in",#N/A,TRUE,"OTE";"rawdata",#N/A,TRUE,"Port";"in",#N/A,TRUE,"Port";"rawdata",#N/A,TRUE,"SPT";"in",#N/A,TRUE,"SPT";"rawdata",#N/A,TRUE,"TD ";"in",#N/A,TRUE,"TD ";"rawdata",#N/A,TRUE,"TItal";"rawdata2",#N/A,TRUE,"TItal";"in",#N/A,TRUE,"TItal";"rawdata",#N/A,TRUE,"TdEsp";"in",#N/A,TRUE,"TdEsp";"rawdata",#N/A,TRUE,"Belg";"in",#N/A,TRUE,"Belg";"rawdata",#N/A,TRUE,"BEZEQ";"in",#N/A,TRUE,"BEZEQ";"rawdata",#N/A,TRUE,"DT ";"in",#N/A,TRUE,"DT ";"rawdata",#N/A,TRUE,"FT ";"in",#N/A,TRUE,"FT ";"rawdata",#N/A,TRUE,"MAT";"in",#N/A,TRUE,"MAT";"rawdata",#N/A,TRUE,"Eire";"in",#N/A,TRUE,"Eire";"rawdata",#N/A,TRUE,"TFin";"in",#N/A,TRUE,"TFin";"rawdata",#N/A,TRUE,"TNor";"in",#N/A,TRUE,"TNor";"rawdata",#N/A,TRUE,"Telia";"in",#N/A,TRUE,"Telia";"rawdata",#N/A,TRUE,"TPSA";"in",#N/A,TRUE,"TPSA";"rawdata",#N/A,TRUE,"TSAfr";"in",#N/A,TRUE,"TSAfr";"rawdata",#N/A,TRUE,"Turk";"in",#N/A,TRUE,"Turk"}</definedName>
    <definedName name="wrn.fcb2" localSheetId="0" hidden="1">{"FCB_ALL",#N/A,FALSE,"FCB"}</definedName>
    <definedName name="wrn.fcb2" hidden="1">{"FCB_ALL",#N/A,FALSE,"FCB"}</definedName>
    <definedName name="wrn.five." localSheetId="0" hidden="1">{#N/A,#N/A,TRUE,"5 year"}</definedName>
    <definedName name="wrn.five." hidden="1">{#N/A,#N/A,TRUE,"5 year"}</definedName>
    <definedName name="wrn.fixed._.assets." localSheetId="0" hidden="1">{#N/A,#N/A,TRUE,"fixed assets"}</definedName>
    <definedName name="wrn.fixed._.assets." hidden="1">{#N/A,#N/A,TRUE,"fixed assets"}</definedName>
    <definedName name="wrn.Modello." localSheetId="0" hidden="1">{#N/A,#N/A,TRUE,"Proposal";#N/A,#N/A,TRUE,"Assumptions";#N/A,#N/A,TRUE,"Net Income";#N/A,#N/A,TRUE,"Balsheet";#N/A,#N/A,TRUE,"Capex";#N/A,#N/A,TRUE,"Volumes";#N/A,#N/A,TRUE,"Revenues";#N/A,#N/A,TRUE,"Var.Costs";#N/A,#N/A,TRUE,"Personnel";#N/A,#N/A,TRUE,"Other costs";#N/A,#N/A,TRUE,"MKTG and G&amp;A"}</definedName>
    <definedName name="wrn.Modello." hidden="1">{#N/A,#N/A,TRUE,"Proposal";#N/A,#N/A,TRUE,"Assumptions";#N/A,#N/A,TRUE,"Net Income";#N/A,#N/A,TRUE,"Balsheet";#N/A,#N/A,TRUE,"Capex";#N/A,#N/A,TRUE,"Volumes";#N/A,#N/A,TRUE,"Revenues";#N/A,#N/A,TRUE,"Var.Costs";#N/A,#N/A,TRUE,"Personnel";#N/A,#N/A,TRUE,"Other costs";#N/A,#N/A,TRUE,"MKTG and G&amp;A"}</definedName>
    <definedName name="wrn.Output." localSheetId="0"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wrn.Output." hidden="1">{"definitions",#N/A,TRUE,"Definitions";"out1",#N/A,TRUE,"Valuation";"out2",#N/A,TRUE,"Valuation";"out3",#N/A,TRUE,"Valuation";"out4",#N/A,TRUE,"Valuation";"out",#N/A,TRUE,"Efficiency";"out1",#N/A,TRUE,"Growth,Margin,Rev Split";"out2",#N/A,TRUE,"Growth,Margin,Rev Split";"out1",#N/A,TRUE,"Financial Ratios";"out2",#N/A,TRUE,"Financial Ratios";"outeg",#N/A,TRUE,"Efficiency";"test1",#N/A,TRUE,"Prices";"test2",#N/A,TRUE,"Prices";"test3",#N/A,TRUE,"Prices";"test1",#N/A,TRUE,"Segments";"test2",#N/A,TRUE,"Segments";"in",#N/A,TRUE,"Country";"in",#N/A,TRUE,"Housekeeping"}</definedName>
    <definedName name="wrn.summary._.report." localSheetId="0" hidden="1">{#N/A,#N/A,TRUE,"Summary"}</definedName>
    <definedName name="wrn.summary._.report." hidden="1">{#N/A,#N/A,TRUE,"Summary"}</definedName>
    <definedName name="wrn.synt." localSheetId="0" hidden="1">{#N/A,#N/A,FALSE,"c_finanz";#N/A,#N/A,FALSE,"c_eco";#N/A,#N/A,FALSE,"investimenti";#N/A,#N/A,FALSE,"tir"}</definedName>
    <definedName name="wrn.synt." hidden="1">{#N/A,#N/A,FALSE,"c_finanz";#N/A,#N/A,FALSE,"c_eco";#N/A,#N/A,FALSE,"investimenti";#N/A,#N/A,FALSE,"tir"}</definedName>
    <definedName name="wrn.test." localSheetId="0" hidden="1">{"test2",#N/A,TRUE,"Prices"}</definedName>
    <definedName name="wrn.test." hidden="1">{"test2",#N/A,TRUE,"Prices"}</definedName>
    <definedName name="x">#REF!</definedName>
    <definedName name="xpe1" localSheetId="0">[1]FattoreK!#REF!</definedName>
    <definedName name="xpe1">[1]FattoreK!#REF!</definedName>
    <definedName name="xpe2" localSheetId="0">[1]FattoreK!#REF!</definedName>
    <definedName name="xpe2">[1]FattoreK!#REF!</definedName>
    <definedName name="xpe3" localSheetId="0">[1]FattoreK!#REF!</definedName>
    <definedName name="xpe3">[1]FattoreK!#REF!</definedName>
    <definedName name="xpe4" localSheetId="0">[1]FattoreK!#REF!</definedName>
    <definedName name="xpe4">[1]FattoreK!#REF!</definedName>
    <definedName name="XR">[3]Assum!$E$10</definedName>
    <definedName name="xx">#REF!</definedName>
    <definedName name="xxx">#REF!</definedName>
    <definedName name="xxxxx">#REF!</definedName>
    <definedName name="Y">#REF!</definedName>
    <definedName name="year">#REF!</definedName>
    <definedName name="ZZBOOTS" hidden="1">"X"</definedName>
  </definedName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E36" i="4" l="1"/>
  <c r="N36" i="4"/>
  <c r="G36" i="4"/>
  <c r="O36" i="4"/>
  <c r="H36" i="4"/>
  <c r="P36" i="4"/>
  <c r="Q36" i="4"/>
  <c r="S36" i="4"/>
  <c r="I36" i="4"/>
  <c r="J36" i="4"/>
  <c r="L36" i="4"/>
  <c r="M36" i="4"/>
  <c r="M34" i="4"/>
  <c r="J34" i="4"/>
  <c r="I34" i="4"/>
  <c r="H34" i="4"/>
  <c r="P34" i="4"/>
  <c r="G34" i="4"/>
  <c r="O34" i="4"/>
  <c r="E34" i="4"/>
  <c r="N34" i="4"/>
  <c r="L34" i="4"/>
  <c r="G43" i="4"/>
  <c r="O43" i="4"/>
  <c r="H43" i="4"/>
  <c r="P43" i="4"/>
  <c r="E43" i="4"/>
  <c r="N43" i="4"/>
  <c r="M43" i="4"/>
  <c r="I43" i="4"/>
  <c r="J43" i="4"/>
  <c r="G42" i="4"/>
  <c r="O42" i="4"/>
  <c r="H42" i="4"/>
  <c r="P42" i="4"/>
  <c r="E42" i="4"/>
  <c r="N42" i="4"/>
  <c r="M42" i="4"/>
  <c r="I42" i="4"/>
  <c r="J42" i="4"/>
  <c r="G41" i="4"/>
  <c r="O41" i="4"/>
  <c r="H41" i="4"/>
  <c r="P41" i="4"/>
  <c r="E41" i="4"/>
  <c r="N41" i="4"/>
  <c r="M41" i="4"/>
  <c r="I41" i="4"/>
  <c r="J41" i="4"/>
  <c r="G40" i="4"/>
  <c r="O40" i="4"/>
  <c r="H40" i="4"/>
  <c r="P40" i="4"/>
  <c r="E40" i="4"/>
  <c r="N40" i="4"/>
  <c r="M40" i="4"/>
  <c r="I40" i="4"/>
  <c r="J40" i="4"/>
  <c r="G39" i="4"/>
  <c r="O39" i="4"/>
  <c r="H39" i="4"/>
  <c r="P39" i="4"/>
  <c r="E39" i="4"/>
  <c r="N39" i="4"/>
  <c r="M39" i="4"/>
  <c r="I39" i="4"/>
  <c r="J39" i="4"/>
  <c r="G38" i="4"/>
  <c r="O38" i="4"/>
  <c r="H38" i="4"/>
  <c r="P38" i="4"/>
  <c r="E38" i="4"/>
  <c r="N38" i="4"/>
  <c r="M38" i="4"/>
  <c r="I38" i="4"/>
  <c r="J38" i="4"/>
  <c r="G37" i="4"/>
  <c r="O37" i="4"/>
  <c r="H37" i="4"/>
  <c r="P37" i="4"/>
  <c r="E37" i="4"/>
  <c r="N37" i="4"/>
  <c r="M37" i="4"/>
  <c r="I37" i="4"/>
  <c r="J37" i="4"/>
  <c r="G35" i="4"/>
  <c r="O35" i="4"/>
  <c r="H35" i="4"/>
  <c r="P35" i="4"/>
  <c r="E35" i="4"/>
  <c r="N35" i="4"/>
  <c r="M35" i="4"/>
  <c r="I35" i="4"/>
  <c r="J35" i="4"/>
  <c r="G33" i="4"/>
  <c r="O33" i="4"/>
  <c r="H33" i="4"/>
  <c r="P33" i="4"/>
  <c r="E33" i="4"/>
  <c r="N33" i="4"/>
  <c r="M33" i="4"/>
  <c r="I33" i="4"/>
  <c r="J33" i="4"/>
  <c r="G32" i="4"/>
  <c r="O32" i="4"/>
  <c r="H32" i="4"/>
  <c r="P32" i="4"/>
  <c r="E32" i="4"/>
  <c r="N32" i="4"/>
  <c r="M32" i="4"/>
  <c r="I32" i="4"/>
  <c r="J32" i="4"/>
  <c r="G31" i="4"/>
  <c r="O31" i="4"/>
  <c r="H31" i="4"/>
  <c r="P31" i="4"/>
  <c r="E31" i="4"/>
  <c r="N31" i="4"/>
  <c r="M31" i="4"/>
  <c r="I31" i="4"/>
  <c r="J31" i="4"/>
  <c r="G30" i="4"/>
  <c r="O30" i="4"/>
  <c r="H30" i="4"/>
  <c r="P30" i="4"/>
  <c r="E30" i="4"/>
  <c r="N30" i="4"/>
  <c r="M30" i="4"/>
  <c r="I30" i="4"/>
  <c r="J30" i="4"/>
  <c r="G29" i="4"/>
  <c r="O29" i="4"/>
  <c r="H29" i="4"/>
  <c r="P29" i="4"/>
  <c r="E29" i="4"/>
  <c r="N29" i="4"/>
  <c r="M29" i="4"/>
  <c r="I29" i="4"/>
  <c r="J29" i="4"/>
  <c r="G28" i="4"/>
  <c r="O28" i="4"/>
  <c r="H28" i="4"/>
  <c r="P28" i="4"/>
  <c r="E28" i="4"/>
  <c r="N28" i="4"/>
  <c r="M28" i="4"/>
  <c r="I28" i="4"/>
  <c r="J28" i="4"/>
  <c r="G27" i="4"/>
  <c r="O27" i="4"/>
  <c r="H27" i="4"/>
  <c r="P27" i="4"/>
  <c r="E27" i="4"/>
  <c r="N27" i="4"/>
  <c r="M27" i="4"/>
  <c r="I27" i="4"/>
  <c r="J27" i="4"/>
  <c r="G26" i="4"/>
  <c r="O26" i="4"/>
  <c r="H26" i="4"/>
  <c r="P26" i="4"/>
  <c r="E26" i="4"/>
  <c r="N26" i="4"/>
  <c r="M26" i="4"/>
  <c r="I26" i="4"/>
  <c r="J26" i="4"/>
  <c r="G25" i="4"/>
  <c r="O25" i="4"/>
  <c r="H25" i="4"/>
  <c r="P25" i="4"/>
  <c r="E25" i="4"/>
  <c r="N25" i="4"/>
  <c r="M25" i="4"/>
  <c r="I25" i="4"/>
  <c r="J25" i="4"/>
  <c r="G24" i="4"/>
  <c r="O24" i="4"/>
  <c r="H24" i="4"/>
  <c r="P24" i="4"/>
  <c r="E24" i="4"/>
  <c r="N24" i="4"/>
  <c r="M24" i="4"/>
  <c r="I24" i="4"/>
  <c r="J24" i="4"/>
  <c r="L24" i="4"/>
  <c r="G23" i="4"/>
  <c r="O23" i="4"/>
  <c r="H23" i="4"/>
  <c r="P23" i="4"/>
  <c r="E23" i="4"/>
  <c r="N23" i="4"/>
  <c r="M23" i="4"/>
  <c r="I23" i="4"/>
  <c r="J23" i="4"/>
  <c r="L23" i="4"/>
  <c r="G22" i="4"/>
  <c r="O22" i="4"/>
  <c r="H22" i="4"/>
  <c r="P22" i="4"/>
  <c r="E22" i="4"/>
  <c r="N22" i="4"/>
  <c r="M22" i="4"/>
  <c r="I22" i="4"/>
  <c r="J22" i="4"/>
  <c r="G21" i="4"/>
  <c r="O21" i="4"/>
  <c r="H21" i="4"/>
  <c r="P21" i="4"/>
  <c r="E21" i="4"/>
  <c r="N21" i="4"/>
  <c r="M21" i="4"/>
  <c r="I21" i="4"/>
  <c r="J21" i="4"/>
  <c r="L21" i="4"/>
  <c r="G20" i="4"/>
  <c r="O20" i="4"/>
  <c r="H20" i="4"/>
  <c r="P20" i="4"/>
  <c r="E20" i="4"/>
  <c r="N20" i="4"/>
  <c r="M20" i="4"/>
  <c r="I20" i="4"/>
  <c r="J20" i="4"/>
  <c r="L20" i="4"/>
  <c r="G19" i="4"/>
  <c r="O19" i="4"/>
  <c r="H19" i="4"/>
  <c r="P19" i="4"/>
  <c r="E19" i="4"/>
  <c r="N19" i="4"/>
  <c r="M19" i="4"/>
  <c r="I19" i="4"/>
  <c r="J19" i="4"/>
  <c r="G18" i="4"/>
  <c r="O18" i="4"/>
  <c r="H18" i="4"/>
  <c r="P18" i="4"/>
  <c r="E18" i="4"/>
  <c r="N18" i="4"/>
  <c r="M18" i="4"/>
  <c r="I18" i="4"/>
  <c r="J18" i="4"/>
  <c r="G17" i="4"/>
  <c r="O17" i="4"/>
  <c r="H17" i="4"/>
  <c r="P17" i="4"/>
  <c r="E17" i="4"/>
  <c r="N17" i="4"/>
  <c r="M17" i="4"/>
  <c r="I17" i="4"/>
  <c r="J17" i="4"/>
  <c r="G16" i="4"/>
  <c r="O16" i="4"/>
  <c r="H16" i="4"/>
  <c r="P16" i="4"/>
  <c r="E16" i="4"/>
  <c r="N16" i="4"/>
  <c r="M16" i="4"/>
  <c r="I16" i="4"/>
  <c r="J16" i="4"/>
  <c r="G15" i="4"/>
  <c r="O15" i="4"/>
  <c r="H15" i="4"/>
  <c r="P15" i="4"/>
  <c r="E15" i="4"/>
  <c r="N15" i="4"/>
  <c r="M15" i="4"/>
  <c r="I15" i="4"/>
  <c r="J15" i="4"/>
  <c r="G14" i="4"/>
  <c r="O14" i="4"/>
  <c r="H14" i="4"/>
  <c r="P14" i="4"/>
  <c r="E14" i="4"/>
  <c r="N14" i="4"/>
  <c r="M14" i="4"/>
  <c r="I14" i="4"/>
  <c r="J14" i="4"/>
  <c r="G13" i="4"/>
  <c r="O13" i="4"/>
  <c r="H13" i="4"/>
  <c r="P13" i="4"/>
  <c r="E13" i="4"/>
  <c r="N13" i="4"/>
  <c r="M13" i="4"/>
  <c r="I13" i="4"/>
  <c r="J13" i="4"/>
  <c r="G12" i="4"/>
  <c r="O12" i="4"/>
  <c r="H12" i="4"/>
  <c r="P12" i="4"/>
  <c r="E12" i="4"/>
  <c r="N12" i="4"/>
  <c r="M12" i="4"/>
  <c r="I12" i="4"/>
  <c r="J12" i="4"/>
  <c r="G11" i="4"/>
  <c r="O11" i="4"/>
  <c r="H11" i="4"/>
  <c r="P11" i="4"/>
  <c r="E11" i="4"/>
  <c r="N11" i="4"/>
  <c r="M11" i="4"/>
  <c r="I11" i="4"/>
  <c r="J11" i="4"/>
  <c r="G10" i="4"/>
  <c r="O10" i="4"/>
  <c r="H10" i="4"/>
  <c r="P10" i="4"/>
  <c r="E10" i="4"/>
  <c r="N10" i="4"/>
  <c r="M10" i="4"/>
  <c r="I10" i="4"/>
  <c r="J10" i="4"/>
  <c r="G9" i="4"/>
  <c r="O9" i="4"/>
  <c r="H9" i="4"/>
  <c r="P9" i="4"/>
  <c r="E9" i="4"/>
  <c r="N9" i="4"/>
  <c r="M9" i="4"/>
  <c r="I9" i="4"/>
  <c r="J9" i="4"/>
  <c r="G8" i="4"/>
  <c r="O8" i="4"/>
  <c r="H8" i="4"/>
  <c r="P8" i="4"/>
  <c r="E8" i="4"/>
  <c r="N8" i="4"/>
  <c r="M8" i="4"/>
  <c r="I8" i="4"/>
  <c r="J8" i="4"/>
  <c r="G7" i="4"/>
  <c r="O7" i="4"/>
  <c r="H7" i="4"/>
  <c r="P7" i="4"/>
  <c r="B9" i="1"/>
  <c r="B10" i="1"/>
  <c r="B11" i="1"/>
  <c r="B12" i="1"/>
  <c r="B13" i="1"/>
  <c r="B14" i="1"/>
  <c r="B15" i="1"/>
  <c r="B16" i="1"/>
  <c r="B17" i="1"/>
  <c r="B18" i="1"/>
  <c r="B19" i="1"/>
  <c r="B20" i="1"/>
  <c r="B22" i="1"/>
  <c r="B23" i="1"/>
  <c r="B24" i="1"/>
  <c r="B25" i="1"/>
  <c r="B26" i="1"/>
  <c r="B27" i="1"/>
  <c r="B28" i="1"/>
  <c r="B29" i="1"/>
  <c r="B30" i="1"/>
  <c r="B31" i="1"/>
  <c r="B32" i="1"/>
  <c r="B33" i="1"/>
  <c r="B34" i="1"/>
  <c r="B35" i="1"/>
  <c r="B36" i="1"/>
  <c r="B37" i="1"/>
  <c r="B39" i="1"/>
  <c r="B40" i="1"/>
  <c r="B41" i="1"/>
  <c r="D34" i="4"/>
  <c r="D5" i="5"/>
  <c r="D6" i="5"/>
  <c r="D7" i="5"/>
  <c r="D8" i="5"/>
  <c r="D9" i="5"/>
  <c r="D10" i="5"/>
  <c r="D11" i="5"/>
  <c r="D12" i="5"/>
  <c r="D13" i="5"/>
  <c r="D14" i="5"/>
  <c r="D15" i="5"/>
  <c r="D16" i="5"/>
  <c r="E7" i="4"/>
  <c r="N7" i="4"/>
  <c r="D7" i="4"/>
  <c r="J7" i="4"/>
  <c r="I7" i="4"/>
  <c r="M7" i="4"/>
  <c r="L28" i="4"/>
  <c r="L32" i="4"/>
  <c r="Q34" i="4"/>
  <c r="S34" i="4"/>
  <c r="Q36" i="1"/>
  <c r="D17" i="5"/>
  <c r="D18" i="5"/>
  <c r="D19" i="5"/>
  <c r="L18" i="4"/>
  <c r="L22" i="4"/>
  <c r="L25" i="4"/>
  <c r="L29" i="4"/>
  <c r="L33" i="4"/>
  <c r="Q27" i="4"/>
  <c r="S27" i="4"/>
  <c r="Q29" i="1"/>
  <c r="Q31" i="4"/>
  <c r="S31" i="4"/>
  <c r="Q33" i="1"/>
  <c r="Q28" i="4"/>
  <c r="S28" i="4"/>
  <c r="Q30" i="1"/>
  <c r="L19" i="4"/>
  <c r="L7" i="4"/>
  <c r="L10" i="4"/>
  <c r="L12" i="4"/>
  <c r="L13" i="4"/>
  <c r="L14" i="4"/>
  <c r="L15" i="4"/>
  <c r="D9" i="4"/>
  <c r="B42" i="1"/>
  <c r="B43" i="1"/>
  <c r="B44" i="1"/>
  <c r="B45" i="1"/>
  <c r="D8" i="4"/>
  <c r="D10" i="4"/>
  <c r="L8" i="4"/>
  <c r="L16" i="4"/>
  <c r="L9" i="4"/>
  <c r="L11" i="4"/>
  <c r="L17" i="4"/>
  <c r="Q32" i="4"/>
  <c r="S32" i="4"/>
  <c r="Q34" i="1"/>
  <c r="Q8" i="4"/>
  <c r="S8" i="4"/>
  <c r="Q9" i="1"/>
  <c r="Q12" i="4"/>
  <c r="S12" i="4"/>
  <c r="Q13" i="1"/>
  <c r="Q14" i="4"/>
  <c r="S14" i="4"/>
  <c r="Q15" i="1"/>
  <c r="Q15" i="4"/>
  <c r="S15" i="4"/>
  <c r="Q16" i="1"/>
  <c r="Q25" i="4"/>
  <c r="S25" i="4"/>
  <c r="Q27" i="1"/>
  <c r="Q29" i="4"/>
  <c r="S29" i="4"/>
  <c r="Q31" i="1"/>
  <c r="Q33" i="4"/>
  <c r="S33" i="4"/>
  <c r="Q35" i="1"/>
  <c r="Q43" i="4"/>
  <c r="S43" i="4"/>
  <c r="Q45" i="1"/>
  <c r="Q23" i="4"/>
  <c r="S23" i="4"/>
  <c r="Q25" i="1"/>
  <c r="Q13" i="4"/>
  <c r="S13" i="4"/>
  <c r="Q14" i="1"/>
  <c r="Q10" i="4"/>
  <c r="S10" i="4"/>
  <c r="Q11" i="1"/>
  <c r="Q11" i="4"/>
  <c r="S11" i="4"/>
  <c r="Q12" i="1"/>
  <c r="Q16" i="4"/>
  <c r="S16" i="4"/>
  <c r="Q17" i="1"/>
  <c r="Q17" i="4"/>
  <c r="S17" i="4"/>
  <c r="Q18" i="1"/>
  <c r="Q24" i="4"/>
  <c r="S24" i="4"/>
  <c r="Q26" i="1"/>
  <c r="Q7" i="4"/>
  <c r="S7" i="4"/>
  <c r="Q8" i="1"/>
  <c r="L26" i="4"/>
  <c r="Q26" i="4"/>
  <c r="S26" i="4"/>
  <c r="Q28" i="1"/>
  <c r="L27" i="4"/>
  <c r="L30" i="4"/>
  <c r="Q30" i="4"/>
  <c r="S30" i="4"/>
  <c r="Q32" i="1"/>
  <c r="L31" i="4"/>
  <c r="L35" i="4"/>
  <c r="Q35" i="4"/>
  <c r="S35" i="4"/>
  <c r="Q37" i="1"/>
  <c r="L37" i="4"/>
  <c r="L38" i="4"/>
  <c r="L39" i="4"/>
  <c r="L40" i="4"/>
  <c r="L41" i="4"/>
  <c r="L42" i="4"/>
  <c r="L43" i="4"/>
  <c r="Q9" i="4"/>
  <c r="S9" i="4"/>
  <c r="Q10" i="1"/>
  <c r="Q18" i="4"/>
  <c r="S18" i="4"/>
  <c r="Q19" i="1"/>
  <c r="Q19" i="4"/>
  <c r="S19" i="4"/>
  <c r="Q20" i="1"/>
  <c r="Q20" i="4"/>
  <c r="S20" i="4"/>
  <c r="Q22" i="1"/>
  <c r="Q21" i="4"/>
  <c r="S21" i="4"/>
  <c r="Q23" i="1"/>
  <c r="Q22" i="4"/>
  <c r="S22" i="4"/>
  <c r="Q24" i="1"/>
  <c r="D11" i="4"/>
  <c r="Q37" i="4"/>
  <c r="S37" i="4"/>
  <c r="Q39" i="1"/>
  <c r="Q38" i="4"/>
  <c r="S38" i="4"/>
  <c r="Q40" i="1"/>
  <c r="Q39" i="4"/>
  <c r="S39" i="4"/>
  <c r="Q41" i="1"/>
  <c r="Q40" i="4"/>
  <c r="S40" i="4"/>
  <c r="Q42" i="1"/>
  <c r="Q41" i="4"/>
  <c r="S41" i="4"/>
  <c r="Q43" i="1"/>
  <c r="Q42" i="4"/>
  <c r="S42" i="4"/>
  <c r="Q44" i="1"/>
  <c r="N30" i="5"/>
  <c r="N32" i="5"/>
  <c r="O30" i="5"/>
  <c r="L29" i="5"/>
  <c r="L31" i="5"/>
  <c r="M29" i="5"/>
  <c r="M31" i="5"/>
  <c r="D12" i="4"/>
  <c r="O32" i="5"/>
  <c r="N29" i="5"/>
  <c r="N31" i="5"/>
  <c r="O29" i="5"/>
  <c r="O31" i="5"/>
  <c r="L30" i="5"/>
  <c r="L32" i="5"/>
  <c r="M30" i="5"/>
  <c r="M32" i="5"/>
  <c r="D13" i="4"/>
  <c r="D14" i="4"/>
  <c r="D15" i="4"/>
  <c r="D16" i="4"/>
  <c r="D17" i="4"/>
  <c r="D18" i="4"/>
  <c r="D19" i="4"/>
  <c r="D20" i="4"/>
  <c r="D21" i="4"/>
  <c r="D22" i="4"/>
  <c r="D23" i="4"/>
  <c r="D24" i="4"/>
  <c r="D25" i="4"/>
  <c r="D26" i="4"/>
  <c r="D27" i="4"/>
  <c r="D28" i="4"/>
  <c r="D29" i="4"/>
  <c r="D30" i="4"/>
  <c r="D31" i="4"/>
  <c r="D32" i="4"/>
  <c r="D33" i="4"/>
  <c r="D35" i="4"/>
  <c r="D37" i="4"/>
  <c r="D38" i="4"/>
  <c r="D40" i="4"/>
  <c r="D39" i="4"/>
</calcChain>
</file>

<file path=xl/sharedStrings.xml><?xml version="1.0" encoding="utf-8"?>
<sst xmlns="http://schemas.openxmlformats.org/spreadsheetml/2006/main" count="430" uniqueCount="210">
  <si>
    <t>Area</t>
  </si>
  <si>
    <t>Tipo de riesgo</t>
  </si>
  <si>
    <t>Diseño</t>
  </si>
  <si>
    <t>Construcción</t>
  </si>
  <si>
    <t>Operación y Mantenimiento</t>
  </si>
  <si>
    <t>Comercial</t>
  </si>
  <si>
    <t>Regulatorio</t>
  </si>
  <si>
    <t>Eventos Asegurables</t>
  </si>
  <si>
    <t>Asignación</t>
  </si>
  <si>
    <t>Impacto</t>
  </si>
  <si>
    <t>Probabilidad</t>
  </si>
  <si>
    <t>Sobrecostos por adquisición (incluyendo expropiación) y compensaciones socioeconómicas</t>
  </si>
  <si>
    <t>Sobrecostos por compensaciones socio ambientales</t>
  </si>
  <si>
    <t>Sobrecostos derivados de mayor cantidad de obras</t>
  </si>
  <si>
    <t>Mayores cantidades de obra para actividades de operación y mantenimiento</t>
  </si>
  <si>
    <t>Variación de precios de los insumos para actividades de operación y mantenimiento</t>
  </si>
  <si>
    <t>No obtención del cierre financiero</t>
  </si>
  <si>
    <t>Compensaciones por nuevas tarifas diferenciales</t>
  </si>
  <si>
    <t>Privado</t>
  </si>
  <si>
    <t>Público-Privado</t>
  </si>
  <si>
    <t>Público</t>
  </si>
  <si>
    <t>Predial</t>
  </si>
  <si>
    <t>Financiero</t>
  </si>
  <si>
    <t>Fuerza Mayor</t>
  </si>
  <si>
    <t>B</t>
  </si>
  <si>
    <t>A</t>
  </si>
  <si>
    <t>Ambiental &amp; Social</t>
  </si>
  <si>
    <t>Redes</t>
  </si>
  <si>
    <t>Sobrecostos en diseños por decisiones de la ANI</t>
  </si>
  <si>
    <t>Efecto</t>
  </si>
  <si>
    <t>Código
Riesgo</t>
  </si>
  <si>
    <t>Areas</t>
  </si>
  <si>
    <t>Descripción</t>
  </si>
  <si>
    <t>Evaluación cualitativa</t>
  </si>
  <si>
    <t>Assignaciòn</t>
  </si>
  <si>
    <t>Probabilidad
evento</t>
  </si>
  <si>
    <t>Impacto /
Costo</t>
  </si>
  <si>
    <t>Pùblico</t>
  </si>
  <si>
    <t>Region</t>
  </si>
  <si>
    <t xml:space="preserve">Probabilidad </t>
  </si>
  <si>
    <t>Prob.</t>
  </si>
  <si>
    <t>Impac</t>
  </si>
  <si>
    <t>Región</t>
  </si>
  <si>
    <t>Aceptable</t>
  </si>
  <si>
    <t>Importante</t>
  </si>
  <si>
    <t>Agravada</t>
  </si>
  <si>
    <t>PROBABILIDAD</t>
  </si>
  <si>
    <t>ALTA</t>
  </si>
  <si>
    <t>BAJA</t>
  </si>
  <si>
    <t>BAJO</t>
  </si>
  <si>
    <t>ALTO</t>
  </si>
  <si>
    <t xml:space="preserve">IMPACTO </t>
  </si>
  <si>
    <t>Zona Aceptable</t>
  </si>
  <si>
    <t>Zona Tolerable</t>
  </si>
  <si>
    <t>Zona Importante</t>
  </si>
  <si>
    <t>Zona Agravada</t>
  </si>
  <si>
    <t>Tolerable</t>
  </si>
  <si>
    <r>
      <t>Mitigaci</t>
    </r>
    <r>
      <rPr>
        <b/>
        <sz val="16"/>
        <rFont val="Calibri"/>
        <family val="2"/>
      </rPr>
      <t>ó</t>
    </r>
    <r>
      <rPr>
        <b/>
        <sz val="16"/>
        <rFont val="Calibri"/>
        <family val="2"/>
        <scheme val="minor"/>
      </rPr>
      <t>n</t>
    </r>
  </si>
  <si>
    <t xml:space="preserve">Realizar avaluos y zonas homogeneas claras. Lograr una interacción importante con la gestión social. Los corredores están definidos. </t>
  </si>
  <si>
    <t>Definir con anterioridad los diseños y el trazado de las vías a construir, de manera tal que la gestión predial este acorde con las áreas que realmente son necesarias para la ejecución del proyecto.
Este riesgo es compartido y  el concesionario asume hasta un 120% del costo, los costos mayores al 120% hasta un 200% lo asume la Nacion (70%) y el Concesionario (30%), mayores del 200% la Nacion.</t>
  </si>
  <si>
    <t>Determinación y cuantificación de las medidas de compensación mediante instrumentos de carácter conceptual, metodologico y procedimental, de tal manera que se puedan establecer de manera clara los factores de compensación, las equivalencias ecosistémicas y la forma como se van a llevar a cabo dichas compensaciones.
Este riesgo es compartido y  el concesionario asume hasta un 120% del costo, los costos mayores al 120% hasta un 200% lo asume la Nacion (70%) y el Concesionario (30%), mayores del 200% la Nacion.</t>
  </si>
  <si>
    <t>Deteminación de los impactos ambientales asociados a cada uno de los proyectos, presentando los riesgos asociados y sus medidas de prevención, control, mitigación o compensación.
En el documento que se presente a la autoridad ambiental, detallar cada una de las intervenciones a realizar y los diseños a implementar, de manera que sea evidente la proteccion de los recursos naturales.</t>
  </si>
  <si>
    <t>Deteminación de los impactos ambientales asociados a cada uno de los proyectos, presentando los riesgos asociados y sus medidas de prevención, control, mitigación o compensación.
En el documento que se presente a la autoridad ambiental, detallar cada una de las intervenciones a realizar y los diseños a implementar, de manera que sea evidente la proteccion de los recursos naturales.
Este riesgo es compartido y  el concesionario asume hasta un 120% del costo, los costos mayores al 120% hasta un 200% lo asume la Nacion (70%) y el Concesionario (30%), mayores del 200% la Nacion.</t>
  </si>
  <si>
    <t>Recurrir al apoyo de las autoridades administrativas y de policía para que se respete la estructuración. Obviamente la socialización del proyecto con anticipación a la adjudicación es un elemento fundamental para evitarlo. 
Los pactos con las comunidades con antelación a la ejecución del contrato a fin de que no existan levantamientos ni enfrentamientos es otra forma.</t>
  </si>
  <si>
    <t>Realizar un  convenio con las autoridades de tránsito competentes y acordar con ellas el soporte logístico requerido para prestar el servicio. Existe normatividad como la ley 1228 (fajas de terreno) que señala reglas y prohibiciones sobre ocupación de la vía y señala a las autoridades administrativas como responsables para evitar la ocupación y afectación.
Estará a cargo del concesionario defender el derecho de vía con el apoyo y acompañamiento de  la autoridad  municipal.</t>
  </si>
  <si>
    <t>Proceso de revision exhaustivo de los diseños del proyecto antes de la ejecucion de la obra, teniendo en cuenta que se deben establecer criterios claros y consecuentes para el desarrollo del mismo. Aprobación previa del diseñador y verificación diseño por un tercero. Si el proceso de selección surte un sistema de precalificación, es la instancia en la que el eventual concesionario puede revisar los documentos, complementarlos y hacerlos suyos, lo cual mitiga  y hace que sea totalmente suyo.</t>
  </si>
  <si>
    <t xml:space="preserve">Socialización del proyecto con antelación es la forma de mitigarlo.
Vincular a las autoridades locales como actores importantes dentro de la ejecución del proyecto, con el fin de poder establecer una continua comunicación referente a los posibles cambios </t>
  </si>
  <si>
    <t>Contrato EPC  con subcontratistas - Contrato llave en mano al cual se contratan las cantidades de obra a precio fijo.
El concesionario asumirá la totalidad de sobrecostos que se generen por la mayor cantidad de obras, incluyendo aquellos generados por la reparación o arreglo de los daños en las obras que se lleguen a presentar con posterioridad a la  del Acta de Terminación respectiva.</t>
  </si>
  <si>
    <t>Plan de compra que prevé la variación de precio y/o  almacenamiento de materiales.
El concesionario asumirá las variaciones en los precios de mercado de los insumos necesarios  y deberá mantener indemne a la agencia por sobrecostos en la explotación de fuentes de materiales.</t>
  </si>
  <si>
    <t>La idoneidad del concesionario u operador (en caso de propuesta conjunta) es una forma de mitigarlo. Al igual que en el diseño. La posibilidad de participar en precalificación igualmente le permite conocer, analizar, complementar. etc.</t>
  </si>
  <si>
    <t>Costo de los créditos amarrado al IPC, de manera que se obtenga una “cobertura” natural frente a este pasivo.
Mercado financiero para coberturas y/o forwards y/u opciones. Estructuración de mecanismos como soporte financiero (soporte de ingresos para el servicio de deuda, durante los periodos de estrechez de flujo de caja, en dólares.(Conpes 3107 de 2001). 
Obligación del concesionario de presentar un Plan Financiero jurado y aprobados por el banco que tiene el compromiso de financiación.
Presentación en etapa de pres - construcción,  una carta de crédito stand - by de una entidad fiananciera que garantice: a) la constitución del patrimonio autónomo según lo establecido en el contrato de concesión; b) la obligación del concesionario de realizar los aportes de capital según el contrato de concesión; c) la obligación de acreditar el cierre financiero según estipulado en el contrato.</t>
  </si>
  <si>
    <t>Diferenciación de los instrumentos financieros (Convenio a establecer un % máximo de desglose de cada instrumento). Emisión de bonos por parte del concesionario en la etapa de operación.
Podrán diseñar soportes de liquidez para los proyectos (soporte de ingresos para el servicio de deuda), por un periodo de tiempo limitado, facilitando la obtención de financiación en condiciones más favorables en términos de plazos, periodos de gracia y tasas de interés (no se trata de garantías de riesgo comercial)</t>
  </si>
  <si>
    <t>Estipulación de cláusulas claras que definan y regulen eventos de cambio en materia de normativa técnica.</t>
  </si>
  <si>
    <t>Estipulación de cláusulas claras que definan y regulen eventos de cambio regulatorio.Ej: cláusulas de ajuste de tarifas. Estipulación de cláusulas de revisión y analisis de impacto frente a presencia de modificaciones regulatorias.</t>
  </si>
  <si>
    <t>Una vez se presente la situacion de no entrega anticipada del predio por parte del juez, se debe soportar la urgencia manifiesta de la entrega de este predio, para la ejecución de la obra.</t>
  </si>
  <si>
    <t xml:space="preserve">La participación de la Agencia Nacional de Infraestructura como entidad estatal contratante del proyecto para el cual se esta realizando el proceso de obtención de la licencia ambiental, garantice para las partes agilidad en cada una de las etapas del proceso. </t>
  </si>
  <si>
    <t>Revision de la debida diligencia realizada por el concesionario en la ejecución de estudios de interferencias de redes. Para de esta forma poder configurarlo como evento de fuerza mayor.</t>
  </si>
  <si>
    <t>Información adecuada y oportuna, obtención de garantías o pólizas que cubran o mitiguen el impacto. Poliza de seguros todo riesgo construcción en etapa de cosntrucción y de Obras Civiles Terminadas en etapa de operación.
Se  revisaron los parámetros de asegurabilidad y de acuerdo con lo establecido en el contrato, el contratista tiene la obligación de asegurarse a través de las pólizas y garantías para esta clase de eventos.</t>
  </si>
  <si>
    <t>Personal de seguridad</t>
  </si>
  <si>
    <t>Planeación en las solicitud, trámite y expedición de los diversos permisos y/o autorizaciones estipulados para el proyecto.
La Entidad y la interventoría deben realizar una adecuada gestión de seguimiento al futuro concesionario, con el fin de asegurar una debida diligencia del mismo en los trámites ambientales que estén a su cargo.
Establecimiento de cláusulas para el manejo de imprevistos.</t>
  </si>
  <si>
    <t>Gestion ante las empresas de servicios publicos que tengan alguna relacion con las zonas afectadas por el proyecto, de manera tal que se puedan establecer con claridad la existencia y ubicacion de las redes existentes para definir las interferencias que se puedan presentar con el proyecto y proponer soluciones que se involucren desde la elaboracion de los disenos. 
Se crea una subcuenta redes existentes y probabiles.
Este riesgo es compartido y  el concesionario asume hasta un 120% del costo, los costos mayores al 120% hasta un 200% lo asume la Nacion (70%) y el Concesionario (30%), mayores del 200% la Nacion.</t>
  </si>
  <si>
    <t>Socialización del proyecto con antelación es la forma de mitigarlo.
Vincular a las autoridades locales como actores importantes dentro de la ejecución del proyecto, con el fin de poder establecer una continua comunicación referente a los posibles cambios.</t>
  </si>
  <si>
    <t>&gt;30%</t>
  </si>
  <si>
    <t>0% - 5%</t>
  </si>
  <si>
    <t>Alto</t>
  </si>
  <si>
    <t>Medio - Alto</t>
  </si>
  <si>
    <t>Medio - Bajo</t>
  </si>
  <si>
    <t>Bajo</t>
  </si>
  <si>
    <t>Probabilidad*</t>
  </si>
  <si>
    <t>MA</t>
  </si>
  <si>
    <t>MB</t>
  </si>
  <si>
    <t>MEDIO BAJA</t>
  </si>
  <si>
    <t>MEDIO ALTO</t>
  </si>
  <si>
    <t>MEDIO BAJO</t>
  </si>
  <si>
    <t>Sobrecostos derivados de los estudios y diseños</t>
  </si>
  <si>
    <t>Observación del porque de la calificación de probabilidad e impacto</t>
  </si>
  <si>
    <t>Cláusula contractual en donde se regula el riesgo</t>
  </si>
  <si>
    <t>Impacto sobre el valor de la actividad / proyecto*</t>
  </si>
  <si>
    <t>*Estructura propuesta de matriz de riesgo considerando los lineamientos de política de riesgos de la entidad, de documentos Conpes sobre la materia y de la más reciente versión de metodologías de obligaciones contingentes del MHCP</t>
  </si>
  <si>
    <t>Asignacion</t>
  </si>
  <si>
    <t>Demoras en la disponibilidad de predios derivados de actividades de gestión predial</t>
  </si>
  <si>
    <t>Demoras en la obtención de las licencias y/o permisos</t>
  </si>
  <si>
    <t>Alteración de las condiciones de financiación y/o costos de la liquidez que resulten de la variación en las variables del mercado o condiciones del proyecto</t>
  </si>
  <si>
    <t>Insuficiencia de recursos para el pago de la interventoría por razones no atribuibles al concesionario</t>
  </si>
  <si>
    <t>Eventos No Asegurables</t>
  </si>
  <si>
    <t>Menores ingresos derivados de elusión del pago de peajes</t>
  </si>
  <si>
    <t>Menores ingresos derivados de evasión del pago de peajes</t>
  </si>
  <si>
    <t xml:space="preserve">La Estructuración prevér la ubicación adecuada de las casetas para mitigar este riesgo. </t>
  </si>
  <si>
    <t>La Estructuración prevér la ubicación adecuada de las casetas para mitigar este riesgo. Realizar un  convenio con las autoridades de tránsito competentes y acordar con ellas el soporte logístico requerido para prestar el servicio. A través de la realización de monitoreos continuos que permitan identificar las situaciones  reportarlas a la autoridad de policía, con quien deberá coordinar el control y mitigarlas. Además el concesionario cuenta con las acciones judiciales para perseguir el pago evadido.</t>
  </si>
  <si>
    <t>Sobrecosto por interferencia de redes</t>
  </si>
  <si>
    <t>Sobrecostos por ajustes en diseños como consecuencia del trámite de licencias ambientales por razones no atribuibles al concesionario</t>
  </si>
  <si>
    <t>Menores ingresos por disminución del recaudo de peajes</t>
  </si>
  <si>
    <t xml:space="preserve">Cambio de normatividad (Tecnología de recaudo electrónico de peajes)  </t>
  </si>
  <si>
    <t>Con respecto al nivel de detalle de los estudios planteados en etapa de estructuracion, la probabilidad de occurrencia de insuficiencia de recursos para el pago de la interventoría es Baja (B), porque los recursos necesarios se pueden plantear con amplia anticipación. Resulta Bajo (B) tambien el impacto en funcion de la incidencia del costo de interventoria sobre el valor total del contrato</t>
  </si>
  <si>
    <t>En el desarrollo normal del contrato no se espera que ocurran eventos eximientes de responsabilidad en casos de fuerza mayor que impliquen costos osciosos, por lo que la probabilidad de ocurrencia se considera baja (B); sin embargo, en caso de presentarse, el impacto sobre el costo, se considera alto (A).</t>
  </si>
  <si>
    <t>Fuerza mayor por demoras en la consulta previa con comunidades en un plazo mayor de 360 dias, por causas no imputables al concesionario</t>
  </si>
  <si>
    <t xml:space="preserve">Efectos desfavorables por decisiones de la entidad frente al movimiento o reubicación de casetas de peaje existentes  </t>
  </si>
  <si>
    <t>No instalación de casetas de peaje</t>
  </si>
  <si>
    <t>La estructuracion financiera y el analisis de trafico definen que no necesita instalar casetas de peajes adicionales a las exixtentes.</t>
  </si>
  <si>
    <t>Variación de precios de los insumos</t>
  </si>
  <si>
    <t>Cambio en normatividad</t>
  </si>
  <si>
    <t xml:space="preserve">Fuerza mayor en la adquisición predial ocasionada por eventos eximentes de responsabilidad </t>
  </si>
  <si>
    <t>Costos ociosos de la mayor permanencia en obra que  llegaren a causarse por  eventos eximentes de responsabilidad</t>
  </si>
  <si>
    <t>Fuerza mayor por interferencia de redes en el corredor considerado como evento eximente de responsabilidad</t>
  </si>
  <si>
    <t>Obras solicitadas por la autoridad ambiental, posteriores a la expedición de la licencia(s)/permiso(s) ambiental(es), por razones no imputables al concesionario</t>
  </si>
  <si>
    <t xml:space="preserve">Invasión de derecho de vía </t>
  </si>
  <si>
    <t>Liquidez</t>
  </si>
  <si>
    <t xml:space="preserve">Liquidez en el recaudo de peajes </t>
  </si>
  <si>
    <t>Cambiario</t>
  </si>
  <si>
    <t>Variaciones del Peso Frente a otras monedas</t>
  </si>
  <si>
    <t>Fuerza mayor por demoras en mas de un 150% del tiempo maximo establecido por la normatividad vigente para la expedicion de la licencia ambiental por causas no imputables al concesionario</t>
  </si>
  <si>
    <t>&gt;5%-15%</t>
  </si>
  <si>
    <t>&gt;15%-30%</t>
  </si>
  <si>
    <t>Cambio en normatividad (Normas NIIF)</t>
  </si>
  <si>
    <t>La probabilidad de ocurrencia de este riesgo es Baja (B), teniendo en cuenta que la fuerza mayor se considera como un evento que imposibilita a la Autoridad Ambiental competente desarrollar su labor o acceder a las instalaciones donde se encuentren los expedientes para su revisión y análisis, lo cual no se ha identificado en el corredor.
Los tiempos adicionales que se tome la autoridad ambiental competente, sobre lo estipulado en la normatividad ambiental vigente, no pueden ser imputados al concesionario, teniendo en cuenta la debida diligencia realizada por el mismo. Por su parte el impacto de la ocurrencia de este riesgo se considera Alta (A).</t>
  </si>
  <si>
    <t>Dando alcance a las tareas identificadas en la descripcion del riesgo ambiental de demoras en la obtención de las licencias y/o permisos, para el proyecto específico Bucaramanga - Pamplona la frecuencia del riesgo de ocurrencia de una fuerza mayor ambiental proveniente de la imposibilidad de realizar consultas previas se estima baja (B).
Sin embargo el impacto de su ocurrencia por el contrario se estima alto (A), pues tratándose de un requisito de carácter constitucional sin el cual no puede procederse a realizar las intervenciones específicas, su efectiva ocurrencia puede llevar a la paralización del proyecto, hasta tanto no se resuelva el evento.</t>
  </si>
  <si>
    <t xml:space="preserve">Considerando el diseño, incluyendo las actividades adelantadas en la etapa de estructuración para mitigar el presente riesgo, la probabilidad de ocurrencia del mismo es considerada Baja (B) ya que el diseño es compartido y socializado con las entidades públicas competentes a nivel nacional, departamental y municipal. Además, se adelanta un proceso de socialización con las autoridades locales. No obstante, si la ANI requiere hacer cambios sustanciales, la ocurrencia del evento puede implicar un importante trabajo de ajuste del diseño y, por consiguiente, un sobrecosto relevante, lo que indica que el impacto de la ocurrencia de este riesgo es Medio-Alto (MA) pues se podrían considerar algunas negociaciones con la entidad  para disminuir los cambios. </t>
  </si>
  <si>
    <t>El riesgo tiene una probabilidad de frecuencia Medio-Baja (MB) ya que las variaciones de los precios y los costos de explotación de fuentes de materiales dependen de factores externos como la estabilidad económica del país, relaciones internacionales, variables económicas, variaciones de la oferta y demanda de los insumos y materiales, para cada una de las obras requeridas en la estructuracion del sistema vial. 
Su impacto en el proyecto es Medio-Bajo (MB), pues afecta moderadamente la ejecución del contrato, sin afectar considerablemente el equilibrio económico, ya que no se percibe posible un aumento importante de los precios tanto de materiales como de equipos necesarios para la ejecución del contrato.</t>
  </si>
  <si>
    <t>Riesgo de liquidez general</t>
  </si>
  <si>
    <t>Dentro de la estructuración del proyecto, se deben establecer en la etapa de diseños definitivos los impactos ambientales del proyecto, los mecanismos de mitigación y los costos para la compensación y/o recuperación ambiental. 
El inconveniente que podría presentarse en la gestión y que podría traducirse en sobreplazos y sobrecostos, podría consistir en la solicitud de la autoridad ambiental de realizar mayores obras de protección en alguna zona por la afectación que pueda llegar a presentarse, la solicitud del cambio de trazado por la afectación a una zona de área protegida que no pueda ser intervenida o que por utilidad ambiental tenga que ser protegida o la modificación del diseño de algún elemento de las vías proyectadas.
Como consecuencia de lo anterior, la probabilidad de ocurrencia de este riesgo se considera Baja (B), porque están en curso los análisis con las autoridades pertinentes acerca de este tema.  El impacto de la ocurrencia de este tipo de riesgo es Medio – Alta (MA), pues puede llevar a la obstrucción de la ejecución del contrato sustancialmente, pero permite la consecución del objeto contractual.</t>
  </si>
  <si>
    <t xml:space="preserve">En general, los estudios y diseños de esta etapa de estructuración se desarrollaron con base en las especificaciones vigentes en la materia, como el Manual de diseño geométrico de Invias y se utilizaron también softwares especializados.  A partir de esta información, se determinaron los tipos de intervención para cada tramo del corredor, entre rehabilitación, mejoramiento y/o construcción de nuevo trazado, considerando también aspectos como el paso por centros poblados y los tramos homogéneos definidos con base en las velocidades de diseño. Teniendo en cuenta lo anterior, incluidas las actividades adelantadas en la etapa de estructuración para mitigar el presente riesgo, se puede resumir que el mismo tiene una probabilidad de ocurrencia Baja (B). No obstante, el impacto que provocaría la ocurrencia del evento es  Alto (A), pues cualquier falta en la estructuración desde la etapa de diseño, traería consecuencias graves en las siguientes etapas del proyecto. </t>
  </si>
  <si>
    <t xml:space="preserve">En términos generales, el proyecto prevé afectaciones ambientales  por cuanto atraviesa áreas de protección nacional y regional, que representan un manejo ambiental especial. En cuanto a las compensaciones  sociales no se requiere de procesos consultivos para los tramos en intervención ya que No se identificaron resguardos indígenas cercanos al area de influencia del corredor, segun certificacion expedida por el INCODER y el Ministerio del Interior.
La vía atraviesa las áreas protegidas para el Tramo 1 del Parque Natural Regional Cerro La Judía y Parque Natural Regional Bosques Andinos Húmedos El Rasgón. Para el Tramo 2, se destaca el Parque Natural Regional Sisavita, Área protegida que hace parte de la Unidad Biogeográfica de Santurbán, localizada en el departamento de Norte de Santander. Sin embargo no se preven intervenciones importantes en estos tramos.
Por tales motivos, la probabilidad de ocurrencia del presente riesgo es Media - Alta (MA). Además, el impacto de la ocurrencia de este tipo de riesgo es Alta (A), pues puede llevar a la obstrucción de la ejecución del contrato sustancialmente pero permite la consecución del objeto contractual.
 </t>
  </si>
  <si>
    <t>Zona Moderada</t>
  </si>
  <si>
    <t>Moderada</t>
  </si>
  <si>
    <t>Cabe resaltar que un factor muy importante que puede influir en el sobrecosto de los predios, una vez se anuncia el proyecto o es conocido por la comunidad, es la especulación en el valor de los predios por el futuro desarrollo del mismo, factor que no es determinable en la etapa de estructuración del proyecto. En otras palabras, no es posible establecer cuándo los propietarios de los predios deciden aumentar el precio del mismo, debido a la valorización que según ellos sufre el terreno por el futuro desarrollo del proyecto. 
Por lo tanto, a partir de los estudios y diseños realizados en la estructuración del proyecto con respecto a la obtención del terreno necesario para la intervención por parte del Concesionario, este Corredor se verá influenciado  por la afectación predial específicamente en los tramos donde se prevé la construcción de una vía nueva. Por tales motivos, la probabilidad de ocurrencia de este riesgo es Medio-Alta (MA). No obstante, de acuerdo a los mecanismos establecidos en la Ley 1682 de 2013, se puede acudir a la declaratoria de utilidad pública del proyecto evitando la expeculación en los precios. 
El impacto de la ocurrencia de este tipo de riesgo es Medio-Alta (MA), pues puede ocasionar incremento en los costos del proyecto y puede generar retrasos en la ejecución del contrato en caso de que se deban llevar a cabo procesos de expropiación, que con la aplicación de la Ley 1682 de 2013, es posible que se reduzcan los tiempos de entrega de predios, pero esto solo es determinable una vez se dé inicio a estos procesos.</t>
  </si>
  <si>
    <t>Este proyecto cuenta con una caseta de peaje existente denominada El Picacho la cual se ubica en el tramo Bucaramanga-Cuestaboba. Es preciso señalar que este proyecto tiene contemplada la reubicación del mismo, sin embargo la probabilidad de ocurrencia del riesgo se considera Medio Baja (MB) puesto que se prevé que la vía mejore sus condiciones de diseño y al ser un peaje existente no se prevén inconvenientes con la comunidad. Sin embargo, en caso de presentarse, el impacto de la ocurrencia de este riesgo es Medio - Alto (MA), pues perturba la ejecución del contrato de manera importante, obstaculizando el cumplimiento del objeto contractual.</t>
  </si>
  <si>
    <t>El proyecto ha previsto sitios idóneos y estratégicos para la construcción de las casetas de peaje, áreas de servicio y centros operacionales. Dentro del análisis de la ubicación de los peajes del proyecto se tuvieron en cuenta variables como la cercanía a centros poblados, caracterización socioeconomica de la zona, disposición de pago por parte de los usuarios de la vía, entre otros, con el fin de asegurar la viabilidad de la instalación de las nuevas casetas de peaje que se tienen previstas para el desarrollo del proyecto. Lo anterior con el fin de minimizar el riesgo de posibles problemas en la instalación y funcionamiento de dichos peajes.  
Para el proyecto se tiene contemplada la instalación de dos casetas de peajes nuevas con áreas de servicio, con zonas de pesaje y servicios adicionales para la operación y mantenimiento, un (1) Centro de Operaciones donde funcionarán los diferentes servicios que prestará la concesión para garantizar el funcionamiento óptimo del sistema vial. 
La probabilidad de la ocurrencia de este evento es Media Baja (MB) ya que en la totalidad del corredor (133 km aprox) se instalarán dos peajes adicionales y se prevé que la vía mejore sus condiciones de diseño de forma significativa. Cabe destacar que el hecho de no existir centros poblados en cercanías a los peajes y que sean pocos los vehículos livianos (particulares) que transitan por la vía, favorece la ubicación de los peajes puesto que se podría decir que no habría tránsito diario de residentes de la zona, quienes serían los que, dado el caso, solicitarían tarifas especiales.
Por su parte, el impacto de la ocurrencia de este riesgo es Medio - Alto (MA), pues perturba la ejecución del contrato de manera importante, obstaculizando el cumplimiento del objeto contractual.</t>
  </si>
  <si>
    <t xml:space="preserve">Una vez realizadas visitas a la zona, se determinó que no existen ocupantes irregulares que puedan ser objeto de desplazamiento. Si llegare a presentarse tal situación, el concesionario realizará las gestiones necesarias con el fin de adelantar la defensa jurídica y la protección del corredor y sus fajas, adicionalmente dará los avisos correspondientes de manera que obtenga, oportunemente, el apoyo de la autoridad competente, por lo anterior, la probabilidad de acurrencia de este evento es Baja (B).
En el Corredor se identifican viviendas y actividades productivas, sin embargo, no se evidencia invasión al derecho de vía, por ende el impacto en el proyecto es Bajo (B), pues dificulta levemente la ejecución del contrato, por lo que se logra el objeto contractualaplicando medidas mínimas, como las previstas en el presente proyecto consistentes en la creación de convenios con las autoridades competentes con el próposito de proteger el corredor del proyecto y la destinación legal de las Fajas. </t>
  </si>
  <si>
    <t>La estructuración del proyecto incluye estudios de interferencia de redes de servicios públicos con el corredor vial objeto del contrato. Por tal motivo, se recopiló información mediante localización en campo a lo largo de los tramos de influencia del proyecto; donde no fueron evidentes los cruces de ductos para redes se consultó con la comunidad y/o juntas de accion comunal, adicionalmente, se realizarón consultas de manera formal con las empresas prestadoras de servicios publicos  sobre el estado actual y ubicacion, todo lo anterior para las redes de Acueducto, Aguas Lluvias, Alcantarillado, Gas Natural, electricidad, alumbrado, telecomunicaciones, poliductos, fibra optica, entre otros. 
Dentro del análisis a realizar se determinaron las necesidades de traslado, reposición, protección, cubrimiento o reconstrucción de las redes detectadas debido a las actividades de los proyectos. No obstante, en muchos casos no se obtuvo respuesta por parte de las entidades consultadas o no se tuvo acceso a la totalidad de la información, lo que  conlleva a un margen de error en el cálculo de los sobrecostos derivados de las interferencias con redes de servicios públicos. Por lo tanto, se puede afirmar que la probabilidad de ocurrencia del presente tipo de riesgo es Medio-Alta (MA) y el impacto sobre el desarrrollo del proyecto sería Alto (A) porque los sobrecostos podrían elevar el costo del proyecto.</t>
  </si>
  <si>
    <t>La probabilidad es considerada Medio Baja (MB), debido a que en etapa de estructuración se realizaron las actividades correpondientes para que la Autoridad Ambiental tuviera amplio conocimiento de las intervenciones propuestas para el corredor y de los diseños elaborados para tal fin. El impacto que provocaría la ocurrencia del evento es  Medio-Alto (MA) ya que ajustes en diseño modifica el presupuesto y por consigientelos flujos proyectados del proyecto.</t>
  </si>
  <si>
    <t>El proyecto Corredor 2: Bucaramanga - Pamplona se estructura con un diseño fase II avanzado, apoyados en información primaria e investigaciones específicas, sondeos geotécnicos, conteos vehiculares, información de tráfico de peajes, entre otros. Adicionalmente, el personal técnico que desarrolló el proyecto está constituido por especialistas con larga experiencia en cada área constituyente del mismo (ingeniería, administración, tributaria, legal), además de programas de diseño de la mejor tecnología aplicada al desarrollo de la ingeniería y la administración. Asimismo, el producto entregado es sometido a revisiones por parte del equipo de interventoría, lo que permite llegar a un producto final depurado y de una gran confiabilidad. 
Es así como en el proyecto se identifican las diferentes actividades constructivas, se diseñan las diferentes soluciones que deben realizarse para el funcionamiento óptimo del sistema vial en diferentes áreas, y se calculan las cantidades de obra correspondientes. 
El Corredor 2 presenta algunos sitios criticos de tipo geológico/geotécnico. Sin embargo, se sigue considerando Baja (B) la probabilidad de aumento de cantidades de obra (porque desde el diseño se analiza esta posibilidad); su impacto en el proyecto sería Medio-Alto (MA) porque aunque la presentación del riesgo permite la consecución del objeto contractual, el número de obras adicionales que se presentaría puede aumentar.</t>
  </si>
  <si>
    <t>Los factores que pueden afectar la operación y mantenimiento pueden ser derivados de procesos constructivos inadecuados, supervisión y control no frecuente, materiales de baja calidad, etc. Por lo tanto, la probabilidad de ocurrencia del presente riesgo se considera Baja (B), porque en la estructuración del proyecto se identifican los diferentes factores que podrían afectar la operación y el mantenimiento del corredor vial para garantizar niveles de servicio altos. Asi mismo, la calidad de los procesos construcctivos se garantizan a través de los controles de calidad, que debe implementar el concesionario y la interventoria.
Igualmente, el riesgo presenta un impacto Medio-Bajo (MB), debido a que se pueden generar obras de mantenimiento adicionales no contempladas en los estudios realizados, pero las mismas no afectan sustancialmente ni la ejecución del contrato ni el equilibrio económico.</t>
  </si>
  <si>
    <t>El proyecto contempla la obtención de licencia ambiental para las actividades de mejoramiento que incluyen la construcción de un carril de adelantamiento y mejora de las curvas además de la construcción de una variante al casco urbano de Bucaramanga , en el tramo comprendido entre el PR 83 y el PR 87 debido a que pasa por el DMI de Berlín.
Practicamente la totalidad del corredor se encuentra sobre zonas inscritas en el SINAP y el corredor cuenta con licencias ambientales para su desarrollo. Es de importancia mencionar que el Tramo Cuestaboba - Pamplona, que hace parte del corredor 2, donde se pretende realizar mejoramiento de la vía existente dentro del PR70+000 y el PR121+00 , está dentro del DMI PARAMO EL BERLIN, este DMI contempla un  buffer de aproximadamente 150 m desde el PR66+000 hasta el PR82+000 y son zonas de RECUPERACION PARA PRODUCCION o ÁREAS DE PROTECCION ABSOLUTA donde es permitido realizar mejoramiento a la vía existente. Del PR 83+000 al PR 87+000 se encuentra en ZONA AMBIENTAL por lo que no se permite realizar mejoramiento a la vía existente (Tercer carril).
Esta Salvedad se realiza debido a que en el Decreto 769 de 2014 “Por la cual se listan las actividades de mejoramiento en proyectos de infraestructura de transporte” menciona en su artículo 1 numeral 3 que la actividad de construcción de tercer carril se considera como mejoramiento, pero en el artículo 4 se menciona que si el mejoramiento se realizara sobre un área que se encuentre sobre el Sistema Nacional de Áreas Protegidas –SINAP o las zonas amortiguadoras del Sistema de Parques Nacionales Naturales debidamente delimitados, se deberá tramitar y obtener la correspondiente licencia ambiental, en el marco de las actividades permitidas, que se realizaran del PR83+000 al PR87+000.
Así pues la ocurrencia de este riesgo es Medio Alta (MA). Teniendo en cuenta que en el tramo mencionado se prevé la costrucción de un tercer carril en punto especificos y cuenta con licencia para varios sectores, su eventual demora afectaría un porcentaje bajo del corredor. Por tal razón el impacto se considera Bajo (B).</t>
  </si>
  <si>
    <t>En el presupuesto se identifican claramente las actividades para la operación y el mantenimiento del corredor vial, y adicionalmente, se prevé que los precios de los insumos no presentarán variaciones signifcativas respecto a los ya estimados, el modelo financiero incluye la actualización de los costos de los materiales al momento de la implementación, cumpliendo con los Indicadores para la disponibilidad, calidad y nivel de servicio. Por tal motivo, la probabilidad de ocurrencia de este riesgo se considera Baja (B).
No obstante, su impacto en el proyecto es Medio-Bajo (MB), pues puede afectar moderadamente la ejecución del contrato, pero sin influir considerablemente en el equilibrio económico.</t>
  </si>
  <si>
    <t xml:space="preserve">Teniendo en cuenta el estudio de tráfico y demanda, específicamente los resultados de las encuestas de preferencias declaradas, la existencia de peajes y el cobro de las tarifas no desestimulan la demanda de manera significativa, pues gran parte de los usuarios de vehículos están dispuestos a pagar un valor adicional a cambio del mejoramiento de la infraestructura vial. Lo anterior quiere decir que entre mejores condiciones de seguridad y servicio, los usuarios presentan menos resistencia a la instalación de casetas de peaje y a la imposición de tarifas, así como al aumento del costo de dichas tarifas. Esto demuestra que el cobro de peajes no afecta la eficiencia y por tal razón el riesgo de evasión tiene una probabilidad baja (B) y el impacto del riesgo es Medio Bajo (MB) ya que aunque no habria un desequilibrio económico alto, si se afectaría la fuente de ingreso por Recaudo por Peajes.
</t>
  </si>
  <si>
    <t xml:space="preserve">El corredor actual cuenta con un peaje, pero se propone la instalación de dos peajes adicionales, cuya propuesta de ubicación de manera desagregada, así como su ubicación estratégica, busca evitar la elusión en particular teniendo en consideración que no existen vias alternativas en iguales condiciones geométricas y con niveles de servicios similares a los que se espera obtener con la intervención del corredor.   Esto demuestra que el cobro de peajes no afecta la eficiencia y por tal razón el riesgo de elusion tiene una probabilidad baja (B).  El impacto del riesgo es Medio Bajo (MB) ya que aunque no habria un desequilibrio económico alto, si se afectaría la fuente de ingreso por Recaudo por Peajes.
</t>
  </si>
  <si>
    <t>Históricamente los proyectos de Concesión han logrado financiamiento a través del mercado financiero. Adicionalmente, el programa de 4G cuenta con estructuraciones robustas y mecanismos de mitigación de los riesgos que hacen que las entidades financieras estén dispuestas a invertir en este tipo de proyectos. Finalmente, se ha tenido en cuenta la existencia de diversos mecanismos de financiación y potenciales financiadores. Por consiguiente, la probabilidad de ocurrencia de este riesgo es Baja (B). Su impacto en la ejecución del contrato es Alta (A), pues la no obtención del clierre financiero imposibilita el cumplimiento del objeto contractual.</t>
  </si>
  <si>
    <t>La probabilidad de ocurrencia de este riesgo es Baja (B) ya que en la estructura de financiación del proyecto se contemplaron tasas acordes con el mercado actual para proyectos similares. En caso que se materialice el riesgo y haya un cambio en las condiciones de financiación, el impacto sería Medio Alto (MA) ya que se afectan los flujos y por consiguiente la rentabilidad del inversionista.</t>
  </si>
  <si>
    <t xml:space="preserve">La probabilidad se considera baja (B) porque la estimación de los recaudos por peajes se realizó con base en un estudio de tráfico y demanda que tiene en cuenta todas las variables que pueden afectar los recaudos por peajes en el periodo de la concesion. Además el escenario de tráfico considerado es un escenario medio o moderado. El impacto se considera medio - bajo (MB) toda vez que el contrato cuenta con los mecanismos de cobertura respecticos con el fin de no afectar negativamente la operación y se lleve a cabo el cumplimiento del objeto contractual. </t>
  </si>
  <si>
    <t>Dadas las características de estructuración del proyecto y de la economía Colombiana, no es previsible que se dé una escasez generalizada y sostenida en la liquidez del proyecto, por consiguiente, la probabilidad de ocurrencia de este riesgo se considera baja (B). El acaecimiento de eventos que puedan generar la activación del riesgo de liquidez, conllevaría un impacto negativo en la ejecución del proyecto dado que retardaría la retribución del privado, por consiguiente el impacto es medio alto (MA).</t>
  </si>
  <si>
    <t>Se le asigna la probabilidad de ocurrencia Baja (B), a razón de la expedición del Decreto 2847 de 2013 por medio del cual se adoptan estandares de tecnología para sistemas de recaudo electronico vehicular y por tanto la incertidumbre respecto de la adopción de nueva tecnología o incluso de su tipificación se ve reducida. El impacto se califica como Bajo (B) ya que el presupuesto actual contempla un rubro destinado a la implementación de nuevas tecnologías y en caso de variación no impactaría el proyecto de forma significativa.</t>
  </si>
  <si>
    <t xml:space="preserve">Probabilidad Medio Baja (MB) porque, a partir de la experiencia de las concesiones ejecutadas, no se ha evidenciado la existencia de un cambio de ley que modifique los términos contractuales de manera sustancial ni que influya de manera negativa en el equilibrio económico del contrato, sin embargo si han habido cambios en la normatividad tributaria. El impacto de su ocurrencia se estima medio bajo (MB), pues cambios en normatividad no pueden afectar en forma drástica la economía del pais y por consiguiente el sector infraestructura. </t>
  </si>
  <si>
    <t>En la medida en que el retardo en la entrega de predios por vía de expropiación judicial o administrativa ocurre normalmente en un porcentaje inferior al 5% del total de los predios afectos al proyecto, se considera que la probabilidad de ocurrencia es Baja (B), sin embargo el impacto es Medio Alto (MA) ya que se afecta el cronograma de entrga de obras y por consiguiente los flujos del proyecto.</t>
  </si>
  <si>
    <r>
      <t>Una vez inspeccionados los Centros Poblados (CP) con area urbana menor a 0.5 Km</t>
    </r>
    <r>
      <rPr>
        <sz val="14"/>
        <rFont val="Calibri"/>
        <family val="2"/>
      </rPr>
      <t xml:space="preserve">², Pueblos (P) con area &gt; a 0.5 Km², ciudades (C) con area &gt; a 4 Km² y via en estudio (VE) </t>
    </r>
    <r>
      <rPr>
        <sz val="14"/>
        <rFont val="Calibri"/>
        <family val="2"/>
        <scheme val="minor"/>
      </rPr>
      <t xml:space="preserve"> y la identificación de las diferentes redes producto del estudio realizado en esta etapa de estructuración, la probabilidad de interferencia de redes no previstas es Medio-Baja (MB), ya que conforme se ha desarrollado el estudio a nivel de estructuración, la capacidad de respuesta de los propietarios de las redes de servicios públicos en la zona de proyecto es baja e incluso ineficiente o nula, además de no estar en varias ocasiones completa o resultar poco verídica; es importante recalcar que la respuesta oportuna a la solicitud realizada a las entidades publicas o privadas se presenta en un estado de incertidumbre ya que aunque se han recibido algunas respuestas estaS en varias ocasiones son muy incompletas o el acceso a la informacion se presenta restringido. El impacto de ocurrencia se estima por su parte Medio-Alto (MA), pues obstruye la ejecución del contrato de manera grave pero sin imposibilitar la ejecución del objeto contractual. </t>
    </r>
  </si>
  <si>
    <t xml:space="preserve">La ocurrencia de este tipo de riesgo se estima Medio-Baja (MB) de acuerdo al analisis de riesgos realizado en el estudio de las áreas de geología, geotecnia, hidrología, ambiental y sociopredial. Por su parte, el impacto del riesgo se encuentra cubierto con las pólizas previstas en el contrato, por lo tanto su impacto es Bajo (B). </t>
  </si>
  <si>
    <t xml:space="preserve">De acuerdo con la clasificación establecida por el Conpes 3107 en cuanto a los eventos de Fuerza Mayor no asegurables, se establecieron las diferentes modalidades en que podrían materializarse dichos riesgos, siendo éstos eventos que alteren el orden público, hallazgos arqueológicos y la presencia de minas y yacimientos. Para el caso específico del proyecto, la probabilidad de ocurrencia de estos riesgos no asegurables es catalogada como Medio Baja (MB). En caso de que se meterialice el riesgo, el imacto es Medio alto (MA) ya que alteraría el normal desarrollo del proyecto. </t>
  </si>
  <si>
    <r>
      <rPr>
        <b/>
        <sz val="14"/>
        <rFont val="Calibri"/>
        <family val="2"/>
        <scheme val="minor"/>
      </rPr>
      <t>Parte General:</t>
    </r>
    <r>
      <rPr>
        <sz val="14"/>
        <rFont val="Calibri"/>
        <family val="2"/>
        <scheme val="minor"/>
      </rPr>
      <t xml:space="preserve">
Capítulo IV: Etapa Preoperativa - Generalidades:
Cláusula 4.2. Principales obligaciones del Concesionario en Fase de Preconstrucción, literal l.
Cláusula 4.5. Principales obligaciones del Concesionario en Fase de Construcción, literal n.
Capítulo VII: Etapa Preoperativa - Gestión Predial: 
Cláusula 7.1. Generalidades de la Gestión Predial, literales a,b y d.
Capítulo IX: Etapa de Operación y Mantenimienro y Etapa de Reversión:
Cláusula 9.2. Obligaciones principales del Concesionario durante la Etapa de Operación y Mantenimiento, literal g.
Capítulo XIII: Ecuación Contractual y Asignación de riesgos:
Cláusula 13.2. Riesgos asignados al Concesionario: literal viii.</t>
    </r>
  </si>
  <si>
    <r>
      <rPr>
        <b/>
        <sz val="14"/>
        <color theme="1"/>
        <rFont val="Calibri"/>
        <family val="2"/>
        <scheme val="minor"/>
      </rPr>
      <t>Parte General:</t>
    </r>
    <r>
      <rPr>
        <sz val="14"/>
        <color theme="1"/>
        <rFont val="Calibri"/>
        <family val="2"/>
        <scheme val="minor"/>
      </rPr>
      <t xml:space="preserve">
Capítulo VII: Etapa Preoperativa - Gestión Predial: 
Cláusula 7.2. Recursos para la adquisición de predios y compensaciones socioeconómicas, literales a y d.
Capítulo XIII: Ecuación contractual y Asignación de riesgos:
Cláusula 13.2. Riesgos asignados al Concesionario, numeral vii.
Cláusula 13.3. Riesgos de la ANI, literal e.</t>
    </r>
  </si>
  <si>
    <r>
      <rPr>
        <b/>
        <sz val="14"/>
        <rFont val="Calibri"/>
        <family val="2"/>
        <scheme val="minor"/>
      </rPr>
      <t>Parte General:</t>
    </r>
    <r>
      <rPr>
        <sz val="14"/>
        <rFont val="Calibri"/>
        <family val="2"/>
        <scheme val="minor"/>
      </rPr>
      <t xml:space="preserve">
Capítulo IV: Etapa Preoperativa - Generalidades:
Cláusula 4.2. Principales obligaciones del Concesionario en Fase de Preconstrucción, literal j y k.
Cláusula 4.5. Principales obligaciones del Concesionario en Fase de Construcción, literal f.
Capítulo VIII: Etapa Preoperativa - Gestión Social y Ambiental, Redes, Otros:
Cláusula 8.1. Gestión Social y Ambiental, literales a y b.
Capítulo IX: Etapa de Operación y Mantenimienro y Etapa de Reversión:
Cláusula 9.2. Obligaciones principales del Concesionario durante la Etapa de Operación y Mantenimiento, literal f.
Capítulo XIII: Ecuación Contractual y Asignación de riesgos:
Cláusula 13.2. Riesgos asignados al Concesionario, numeral ix.</t>
    </r>
  </si>
  <si>
    <r>
      <rPr>
        <b/>
        <sz val="14"/>
        <rFont val="Calibri"/>
        <family val="2"/>
        <scheme val="minor"/>
      </rPr>
      <t>Parte General:</t>
    </r>
    <r>
      <rPr>
        <sz val="14"/>
        <rFont val="Calibri"/>
        <family val="2"/>
        <scheme val="minor"/>
      </rPr>
      <t xml:space="preserve">
Capítulo VIII: Etapa Preoperativa - Gestión Social y Ambiental, Redes, Otros:
Cláusula 8.1. Gestión Social y Ambiental, literal c.
Capítulo XIII: Ecuación Contractual y Asignación de riesgos:
Cláusula 13.2. Riesgos asignados al Concesionario, numeral ix.
Cláusula 13.3. Riesgos de la ANI, literal g. </t>
    </r>
  </si>
  <si>
    <r>
      <rPr>
        <b/>
        <sz val="14"/>
        <rFont val="Calibri"/>
        <family val="2"/>
        <scheme val="minor"/>
      </rPr>
      <t>Parte General:</t>
    </r>
    <r>
      <rPr>
        <sz val="14"/>
        <rFont val="Calibri"/>
        <family val="2"/>
        <scheme val="minor"/>
      </rPr>
      <t xml:space="preserve">
Capítulo VIII: Etapa Preoperativa - Gestión Social y Ambiental, Redes, Otros:
Cláusula 8.1. Gestión Social y Ambiental, literal f y g.
Capítulo XIII: Ecuación Contractual y Asignación de riesgos:
Cláusula 13.3. Riesgos de la ANI, literal h. </t>
    </r>
  </si>
  <si>
    <r>
      <rPr>
        <b/>
        <sz val="14"/>
        <color theme="1"/>
        <rFont val="Calibri"/>
        <family val="2"/>
        <scheme val="minor"/>
      </rPr>
      <t>Parte General:</t>
    </r>
    <r>
      <rPr>
        <sz val="14"/>
        <color theme="1"/>
        <rFont val="Calibri"/>
        <family val="2"/>
        <scheme val="minor"/>
      </rPr>
      <t xml:space="preserve">
Capítulo III: Aspectos Económicos del Contrato
Cláusula 3.3 Peajes, Derecho de Recaudo e Ingresos por Explotación Comercial, literales g y h. 
Capítulo XIII: Ecuación Contractual y Asignación de riesgos:
Cláusula 13.3. Riesgos de la ANI, literal d.</t>
    </r>
  </si>
  <si>
    <r>
      <rPr>
        <b/>
        <sz val="14"/>
        <color theme="1"/>
        <rFont val="Calibri"/>
        <family val="2"/>
        <scheme val="minor"/>
      </rPr>
      <t>Parte General:</t>
    </r>
    <r>
      <rPr>
        <sz val="14"/>
        <color theme="1"/>
        <rFont val="Calibri"/>
        <family val="2"/>
        <scheme val="minor"/>
      </rPr>
      <t xml:space="preserve">
Capítulo III: Aspectos Económicos del Contrato
Cláusula 3.3 Peajes, Derecho de Recaudo e Ingresos por Explotación Comercial, literales g y h. 
Capítulo XIII: Ecuación Contractual y Asignación de riesgos:
Cláusula 13.3. Riesgos de la ANI, literal c.</t>
    </r>
  </si>
  <si>
    <r>
      <rPr>
        <b/>
        <sz val="14"/>
        <rFont val="Calibri"/>
        <family val="2"/>
        <scheme val="minor"/>
      </rPr>
      <t>Parte General:</t>
    </r>
    <r>
      <rPr>
        <sz val="14"/>
        <rFont val="Calibri"/>
        <family val="2"/>
        <scheme val="minor"/>
      </rPr>
      <t xml:space="preserve">
Capítulo IV: Etapa Preoperativa - Generalidades:
Cláusula 4.2. Principales obligaciones del Concesionario en Fase de Preconstrucción, literal t.
Cláusula 4.5. Principales obligaciones del Concesionario en Fase de Construcción, literal t.
Capítulo IX: Etapa de Operación y Mantenimienro y Etapa de Reversión:
Cláusula 9.2. Obligaciones principales del Concesionario durante la Etapa de Operación y Mantenimiento, literal o.
Capítulo XIII: Ecuación Contractual y Asignación de riesgos:
Cláusula 13.2. Riesgos asignados al Concesionario, numeral xxi.</t>
    </r>
  </si>
  <si>
    <r>
      <rPr>
        <b/>
        <sz val="14"/>
        <color theme="1"/>
        <rFont val="Calibri"/>
        <family val="2"/>
        <scheme val="minor"/>
      </rPr>
      <t>Parte General:</t>
    </r>
    <r>
      <rPr>
        <sz val="14"/>
        <color theme="1"/>
        <rFont val="Calibri"/>
        <family val="2"/>
        <scheme val="minor"/>
      </rPr>
      <t xml:space="preserve">
Capítulo IV: Etapa Preoperativa - Generalidades:
Cláusula 4.2. Principales obligaciones del Concesionario en Fase de Preconstrucción, literal m.
Cláusula 4.3. Principales obligaciones de la ANI durante la Fase de Preconstrucción, literal g.
Cláusula 4.5. Principales obligaciones del Concesionario en Fase de Construcción, literal m.
Cláusula 4.6. Principales obligaciones de la ANI durante la Fase de Construcción, literal i. 
Capítulo VIII: Etapa Preoperativa - Gestión Social y Ambiental, Redes, Otros:
Cláusula 8.2. Redes, literales c y e.
Capítulo XIII: Ecuación Contractual y Asignación de riesgos:
Cláusula 13.2. Riesgos asignados al Concesionario, numeral x.
Cláusula 13.3. Riesgos de la ANI, literal i.</t>
    </r>
  </si>
  <si>
    <r>
      <rPr>
        <b/>
        <sz val="14"/>
        <color theme="1"/>
        <rFont val="Calibri"/>
        <family val="2"/>
        <scheme val="minor"/>
      </rPr>
      <t>Parte General:</t>
    </r>
    <r>
      <rPr>
        <sz val="14"/>
        <color theme="1"/>
        <rFont val="Calibri"/>
        <family val="2"/>
        <scheme val="minor"/>
      </rPr>
      <t xml:space="preserve">
Capítulo VI: Etapa Preoperativa- Estudios y Diseños
Cláusula 6.3 Modificaciones y Adecuaciones de los Diseños, literal a.
Capítulo XIII: Ecuación Contractual y Asignación de riesgos:
Cláusula 13.2. Riesgos asignados al Concesionario, numerales vi y xxiii. </t>
    </r>
  </si>
  <si>
    <r>
      <rPr>
        <b/>
        <sz val="14"/>
        <color theme="1"/>
        <rFont val="Calibri"/>
        <family val="2"/>
        <scheme val="minor"/>
      </rPr>
      <t>Parte General:</t>
    </r>
    <r>
      <rPr>
        <sz val="14"/>
        <color theme="1"/>
        <rFont val="Calibri"/>
        <family val="2"/>
        <scheme val="minor"/>
      </rPr>
      <t xml:space="preserve">
Capítulo VIII: Etapa Preoperativa - Gestión Social y Ambiental, Redes, Otros:
Cláusula 8.1. literal f.
Capítulo XIII: Ecuación Contractual y Asignación de riesgos:
Cláusula 13.3. Riesgos de la ANI, literal h.</t>
    </r>
  </si>
  <si>
    <r>
      <rPr>
        <b/>
        <sz val="14"/>
        <rFont val="Calibri"/>
        <family val="2"/>
        <scheme val="minor"/>
      </rPr>
      <t>Parte General:</t>
    </r>
    <r>
      <rPr>
        <sz val="14"/>
        <rFont val="Calibri"/>
        <family val="2"/>
        <scheme val="minor"/>
      </rPr>
      <t xml:space="preserve">
Capítulo XIII: Ecuación Contractual y Asignación de riesgos:
Cláusula 13.3. Riesgos de la ANI, literal r. </t>
    </r>
  </si>
  <si>
    <r>
      <rPr>
        <b/>
        <sz val="14"/>
        <color theme="1"/>
        <rFont val="Calibri"/>
        <family val="2"/>
        <scheme val="minor"/>
      </rPr>
      <t>Parte General:</t>
    </r>
    <r>
      <rPr>
        <sz val="14"/>
        <color theme="1"/>
        <rFont val="Calibri"/>
        <family val="2"/>
        <scheme val="minor"/>
      </rPr>
      <t xml:space="preserve">
Capítulo XIII: Ecuación Contractual y Asignación de riesgos:
Cláusula 13.2. Riesgos asignados al Concesionario, numeral ii.</t>
    </r>
  </si>
  <si>
    <r>
      <rPr>
        <b/>
        <sz val="14"/>
        <color theme="1"/>
        <rFont val="Calibri"/>
        <family val="2"/>
        <scheme val="minor"/>
      </rPr>
      <t>Parte General:</t>
    </r>
    <r>
      <rPr>
        <sz val="14"/>
        <color theme="1"/>
        <rFont val="Calibri"/>
        <family val="2"/>
        <scheme val="minor"/>
      </rPr>
      <t xml:space="preserve">
Capítulo XIII: Ecuación Contractual y Asignación de riesgos:
Cláusula 13.2. Riesgos asignados al Concesionario, numeral ii y v.</t>
    </r>
  </si>
  <si>
    <r>
      <rPr>
        <b/>
        <sz val="14"/>
        <color theme="1"/>
        <rFont val="Calibri"/>
        <family val="2"/>
        <scheme val="minor"/>
      </rPr>
      <t>Parte General:</t>
    </r>
    <r>
      <rPr>
        <sz val="14"/>
        <color theme="1"/>
        <rFont val="Calibri"/>
        <family val="2"/>
        <scheme val="minor"/>
      </rPr>
      <t xml:space="preserve">
Capítulo XIII: Ecuación Contractual y Asignación de riesgos:
Cláusula 13.2. Riesgos asignados al Concesionario, numeral iii y iv.</t>
    </r>
  </si>
  <si>
    <r>
      <rPr>
        <b/>
        <sz val="14"/>
        <color theme="1"/>
        <rFont val="Calibri"/>
        <family val="2"/>
        <scheme val="minor"/>
      </rPr>
      <t>Parte General:</t>
    </r>
    <r>
      <rPr>
        <sz val="14"/>
        <color theme="1"/>
        <rFont val="Calibri"/>
        <family val="2"/>
        <scheme val="minor"/>
      </rPr>
      <t xml:space="preserve">
Capítulo III: Aspectos Económicos del Contrato
Cláusula 3.4 Obtención del VPIP, literales b y c.
Capítulo XIII: Ecuación Contractual y Asignación de riesgos:
Cláusula 13.3. Riesgos de la ANI, literal l. </t>
    </r>
  </si>
  <si>
    <r>
      <rPr>
        <b/>
        <sz val="14"/>
        <color theme="1"/>
        <rFont val="Calibri"/>
        <family val="2"/>
        <scheme val="minor"/>
      </rPr>
      <t>Parte General:</t>
    </r>
    <r>
      <rPr>
        <sz val="14"/>
        <color theme="1"/>
        <rFont val="Calibri"/>
        <family val="2"/>
        <scheme val="minor"/>
      </rPr>
      <t xml:space="preserve">
Capítulo III: Aspectos económicos del contrato:
Cláusula 3.14. Cuentas y subcuentas del Patrimonio Autónomo, literal i (iii) (2).
Capítulo IV: Etapa Preoperativa - Generalidades:
Cláusula 4.2. Principales obligaciones del Concesionario en Fase de Preconstrucción, literal r. 
Capítulo XIII: Ecuación Contractual y Asignación de riesgos:
Cláusula 13.2. Riesgos asignados al Concesionario, numeral xxiv. </t>
    </r>
  </si>
  <si>
    <r>
      <rPr>
        <b/>
        <sz val="14"/>
        <rFont val="Calibri"/>
        <family val="2"/>
        <scheme val="minor"/>
      </rPr>
      <t>Parte General:</t>
    </r>
    <r>
      <rPr>
        <sz val="14"/>
        <rFont val="Calibri"/>
        <family val="2"/>
        <scheme val="minor"/>
      </rPr>
      <t xml:space="preserve">
Capítulo XIII: Ecuación Contractual y Asignación de riesgos:
Cláusula 13.3. Riesgos de la ANI, literal p.</t>
    </r>
  </si>
  <si>
    <r>
      <rPr>
        <b/>
        <sz val="14"/>
        <color theme="1"/>
        <rFont val="Calibri"/>
        <family val="2"/>
        <scheme val="minor"/>
      </rPr>
      <t>Parte General:</t>
    </r>
    <r>
      <rPr>
        <sz val="14"/>
        <color theme="1"/>
        <rFont val="Calibri"/>
        <family val="2"/>
        <scheme val="minor"/>
      </rPr>
      <t xml:space="preserve">
Capítulo III: Aspectos económicos del contrato:
Cláusula 3.8 Cierre Financiero, literal a.
Capítulo IV: Etapa Preoperativa - Generalidades:
Cláusula 4.2. Principales obligaciones del Concesionario en Fase de Preconstrucción, literal a.
Capítulo XIII: Ecuación Contractual y Asignación de riesgos:
Cláusula 13.2. Riesgos asignados al Concesionario, numeral xi.</t>
    </r>
  </si>
  <si>
    <r>
      <rPr>
        <b/>
        <sz val="14"/>
        <color theme="1"/>
        <rFont val="Calibri"/>
        <family val="2"/>
        <scheme val="minor"/>
      </rPr>
      <t>Parte General:</t>
    </r>
    <r>
      <rPr>
        <sz val="14"/>
        <color theme="1"/>
        <rFont val="Calibri"/>
        <family val="2"/>
        <scheme val="minor"/>
      </rPr>
      <t xml:space="preserve">
Capítulo III: Aspectos económicos del contrato:
Cláusula 3.7. Obligación de financiación, literal a.
Capítulo IV: Etapa Preoperativa - Generalidades:
Cláusula 4.2. Principales obligaciones del Concesionario en Fase de Preconstrucción, literal a.
Capítulo XIII: Ecuación Contractual y Asignación de riesgos:
Cláusula 13.2. Riesgos asignados al Concesionario, numeral xi.</t>
    </r>
  </si>
  <si>
    <r>
      <rPr>
        <b/>
        <sz val="14"/>
        <color theme="1"/>
        <rFont val="Calibri"/>
        <family val="2"/>
        <scheme val="minor"/>
      </rPr>
      <t>Parte General:</t>
    </r>
    <r>
      <rPr>
        <sz val="14"/>
        <color theme="1"/>
        <rFont val="Calibri"/>
        <family val="2"/>
        <scheme val="minor"/>
      </rPr>
      <t xml:space="preserve">
Capítulo XIII: Ecuación Contractual y Asignación de riesgos:
Cláusula 13.3. Riesgos de la ANI, literal m.</t>
    </r>
  </si>
  <si>
    <r>
      <rPr>
        <b/>
        <sz val="14"/>
        <color theme="1"/>
        <rFont val="Calibri"/>
        <family val="2"/>
        <scheme val="minor"/>
      </rPr>
      <t>Parte General:</t>
    </r>
    <r>
      <rPr>
        <sz val="14"/>
        <color theme="1"/>
        <rFont val="Calibri"/>
        <family val="2"/>
        <scheme val="minor"/>
      </rPr>
      <t xml:space="preserve">
Capítulo XIII: Ecuación Contractual y Asignación de riesgos: 
Cláusula 13.2. Riesgos asignados al Concesionario, literal a), numeral xix</t>
    </r>
  </si>
  <si>
    <r>
      <rPr>
        <b/>
        <sz val="14"/>
        <color theme="1"/>
        <rFont val="Calibri"/>
        <family val="2"/>
        <scheme val="minor"/>
      </rPr>
      <t>Parte General:</t>
    </r>
    <r>
      <rPr>
        <sz val="14"/>
        <color theme="1"/>
        <rFont val="Calibri"/>
        <family val="2"/>
        <scheme val="minor"/>
      </rPr>
      <t xml:space="preserve">
Capítulo XIII: Ecuación Contractual y Asignación de riesgos: 
Clausula 13.2 Riesgos asignados al Concesionario, literal a), numeral xi</t>
    </r>
  </si>
  <si>
    <r>
      <rPr>
        <b/>
        <sz val="14"/>
        <color theme="1"/>
        <rFont val="Calibri"/>
        <family val="2"/>
        <scheme val="minor"/>
      </rPr>
      <t>Parte General:</t>
    </r>
    <r>
      <rPr>
        <sz val="14"/>
        <color theme="1"/>
        <rFont val="Calibri"/>
        <family val="2"/>
        <scheme val="minor"/>
      </rPr>
      <t xml:space="preserve">
Capítulo XIII: Ecuación Contractual y Asignación de riesgos: 
Cláusula 13.2. Riesgos asignados al Concesionario, literal a), numeral xvii</t>
    </r>
  </si>
  <si>
    <r>
      <rPr>
        <b/>
        <sz val="14"/>
        <color theme="1"/>
        <rFont val="Calibri"/>
        <family val="2"/>
        <scheme val="minor"/>
      </rPr>
      <t>Parte General:</t>
    </r>
    <r>
      <rPr>
        <sz val="14"/>
        <color theme="1"/>
        <rFont val="Calibri"/>
        <family val="2"/>
        <scheme val="minor"/>
      </rPr>
      <t xml:space="preserve">
Capítulo III: Aspectos Económicos del Contrato
Cláusula 3.3 Peajes, Derecho de Recaudo e Ingresos por Explotación Comercial, literal i.
Capítulo XIII: Ecuación Contractual y Asignación de riesgos:
Cláusula 13.3. Riesgos de la ANI, literal n.</t>
    </r>
  </si>
  <si>
    <r>
      <rPr>
        <b/>
        <sz val="14"/>
        <color theme="1"/>
        <rFont val="Calibri"/>
        <family val="2"/>
        <scheme val="minor"/>
      </rPr>
      <t>Parte General:</t>
    </r>
    <r>
      <rPr>
        <sz val="14"/>
        <color theme="1"/>
        <rFont val="Calibri"/>
        <family val="2"/>
        <scheme val="minor"/>
      </rPr>
      <t xml:space="preserve">
Capítulo VIII: Etapa Preoperativa - Gestión Social y Ambiental, Redes, Otros:
Cláusula 8.3 Implementación de nuevas tecnologias para el recaudo electrónico de peajes
Capítulo XIII: Ecuación Contractual y Asignación de riesgos:
Cláusula 13.3. Riesgos de la ANI, literal q. </t>
    </r>
  </si>
  <si>
    <r>
      <rPr>
        <b/>
        <sz val="14"/>
        <color theme="1"/>
        <rFont val="Calibri"/>
        <family val="2"/>
        <scheme val="minor"/>
      </rPr>
      <t>Parte General:</t>
    </r>
    <r>
      <rPr>
        <sz val="14"/>
        <color theme="1"/>
        <rFont val="Calibri"/>
        <family val="2"/>
        <scheme val="minor"/>
      </rPr>
      <t xml:space="preserve">
Capítulo III: Aspectos Económicos del Contrato: 
Cláusula 3.16. Cambio Tributario, literal e.
Capítulo XIII: Ecuación Contractual y Asignación de riesgos: 
Cláusula 13.2. Riesgos asignados al Concesionario, literal a), numeral xxv.
Capítulo XIII: Ecuación Contractual y Asignación de riesgos: 
Cláusula 13.3. Riesgos de la ANI, literal s. 
</t>
    </r>
  </si>
  <si>
    <r>
      <rPr>
        <b/>
        <sz val="14"/>
        <color theme="1"/>
        <rFont val="Calibri"/>
        <family val="2"/>
        <scheme val="minor"/>
      </rPr>
      <t>Parte General:</t>
    </r>
    <r>
      <rPr>
        <sz val="14"/>
        <color theme="1"/>
        <rFont val="Calibri"/>
        <family val="2"/>
        <scheme val="minor"/>
      </rPr>
      <t xml:space="preserve">
Capítulo XIII: Ecuación Contractual y Asignación de riesgos:
Cláusula 13.2. Riesgos asignados al Concesionario, numeral xxv.</t>
    </r>
  </si>
  <si>
    <r>
      <rPr>
        <b/>
        <sz val="14"/>
        <color theme="1"/>
        <rFont val="Calibri"/>
        <family val="2"/>
        <scheme val="minor"/>
      </rPr>
      <t>Parte General:</t>
    </r>
    <r>
      <rPr>
        <sz val="14"/>
        <color theme="1"/>
        <rFont val="Calibri"/>
        <family val="2"/>
        <scheme val="minor"/>
      </rPr>
      <t xml:space="preserve">
Capítulo VII, Fase de Preconstrucción - Gestión Predial. 
Cláusula 7.4. Fuerza mayor predial.
Capítulo XIII. Ecuación Contractual y Asignación de riesgos: 
Cláusula 13.3 Riesgos de la ANI, literal f.</t>
    </r>
  </si>
  <si>
    <r>
      <rPr>
        <b/>
        <sz val="14"/>
        <color theme="1"/>
        <rFont val="Calibri"/>
        <family val="2"/>
        <scheme val="minor"/>
      </rPr>
      <t>Parte General:</t>
    </r>
    <r>
      <rPr>
        <sz val="14"/>
        <color theme="1"/>
        <rFont val="Calibri"/>
        <family val="2"/>
        <scheme val="minor"/>
      </rPr>
      <t xml:space="preserve">
Capítulo XIII: Ecuación Contractual y Asignación de riesgos:
Cláusula 13.3. Riesgos de la ANI, literal a.
Capítulo XIV: Evento eximente de responsabilidad e indemnidades:
Cláusula 14.2. Evento eximente de responsabilidad, literal g.
</t>
    </r>
  </si>
  <si>
    <r>
      <rPr>
        <b/>
        <sz val="14"/>
        <rFont val="Calibri"/>
        <family val="2"/>
        <scheme val="minor"/>
      </rPr>
      <t>Parte General:</t>
    </r>
    <r>
      <rPr>
        <sz val="14"/>
        <rFont val="Calibri"/>
        <family val="2"/>
        <scheme val="minor"/>
      </rPr>
      <t xml:space="preserve">
Capítulo VIII: Etapa Preoperativa - Gestión Social y Ambiental, Redes, Otros:
Cláusula 8.1 Fuerza mayor ambiental, literal e.</t>
    </r>
  </si>
  <si>
    <r>
      <rPr>
        <b/>
        <sz val="14"/>
        <rFont val="Calibri"/>
        <family val="2"/>
        <scheme val="minor"/>
      </rPr>
      <t>Parte General:</t>
    </r>
    <r>
      <rPr>
        <sz val="14"/>
        <rFont val="Calibri"/>
        <family val="2"/>
        <scheme val="minor"/>
      </rPr>
      <t xml:space="preserve">
Capítulo VIII: Etapa Preoperativa - Gestión Social y Ambiental, Redes, Otros 
Cláusula 8.1 Fuerza mayor ambiental, literal e.</t>
    </r>
  </si>
  <si>
    <r>
      <rPr>
        <b/>
        <sz val="14"/>
        <color theme="1"/>
        <rFont val="Calibri"/>
        <family val="2"/>
        <scheme val="minor"/>
      </rPr>
      <t>Parte General:</t>
    </r>
    <r>
      <rPr>
        <sz val="14"/>
        <color theme="1"/>
        <rFont val="Calibri"/>
        <family val="2"/>
        <scheme val="minor"/>
      </rPr>
      <t xml:space="preserve">
Capítulo VIII: Etapa Preoperativa - Gestión Social y Ambiental, Redes, Otros:
Cláusula 8.2. Redes, literal i.
Capítulo XIV: Evento eximente de responsabilidad e indemnidades:
Cláusula 14.2. Evento eximente de responsabilidad.  
Capítulo XIII: Ecuación Contractual y Asignación de riesgos:
Cláusula 13.3. Riesgos de la ANI, literal j. </t>
    </r>
  </si>
  <si>
    <r>
      <rPr>
        <b/>
        <sz val="14"/>
        <rFont val="Calibri"/>
        <family val="2"/>
        <scheme val="minor"/>
      </rPr>
      <t>Parte General:</t>
    </r>
    <r>
      <rPr>
        <sz val="14"/>
        <rFont val="Calibri"/>
        <family val="2"/>
        <scheme val="minor"/>
      </rPr>
      <t xml:space="preserve">
Capítulo XIII, Ecuación contractual y asignación de riesgos:
Cláusula 13.2. Riesgos asignados al Concesionario, literales xvi y xxii</t>
    </r>
  </si>
  <si>
    <r>
      <rPr>
        <b/>
        <sz val="14"/>
        <color theme="1"/>
        <rFont val="Calibri"/>
        <family val="2"/>
        <scheme val="minor"/>
      </rPr>
      <t>Parte General:</t>
    </r>
    <r>
      <rPr>
        <sz val="14"/>
        <color theme="1"/>
        <rFont val="Calibri"/>
        <family val="2"/>
        <scheme val="minor"/>
      </rPr>
      <t xml:space="preserve">
Capítulo XIV, Fuerza Mayor e Indemnidades.
Cláusula 14.2 Evento Eximente de Responsabilidad, literal h ii).</t>
    </r>
  </si>
  <si>
    <t>Matriz de riesgos proyecto Bucaramanga - Pamplona</t>
  </si>
  <si>
    <t>De conformidad con el estudio de tráfico y demanda, para el año 2030 se preven niveles de demanda importantes. Lo que a su vez justifica solo la construcción de tercer carril en tramos criticos. Dividiendo todo el Corredor objeto de estudio en tramos claramente diferenciados, se evidencia que el crecimiento proyectado en 15 años es mas del 50% de los flujos actuales. La probabilidad de la occurrencia de una disminución por causas ajenas a la voluntad del concesionario es Medio-Alta (MA) porque se trata de eventos inciertos e impredecibles en este momento. En cuanto al impacto de su ocurrencia, este riesgo se valora de manera Medio -Alta (MA), dado que su ocurrencia puede llegar a obstruir la ejecución del contrato (por ejemplo cuando el concesionario, dado el bajo nivel de demanda, no alcanza el nivel de recaudo esperado y disminuye su posibilidad de financiación de las intervenciones), pero permite la ejecución y la consecución del objeto contractual.</t>
  </si>
  <si>
    <t>El riesgo cambiario en este caso es Bajo (B) ya que el flujo de ingresos y el flujo de egresos están representados principalmente en pesos colombianos y la volatilidad frente a otras monedas no representa un riesgo directo que afecte al proyecto. Asimismo, teniendo en cuenta las condiciones actuales de mercado, se puede apreciar que los precios de los insumos a utilizar no están atados a la volatilidad de las monedas. Por otro lado, conforme a las consultas realizadas y la intención de los Bancos que están dispuestos a financiar el proyecto, estos lo harán en pesos, lo cual mitiga cualquier riesgo de cambio frente a diferentes monedas ya que los ingresos serán percibidos en pesos, siendo así, el impacto en caso de materializarse el riesgo es Bajo (B).</t>
  </si>
  <si>
    <t xml:space="preserve">La Probabilidad de ocurrencia de este riesgo se ha catalogado como Alto (A), teniendo en cuenta la perspectiva de la implementación de las Normas Internacionales de Información Financiera-NIIF. El impacto se considera Bajo (B), toda vez que, las remisiones contenidas en las normas tributarias a las normas contables, continuarán vigentes durante los cuatro (4) años siguientes a la entrada en vigencia de las Normas Internacionales de Información Financiera – NIIF–, con el fin de medir los impactos tributarios y proponer la adopción de las disposiciones legislativas que correspondan. </t>
  </si>
  <si>
    <t>Conforme al alcance del proyecto, está prevista la construcción de 9,2km de terceros carriles de adelantamiento. En el trayecto comprendido entre el Km 18 y el punto conocido como El Picacho, se establece que en su mayoría los terceros carriles estarán ubicados en zonas rurales y terrenos con pendientes muy altas, la mayoría relativas a terrenos sin ninguna productividad y adicionalmente se contempla la rehabilitación en varios sectores para los cuales no se requiere identificación o estudio predial y entre el PR 70 y el PR 121 se contempla el mejoramiento de la calzada existente. Adicionalmente, se considera la contrucción de una conectante de 13,5 Km de vía nueva para lo cual se tiene prevista una importante compra de predios, los cuales corresponden a predios rurales.
En la mayor parte del Corredor no se identifican impactos para el normal desarrollo de la gestión predial (situaciones de particular atención, intervención de zonas con gran población, predios con construcciones importantes o actividades productivas de gran escala). 
Teniendo en cuenta que dentro del presente proceso de estructuración se realiza una identificación predial a partir del diseño desarrollado hasta este punto, el proceso de la consecución y levantamiento de insumos tales como ficha predial, el avalúo y el estudio de títulos se elaborará por parte del futuro Concesionario.  
Así las cosas, incluidas las actividades adelantadas en la etapa de estructuración para mitigar el presente riesgo, se puede resumir que el mismo tiene una probabilidad de ocurrencia Medio Baja (MB).
Finalmente, el impacto que provocaría la ocurrencia del evento es Medio – Bajo (MB), pues no obstruye la ejecución del contrato sustancialmente y permite la consecución del objeto contractual.
Cabe señalar que este riesgo lo asumirá el Concesionario, en consideración de las específicas obligaciones de resultado en cabeza del Concesionario relacionadas con la gestión predial.</t>
  </si>
  <si>
    <t>Realización de obras en tramos que cuentan con póliza de calidad y estabilidad de otros contratistas</t>
  </si>
  <si>
    <t>Cuando en desarrollo de sus propias actividades el Concesionario efectúe obras o haga trabajos  que reemplacen total o parcialmente las obras y los trabajos garantizados por las pólizas de calidad y estabilidad de obra correspondientes a los contratos que, cuando se hace entrega de la infraestructura al Concesionario estén vigentes, se entenderá que el Concesionario deberá responder por las correspondientes obras o trabajos en los mismos términos de la infraestructura no intervenida. La probabilidad de ocurrencia de este riesgo es Baja (B) ya que en los Diseños no se contempla que se intervengan obras que cuenten con pólizas de calidad y/o estabilidad vigentes, por lo menos hasta cuando las pólizas tengan validez. En caso de que se materialice el riesgo, el impacto en el proyecto es Bajo (B), ya que el contratista debe contratar nuevas pólizas de estabilidad con las mismas o mejores condiciones para las nuevas obras a su costa.</t>
  </si>
  <si>
    <r>
      <rPr>
        <b/>
        <sz val="14"/>
        <color theme="1"/>
        <rFont val="Calibri"/>
        <family val="2"/>
        <scheme val="minor"/>
      </rPr>
      <t xml:space="preserve">Parte General:
</t>
    </r>
    <r>
      <rPr>
        <sz val="14"/>
        <color theme="1"/>
        <rFont val="Calibri"/>
        <family val="2"/>
        <scheme val="minor"/>
      </rPr>
      <t>Capítulo XIII: Ecuación Contractual y Asignación de Riesgos
Cláusula 13.2 Riesgos Asignados al Concesionario. Literal a, numeral XXII</t>
    </r>
    <r>
      <rPr>
        <b/>
        <sz val="14"/>
        <color theme="1"/>
        <rFont val="Calibri"/>
        <family val="2"/>
        <scheme val="minor"/>
      </rPr>
      <t/>
    </r>
  </si>
  <si>
    <t xml:space="preserve">Para el tramo Bucaramanga - Pamplona se prevé la ubicación e instalación de 2 estaciones de peajes nuevas que no se encuentran cercanas a zonas con alta población. Sin embargo, para mitigar la materialización de este riesgo, para las dos casetas nuevas se contemplan tarifas diferenciales. En este sentido, la probabilidad de ocurrencia del riesgo de compensación a cargo de la ANI es Bajo (B) ya que se están contemplando tarifas diferenciales para estos nuevos peajes.
Por su parte, se estima que el impacto de ocurrencia de este riesgo es Medio - Bajo (MB),  dado que, aunque se están contemplando tarifas diferenciales, en caso de materializarse el riesgo, es decir, en caso de que más vehículos de los estimados tengan derecho a acceder a tarifas diferenciales, se verían afectados los ingresos, aunque sin afectar el cumplimiento del objeto contractual.
</t>
  </si>
</sst>
</file>

<file path=xl/styles.xml><?xml version="1.0" encoding="utf-8"?>
<styleSheet xmlns="http://schemas.openxmlformats.org/spreadsheetml/2006/main" xmlns:mc="http://schemas.openxmlformats.org/markup-compatibility/2006" xmlns:x14ac="http://schemas.microsoft.com/office/spreadsheetml/2009/9/ac" mc:Ignorable="x14ac">
  <numFmts count="208">
    <numFmt numFmtId="41" formatCode="_-* #,##0_-;\-* #,##0_-;_-* &quot;-&quot;_-;_-@_-"/>
    <numFmt numFmtId="44" formatCode="_-&quot;$&quot;* #,##0.00_-;\-&quot;$&quot;* #,##0.00_-;_-&quot;$&quot;* &quot;-&quot;??_-;_-@_-"/>
    <numFmt numFmtId="43" formatCode="_-* #,##0.00_-;\-* #,##0.00_-;_-* &quot;-&quot;??_-;_-@_-"/>
    <numFmt numFmtId="164" formatCode="&quot;$&quot;\ #,##0_);\(&quot;$&quot;\ #,##0\)"/>
    <numFmt numFmtId="165" formatCode="&quot;$&quot;\ #,##0_);[Red]\(&quot;$&quot;\ #,##0\)"/>
    <numFmt numFmtId="166" formatCode="&quot;$&quot;\ #,##0.00_);\(&quot;$&quot;\ #,##0.00\)"/>
    <numFmt numFmtId="167" formatCode="&quot;$&quot;\ #,##0.00_);[Red]\(&quot;$&quot;\ #,##0.00\)"/>
    <numFmt numFmtId="168" formatCode="_(&quot;$&quot;\ * #,##0_);_(&quot;$&quot;\ * \(#,##0\);_(&quot;$&quot;\ * &quot;-&quot;_);_(@_)"/>
    <numFmt numFmtId="169" formatCode="_(* #,##0_);_(* \(#,##0\);_(* &quot;-&quot;_);_(@_)"/>
    <numFmt numFmtId="170" formatCode="_(&quot;$&quot;\ * #,##0.00_);_(&quot;$&quot;\ * \(#,##0.00\);_(&quot;$&quot;\ * &quot;-&quot;??_);_(@_)"/>
    <numFmt numFmtId="171" formatCode="_(* #,##0.00_);_(* \(#,##0.00\);_(* &quot;-&quot;??_);_(@_)"/>
    <numFmt numFmtId="172" formatCode="_-&quot;$&quot;\ * #,##0_-;\-&quot;$&quot;\ * #,##0_-;_-&quot;$&quot;\ * &quot;-&quot;_-;_-@_-"/>
    <numFmt numFmtId="173" formatCode="_-&quot;$&quot;\ * #,##0.00_-;\-&quot;$&quot;\ * #,##0.00_-;_-&quot;$&quot;\ * &quot;-&quot;??_-;_-@_-"/>
    <numFmt numFmtId="174" formatCode="_(&quot;$&quot;* #,##0_);_(&quot;$&quot;* \(#,##0\);_(&quot;$&quot;* &quot;-&quot;_);_(@_)"/>
    <numFmt numFmtId="175" formatCode="_(&quot;$&quot;* #,##0.00_);_(&quot;$&quot;* \(#,##0.00\);_(&quot;$&quot;* &quot;-&quot;??_);_(@_)"/>
    <numFmt numFmtId="176" formatCode="@&quot; ($)&quot;"/>
    <numFmt numFmtId="177" formatCode="@&quot; (%)&quot;"/>
    <numFmt numFmtId="178" formatCode="@&quot; (£)&quot;"/>
    <numFmt numFmtId="179" formatCode="@&quot; (¥)&quot;"/>
    <numFmt numFmtId="180" formatCode="@&quot; (€)&quot;"/>
    <numFmt numFmtId="181" formatCode="@&quot; (x)&quot;"/>
    <numFmt numFmtId="182" formatCode="0.0_)\%;\(0.0\)\%;0.0_)\%;@_)_%"/>
    <numFmt numFmtId="183" formatCode="#,##0.0_)_%;\(#,##0.0\)_%;0.0_)_%;@_)_%"/>
    <numFmt numFmtId="184" formatCode="#,##0.0_x;\(#,##0.0\)_x;0.0_x;@_x"/>
    <numFmt numFmtId="185" formatCode="#,##0.0_x_x;\(#,##0.0\)_x_x;0.0_x_x;@_x_x"/>
    <numFmt numFmtId="186" formatCode="#,##0.0_x_x_x;\(#,##0.0\)_x_x_x;0.0_x_x_x;@_x_x_x"/>
    <numFmt numFmtId="187" formatCode="#,##0.0_x_x_x_x;\(#,##0.0\)_x_x_x_x;0.0_x_x_x_x;@_x_x_x_x"/>
    <numFmt numFmtId="188" formatCode="#,##0.00_x;\(#,##0.00\)_x;0.00_x;@_x"/>
    <numFmt numFmtId="189" formatCode="#,##0.00_x_x;\(#,##0.00\)_x_x;0_x_x;@_x_x"/>
    <numFmt numFmtId="190" formatCode="#,##0.00_x_x_x;\(#,##0.00\)_x_x_x;0.00_x_x_x;@_x_x_x"/>
    <numFmt numFmtId="191" formatCode="#,##0.00_x_x_x_x;\(#,##0.00\)_x_x_x_x;0.00_x_x_x_x;@_x_x_x_x"/>
    <numFmt numFmtId="192" formatCode="#,##0_x;\(#,##0\)_x;0_x;@_x"/>
    <numFmt numFmtId="193" formatCode="#,##0_x_x;\(#,##0\)_x_x;0_x_x;@_x_x"/>
    <numFmt numFmtId="194" formatCode="#,##0_x_x_x;\(#,##0\)_x_x_x;0_x_x_x;@_x_x_x"/>
    <numFmt numFmtId="195" formatCode="#,##0_x_x_x_x;\(#,##0\)_x_x_x_x;0_x_x_x_x;@_x_x_x_x"/>
    <numFmt numFmtId="196" formatCode="#,##0.0_);\(#,##0.0\);#,##0.0_);@_)"/>
    <numFmt numFmtId="197" formatCode="#,##0.0_);\(#,##0.0\)"/>
    <numFmt numFmtId="198" formatCode="&quot;£&quot;_(#,##0.00_);&quot;£&quot;\(#,##0.00\);&quot;£&quot;_(0.00_);@_)"/>
    <numFmt numFmtId="199" formatCode="&quot;£&quot;_(#,##0.00_);&quot;£&quot;\(#,##0.00\)"/>
    <numFmt numFmtId="200" formatCode="#,##0.00_);\(#,##0.00\);0.00_);@_)"/>
    <numFmt numFmtId="201" formatCode="\€_(#,##0.00_);\€\(#,##0.00\);\€_(0.00_);@_)"/>
    <numFmt numFmtId="202" formatCode="#,##0_)\x;\(#,##0\)\x;0_)\x;@_)_x"/>
    <numFmt numFmtId="203" formatCode="#,##0.0_)\x;\(#,##0.0\)\x"/>
    <numFmt numFmtId="204" formatCode="#,##0_)_x;\(#,##0\)_x;0_)_x;@_)_x"/>
    <numFmt numFmtId="205" formatCode="#,##0.0_)_x;\(#,##0.0\)_x"/>
    <numFmt numFmtId="206" formatCode="0.0_)\%;\(0.0\)\%"/>
    <numFmt numFmtId="207" formatCode="#,##0.0_)_%;\(#,##0.0\)_%"/>
    <numFmt numFmtId="208" formatCode="_-* #,##0.00\ _P_t_a_-;\-* #,##0.00\ _P_t_a_-;_-* &quot;-&quot;??\ _P_t_a_-;_-@_-"/>
    <numFmt numFmtId="209" formatCode="#,##0.00_);\(#,##0.00\);\-_)"/>
    <numFmt numFmtId="210" formatCode="&quot;£&quot;#,##0.0\ \ \ ;\(&quot;£&quot;#,##0.0\)\ \ "/>
    <numFmt numFmtId="211" formatCode="dd\-mmm\-yy\A"/>
    <numFmt numFmtId="212" formatCode="_-[$€]\ * #,##0.00_-;\-[$€]\ * #,##0.00_-;_-[$€]\ * &quot;-&quot;??_-;_-@_-"/>
    <numFmt numFmtId="213" formatCode="#,##0.0_)"/>
    <numFmt numFmtId="214" formatCode="0.0%_);\(0.0%\)"/>
    <numFmt numFmtId="215" formatCode="#,##0;[Red]\(\ #,##0\ \)"/>
    <numFmt numFmtId="216" formatCode="\+#,##0;\-#,##0"/>
    <numFmt numFmtId="217" formatCode="_ * #,##0.00_ ;_ * \-#,##0.00_ ;_ * &quot;-&quot;??_ ;_ @_ "/>
    <numFmt numFmtId="218" formatCode="#,##0.0\x_);\(#,##0.0\x\)"/>
    <numFmt numFmtId="219" formatCode="#,##0.0%_);\(#,##0.0%\)"/>
    <numFmt numFmtId="220" formatCode="#,##0.00\x_);\(#,##0.00\x\);\-_)"/>
    <numFmt numFmtId="221" formatCode="0.0000000%"/>
    <numFmt numFmtId="222" formatCode="#,##0.00%_);\(#,##0.00%\);\-_)"/>
    <numFmt numFmtId="223" formatCode="#,##0.0%_);\(#,##0.0%\);\-_);@_)"/>
    <numFmt numFmtId="224" formatCode="&quot;L.&quot;\ #,##0;[Red]&quot;L.&quot;\ \-#,##0"/>
    <numFmt numFmtId="225" formatCode="_(&quot;L.&quot;* #,##0.00_);_(&quot;L.&quot;* \(#,##0.00\);_(&quot;L.&quot;* &quot;-&quot;??_);_(@_)"/>
    <numFmt numFmtId="226" formatCode="\$#,##0.00\ ;\(\$#,##0.00\)"/>
    <numFmt numFmtId="227" formatCode="0.0%"/>
    <numFmt numFmtId="228" formatCode="#,##0.0"/>
    <numFmt numFmtId="229" formatCode="#,##0.000"/>
    <numFmt numFmtId="230" formatCode="[$$-1009]#,##0"/>
    <numFmt numFmtId="231" formatCode="&quot;$&quot;#,##0.0_);\(&quot;$&quot;#,##0.0\)"/>
    <numFmt numFmtId="232" formatCode="\$#\ #,##0"/>
    <numFmt numFmtId="233" formatCode="\$* #,##0_-;\-* #,##0_-;"/>
    <numFmt numFmtId="234" formatCode="#,##0\ ;\(#,##0\)"/>
    <numFmt numFmtId="235" formatCode="[$USD]\ #,##0_);\([$USD]\ #,##0\)"/>
    <numFmt numFmtId="236" formatCode="0.0_)"/>
    <numFmt numFmtId="237" formatCode="0.000000"/>
    <numFmt numFmtId="238" formatCode="_-#,##0&quot; £/GJ&quot;"/>
    <numFmt numFmtId="239" formatCode="_-#,##0&quot; £/t&quot;"/>
    <numFmt numFmtId="240" formatCode="0.000%"/>
    <numFmt numFmtId="241" formatCode="0.0000"/>
    <numFmt numFmtId="242" formatCode="[$-409]mmm\-yy;@"/>
    <numFmt numFmtId="243" formatCode="_-#,##0&quot;°&quot;"/>
    <numFmt numFmtId="244" formatCode="_-#\,##0&quot;°&quot;"/>
    <numFmt numFmtId="245" formatCode="0.00;[Red]0.00"/>
    <numFmt numFmtId="246" formatCode="00000000"/>
    <numFmt numFmtId="247" formatCode="#,##0.000000000_);\(#,##0.000000000\)"/>
    <numFmt numFmtId="248" formatCode="&quot;$&quot;#,##0"/>
    <numFmt numFmtId="249" formatCode="&quot;  &quot;General&quot;  &quot;"/>
    <numFmt numFmtId="250" formatCode="&quot;     &quot;General&quot;     &quot;"/>
    <numFmt numFmtId="251" formatCode="_ * #,##0_ ;_ * \-#,##0_ ;_ * &quot;-&quot;_ ;_ @_ "/>
    <numFmt numFmtId="252" formatCode="#,##0,;\-#,##0,"/>
    <numFmt numFmtId="253" formatCode="#,##0_}&quot;bar&quot;;\(#,##0\)&quot;bar&quot;"/>
    <numFmt numFmtId="254" formatCode="_-* #,##0.000_-;\-* #,##0.000_-;_-* &quot;-&quot;??_-;_-@_-"/>
    <numFmt numFmtId="255" formatCode="d\.mmm\.yy"/>
    <numFmt numFmtId="256" formatCode="0.0"/>
    <numFmt numFmtId="257" formatCode="_(* #,##0.0_);_(* \(#,##0.0\);_(* &quot;-&quot;??_);_(@_)"/>
    <numFmt numFmtId="258" formatCode="0.000_)"/>
    <numFmt numFmtId="259" formatCode="_-* #,##0\ _P_t_a_-;\-* #,##0\ _P_t_a_-;_-* &quot;-&quot;\ _P_t_a_-;_-@_-"/>
    <numFmt numFmtId="260" formatCode="_-* #,##0\ _P_t_s_-;\-* #,##0\ _P_t_s_-;_-* &quot;- &quot;_P_t_s_-;_-@_-"/>
    <numFmt numFmtId="261" formatCode="\$#,#00"/>
    <numFmt numFmtId="262" formatCode="_ &quot;$&quot;\ * #,##0_ ;_ &quot;$&quot;\ * \-#,##0_ ;_ &quot;$&quot;\ * &quot;-&quot;_ ;_ @_ "/>
    <numFmt numFmtId="263" formatCode="#,##0.0000000"/>
    <numFmt numFmtId="264" formatCode="\W#,##0.\);\(#,##0.\)"/>
    <numFmt numFmtId="265" formatCode="&quot;$&quot;#,##0\ ;\(&quot;$&quot;#,##0\)"/>
    <numFmt numFmtId="266" formatCode="&quot;C$&quot;#,##0.00_);[Red]\(&quot;C$&quot;#,##0.00\)"/>
    <numFmt numFmtId="267" formatCode="&quot;\&quot;#,##0.00;\-&quot;\&quot;#,##0.00"/>
    <numFmt numFmtId="268" formatCode="&quot;DH &quot;#,##0;\(&quot;DH &quot;#,##0\)"/>
    <numFmt numFmtId="269" formatCode="_-#,##0&quot; DM/GJ&quot;"/>
    <numFmt numFmtId="270" formatCode="_-#,##0.00&quot; DM/MWh&quot;"/>
    <numFmt numFmtId="271" formatCode="_-#,##0&quot; DM/t&quot;"/>
    <numFmt numFmtId="272" formatCode="_-#,##0&quot; DM/therm&quot;"/>
    <numFmt numFmtId="273" formatCode="_ &quot;\&quot;* #,##0.00_ ;_ &quot;\&quot;* \-#,##0.00_ ;_ &quot;\&quot;* &quot;-&quot;??_ ;_ @_ "/>
    <numFmt numFmtId="274" formatCode="0;[Red]0"/>
    <numFmt numFmtId="275" formatCode="####\ ##\ ##"/>
    <numFmt numFmtId="276" formatCode="#\ ###\ ##0.0"/>
    <numFmt numFmtId="277" formatCode="_-* #,##0\ _€_-;\-* #,##0\ _€_-;_-* &quot;-&quot;??\ _€_-;_-@_-"/>
    <numFmt numFmtId="278" formatCode="_([$€]* #,##0.00_);_([$€]* \(#,##0.00\);_([$€]* &quot;-&quot;??_);_(@_)"/>
    <numFmt numFmtId="279" formatCode="_ [$€-2]\ * #,##0.00_ ;_ [$€-2]\ * \-#,##0.00_ ;_ [$€-2]\ * &quot;-&quot;??_ "/>
    <numFmt numFmtId="280" formatCode="_(* #,##0.0_);_(* \(#,##0.0\);_(* &quot; - &quot;_);_(@_)"/>
    <numFmt numFmtId="281" formatCode="#,##0.0___);\-#,##0.0___);* @___)"/>
    <numFmt numFmtId="282" formatCode="#,##0.0_____);\-#,##0.0_____);* @_____)"/>
    <numFmt numFmtId="283" formatCode="#,##0.0________;\-#,##0.0________;* @________"/>
    <numFmt numFmtId="284" formatCode="#,##0.0__________;\-#,##0.0__________;* @__________"/>
    <numFmt numFmtId="285" formatCode="#,##0.0____________;\-#,##0.0____________;* @____________"/>
    <numFmt numFmtId="286" formatCode="#,##0.0_______________);\-#,##0.0_______________);* @_______________)"/>
    <numFmt numFmtId="287" formatCode="#,##0.0%___);\-#,##0.0%___);* @___)"/>
    <numFmt numFmtId="288" formatCode="#,##0.0%_____);\-#,##0.0%_____);* @_____)"/>
    <numFmt numFmtId="289" formatCode="#,##0.0%________;\-#,##0.0%________;* @________"/>
    <numFmt numFmtId="290" formatCode="#,##0.0%__________;\-#,##0.0%__________;* @__________"/>
    <numFmt numFmtId="291" formatCode="#,##0.0%____________;\-#,##0.0%____________;* @____________"/>
    <numFmt numFmtId="292" formatCode="#.##0,"/>
    <numFmt numFmtId="293" formatCode="_ * #,##0_ ;_ * &quot;\&quot;\-#,##0_ ;_ * &quot;-&quot;_ ;_ @_ "/>
    <numFmt numFmtId="294" formatCode="_-#,##0&quot; GJ&quot;"/>
    <numFmt numFmtId="295" formatCode="_-#,##0&quot; GJ/MW&quot;"/>
    <numFmt numFmtId="296" formatCode="_-#,##0&quot; GJ/t&quot;"/>
    <numFmt numFmtId="297" formatCode="_-#,##0&quot; GJ/te&quot;"/>
    <numFmt numFmtId="298" formatCode="&quot;\&quot;#,##0;[Red]&quot;\&quot;&quot;\&quot;\-#,##0"/>
    <numFmt numFmtId="299" formatCode="yy&quot;\&quot;&quot;\&quot;&quot;\&quot;\-mm&quot;\&quot;&quot;\&quot;&quot;\&quot;\-dd&quot;\&quot;&quot;\&quot;&quot;\&quot;&quot;\&quot;\ h:mm"/>
    <numFmt numFmtId="300" formatCode="_-#,##0&quot; hours&quot;"/>
    <numFmt numFmtId="301" formatCode="_-#,##0&quot; kJ&quot;"/>
    <numFmt numFmtId="302" formatCode="_-#,##0&quot; kJ/kWh&quot;"/>
    <numFmt numFmtId="303" formatCode="_-#,##0.000&quot; Lo&quot;"/>
    <numFmt numFmtId="304" formatCode="_-#,##0.0&quot; max&quot;"/>
    <numFmt numFmtId="305" formatCode="&quot;Mo. &quot;0;&quot;Mo. &quot;\-0"/>
    <numFmt numFmtId="306" formatCode="_-#,##0&quot; mil GJ&quot;"/>
    <numFmt numFmtId="307" formatCode="0.000"/>
    <numFmt numFmtId="308" formatCode="_-* #,##0\ _€_-;\-* #,##0\ _€_-;_-* &quot;-&quot;\ _€_-;_-@_-"/>
    <numFmt numFmtId="309" formatCode="_-* #,##0.00\ _€_-;\-* #,##0.00\ _€_-;_-* &quot;-&quot;??\ _€_-;_-@_-"/>
    <numFmt numFmtId="310" formatCode="_-* #,##0.00\ _P_t_s_-;\-* #,##0.00\ _P_t_s_-;_-* &quot;-&quot;??\ _P_t_s_-;_-@_-"/>
    <numFmt numFmtId="311" formatCode="&quot;$&quot;\ #,##0;[Red]&quot;$&quot;\ \-#,##0"/>
    <numFmt numFmtId="312" formatCode="_ * #,##0_ ;_ * \-#,##0_ ;_ * &quot;-&quot;??_ ;_ @_ "/>
    <numFmt numFmtId="313" formatCode="_(* #,##0.00_);_(* \(#,##0.00\);_(* \-??_);_(@_)"/>
    <numFmt numFmtId="314" formatCode="_(* #,##0_);_(* \(#,##0\);_(* &quot; &quot;??_);_(@_)"/>
    <numFmt numFmtId="315" formatCode="_-#,##0.00&quot; min&quot;"/>
    <numFmt numFmtId="316" formatCode="\€#,##0.0_);\(\€#,##0.0\)"/>
    <numFmt numFmtId="317" formatCode="\£#,##0.0_);\(\£#,##0.0\)"/>
    <numFmt numFmtId="318" formatCode="\¥#,##0.0_);\(\¥#,##0.0\)"/>
    <numFmt numFmtId="319" formatCode="_-#,##0.000&quot; Mo&quot;"/>
    <numFmt numFmtId="320" formatCode="_(&quot;R$&quot;* #,##0_);_(&quot;R$&quot;* \(#,##0\);_(&quot;R$&quot;* &quot;-&quot;_);_(@_)"/>
    <numFmt numFmtId="321" formatCode="_(&quot;R$&quot;* #,##0.00_);_(&quot;R$&quot;* \(#,##0.00\);_(&quot;R$&quot;* &quot;-&quot;??_);_(@_)"/>
    <numFmt numFmtId="322" formatCode="[$$-240A]\ #,##0.00"/>
    <numFmt numFmtId="323" formatCode="_ &quot;$&quot;\ * #,##0.00_ ;_ &quot;$&quot;\ * \-#,##0.00_ ;_ &quot;$&quot;\ * &quot;-&quot;??_ ;_ @_ "/>
    <numFmt numFmtId="324" formatCode="#,##0.0000"/>
    <numFmt numFmtId="325" formatCode="_ &quot;$&quot;* #,##0.00_ ;_ &quot;$&quot;* \-#,##0.00_ ;_ &quot;$&quot;* &quot;-&quot;??_ ;_ @_ "/>
    <numFmt numFmtId="326" formatCode="_(&quot;$&quot;\ * #,##0_)\ &quot;m²&quot;;_(&quot;$&quot;\ * \(#,##0\);_(&quot;$&quot;\ * &quot;-&quot;??_);_(@_)\ "/>
    <numFmt numFmtId="327" formatCode="_ &quot;$ &quot;* #,##0.00_ ;_ &quot;$ &quot;* \-#,##0.00_ ;_ &quot;$ &quot;* \-??_ ;_ @_ "/>
    <numFmt numFmtId="328" formatCode="_-#,##0&quot; months&quot;"/>
    <numFmt numFmtId="329" formatCode="&quot;\&quot;#,##0.00;[Red]\-&quot;\&quot;#,##0.00"/>
    <numFmt numFmtId="330" formatCode="_-#,##0&quot;MW&quot;"/>
    <numFmt numFmtId="331" formatCode="_-* #,##0.00000000_-;\-* #,##0.00000000_-;_-* &quot;-&quot;_-;_-@_-"/>
    <numFmt numFmtId="332" formatCode="_-#,##0&quot; MWth&quot;"/>
    <numFmt numFmtId="333" formatCode="_-#,##0&quot;MWth&quot;"/>
    <numFmt numFmtId="334" formatCode="#,##0.0&quot; P&quot;;[Red]\-#,##0.0&quot; P&quot;"/>
    <numFmt numFmtId="335" formatCode="0&quot;  &quot;"/>
    <numFmt numFmtId="336" formatCode="&quot;$&quot;\ \ \ \ #,##0_);\(&quot;$&quot;\ \ \ #,##0\)"/>
    <numFmt numFmtId="337" formatCode="_ * #,##0.000_ ;_ * \-#,##0.000_ ;_ * &quot;-&quot;??_ ;_ @_ "/>
    <numFmt numFmtId="338" formatCode="_(* #,##0_);_(* \(#,##0\);_(* &quot;-&quot;_);@_)"/>
    <numFmt numFmtId="339" formatCode="General_)"/>
    <numFmt numFmtId="340" formatCode="d\ mmm\ yyyy"/>
    <numFmt numFmtId="341" formatCode="#0.00000000"/>
    <numFmt numFmtId="342" formatCode="#,###.00"/>
    <numFmt numFmtId="343" formatCode="#,###.000"/>
    <numFmt numFmtId="344" formatCode="#.000"/>
    <numFmt numFmtId="345" formatCode="#"/>
    <numFmt numFmtId="346" formatCode="#.00"/>
    <numFmt numFmtId="347" formatCode="#,###.0"/>
    <numFmt numFmtId="348" formatCode="#,###.0000"/>
    <numFmt numFmtId="349" formatCode="#,###.00000"/>
    <numFmt numFmtId="350" formatCode="#,###.000000"/>
    <numFmt numFmtId="351" formatCode="#,###.0000000"/>
    <numFmt numFmtId="352" formatCode="#,###.00000000"/>
    <numFmt numFmtId="353" formatCode="_-#,##0&quot; p/therm&quot;"/>
    <numFmt numFmtId="354" formatCode="mm/dd/yyyy"/>
    <numFmt numFmtId="355" formatCode="%#,#00"/>
    <numFmt numFmtId="356" formatCode="0%;[Red]\(0%\)"/>
    <numFmt numFmtId="357" formatCode="0.0%;[Red]\(0.0%\)"/>
    <numFmt numFmtId="358" formatCode="#,##0.0\%_);\(#,##0.0\%\);#,##0.0\%_);@_)"/>
    <numFmt numFmtId="359" formatCode="_-#,##0&quot; pf/GJ&quot;"/>
    <numFmt numFmtId="360" formatCode="_-#,##0&quot; pf/kw&quot;"/>
    <numFmt numFmtId="361" formatCode="_-#,##0&quot; pf/therm&quot;"/>
    <numFmt numFmtId="362" formatCode="_-#,##0.000&quot; Po&quot;"/>
    <numFmt numFmtId="363" formatCode="0\ &quot;kt&quot;"/>
    <numFmt numFmtId="364" formatCode="0.0000%"/>
    <numFmt numFmtId="365" formatCode="m/d/yy\ h:mm:ss"/>
    <numFmt numFmtId="366" formatCode="#,##0\ &quot;DM&quot;;\-#,##0\ &quot;DM&quot;"/>
    <numFmt numFmtId="367" formatCode="#,##0.0\ ;\(#,##0.0\)"/>
    <numFmt numFmtId="368" formatCode="&quot;€&quot;#,##0_);\(&quot;€&quot;#,##0\)"/>
  </numFmts>
  <fonts count="231">
    <font>
      <sz val="11"/>
      <color theme="1"/>
      <name val="Calibri"/>
      <family val="2"/>
      <scheme val="minor"/>
    </font>
    <font>
      <b/>
      <sz val="16"/>
      <name val="Calibri"/>
      <family val="2"/>
      <scheme val="minor"/>
    </font>
    <font>
      <sz val="14"/>
      <color theme="1"/>
      <name val="Calibri"/>
      <family val="2"/>
      <scheme val="minor"/>
    </font>
    <font>
      <sz val="14"/>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4"/>
      <name val="Calibri"/>
      <family val="2"/>
    </font>
    <font>
      <b/>
      <sz val="16"/>
      <name val="Calibri"/>
      <family val="2"/>
    </font>
    <font>
      <sz val="10"/>
      <name val="Arial"/>
      <family val="2"/>
    </font>
    <font>
      <sz val="11"/>
      <name val="Calibri"/>
      <family val="2"/>
    </font>
    <font>
      <b/>
      <sz val="11"/>
      <color indexed="9"/>
      <name val="Calibri"/>
      <family val="2"/>
    </font>
    <font>
      <b/>
      <sz val="11"/>
      <name val="Calibri"/>
      <family val="2"/>
    </font>
    <font>
      <b/>
      <sz val="10"/>
      <color indexed="9"/>
      <name val="Calibri"/>
      <family val="2"/>
    </font>
    <font>
      <sz val="10"/>
      <name val="Calibri"/>
      <family val="2"/>
    </font>
    <font>
      <b/>
      <sz val="10"/>
      <name val="Calibri"/>
      <family val="2"/>
    </font>
    <font>
      <sz val="10"/>
      <color indexed="8"/>
      <name val="Calibri"/>
      <family val="2"/>
    </font>
    <font>
      <b/>
      <sz val="11"/>
      <color indexed="8"/>
      <name val="Calibri"/>
      <family val="2"/>
    </font>
    <font>
      <b/>
      <sz val="14"/>
      <color indexed="8"/>
      <name val="Calibri"/>
      <family val="2"/>
    </font>
    <font>
      <sz val="10"/>
      <color indexed="8"/>
      <name val="MS Sans Serif"/>
      <family val="2"/>
    </font>
    <font>
      <b/>
      <sz val="22"/>
      <color indexed="18"/>
      <name val="Arial"/>
      <family val="2"/>
    </font>
    <font>
      <b/>
      <sz val="14"/>
      <color indexed="18"/>
      <name val="Arial"/>
      <family val="2"/>
    </font>
    <font>
      <sz val="9"/>
      <color indexed="8"/>
      <name val="Arial"/>
      <family val="2"/>
    </font>
    <font>
      <b/>
      <sz val="10"/>
      <color indexed="18"/>
      <name val="Arial"/>
      <family val="2"/>
    </font>
    <font>
      <b/>
      <u val="singleAccounting"/>
      <sz val="10"/>
      <color indexed="18"/>
      <name val="Arial"/>
      <family val="2"/>
    </font>
    <font>
      <sz val="10"/>
      <name val="Swiss"/>
      <family val="2"/>
    </font>
    <font>
      <sz val="8"/>
      <name val="Times"/>
      <family val="1"/>
    </font>
    <font>
      <b/>
      <sz val="9"/>
      <name val="Helv"/>
    </font>
    <font>
      <sz val="8"/>
      <color indexed="12"/>
      <name val="Tms Rmn"/>
    </font>
    <font>
      <b/>
      <sz val="10"/>
      <color indexed="9"/>
      <name val="Arial"/>
      <family val="2"/>
    </font>
    <font>
      <sz val="8"/>
      <name val="Times New Roman"/>
      <family val="1"/>
    </font>
    <font>
      <sz val="8"/>
      <color indexed="62"/>
      <name val="Trebuchet MS"/>
      <family val="2"/>
    </font>
    <font>
      <sz val="8"/>
      <color indexed="53"/>
      <name val="Trebuchet MS"/>
      <family val="2"/>
    </font>
    <font>
      <sz val="10"/>
      <name val="Times New Roman"/>
      <family val="1"/>
    </font>
    <font>
      <u/>
      <sz val="10"/>
      <color indexed="12"/>
      <name val="Arial"/>
      <family val="2"/>
    </font>
    <font>
      <sz val="8"/>
      <name val="Arial"/>
      <family val="2"/>
    </font>
    <font>
      <sz val="9"/>
      <name val="Arial"/>
      <family val="2"/>
    </font>
    <font>
      <sz val="8"/>
      <name val="Helv"/>
    </font>
    <font>
      <sz val="10"/>
      <name val="Book Antiqua"/>
      <family val="1"/>
    </font>
    <font>
      <sz val="10"/>
      <color indexed="12"/>
      <name val="Arial"/>
      <family val="2"/>
    </font>
    <font>
      <b/>
      <sz val="12"/>
      <name val="Arial"/>
      <family val="2"/>
    </font>
    <font>
      <b/>
      <sz val="10"/>
      <name val="Arial"/>
      <family val="2"/>
    </font>
    <font>
      <sz val="10"/>
      <color indexed="12"/>
      <name val="Times New Roman"/>
      <family val="1"/>
    </font>
    <font>
      <sz val="12"/>
      <color indexed="12"/>
      <name val="Times New Roman"/>
      <family val="1"/>
    </font>
    <font>
      <sz val="11"/>
      <name val="Times New Roman"/>
      <family val="1"/>
    </font>
    <font>
      <sz val="10"/>
      <name val="MS Sans Serif"/>
      <family val="2"/>
    </font>
    <font>
      <sz val="11"/>
      <color indexed="8"/>
      <name val="Calibri"/>
      <family val="2"/>
    </font>
    <font>
      <b/>
      <sz val="14"/>
      <color indexed="24"/>
      <name val="Book Antiqua"/>
      <family val="1"/>
    </font>
    <font>
      <sz val="10"/>
      <name val="Courier"/>
      <family val="3"/>
    </font>
    <font>
      <sz val="8"/>
      <color indexed="8"/>
      <name val="Trebuchet MS"/>
      <family val="2"/>
    </font>
    <font>
      <sz val="12"/>
      <color indexed="8"/>
      <name val="Calibri"/>
      <family val="2"/>
    </font>
    <font>
      <i/>
      <sz val="14"/>
      <name val="Times New Roman"/>
      <family val="1"/>
    </font>
    <font>
      <b/>
      <sz val="22"/>
      <name val="Book Antiqua"/>
      <family val="1"/>
    </font>
    <font>
      <sz val="11"/>
      <name val="Book Antiqua"/>
      <family val="1"/>
    </font>
    <font>
      <sz val="10"/>
      <name val="Geneva"/>
    </font>
    <font>
      <sz val="10"/>
      <name val="Tms Rmn"/>
    </font>
    <font>
      <b/>
      <i/>
      <sz val="10"/>
      <name val="Arial"/>
      <family val="2"/>
    </font>
    <font>
      <b/>
      <sz val="9"/>
      <name val="Palatino"/>
      <family val="1"/>
    </font>
    <font>
      <sz val="9"/>
      <name val="Helvetica-Black"/>
    </font>
    <font>
      <sz val="7"/>
      <name val="Palatino"/>
      <family val="1"/>
    </font>
    <font>
      <b/>
      <sz val="10"/>
      <name val="Helv"/>
    </font>
    <font>
      <sz val="12"/>
      <color indexed="24"/>
      <name val="Modern"/>
      <family val="3"/>
      <charset val="255"/>
    </font>
    <font>
      <b/>
      <sz val="18"/>
      <color indexed="24"/>
      <name val="Modern"/>
      <family val="3"/>
      <charset val="255"/>
    </font>
    <font>
      <b/>
      <sz val="12"/>
      <color indexed="24"/>
      <name val="Modern"/>
      <family val="3"/>
      <charset val="255"/>
    </font>
    <font>
      <sz val="12"/>
      <name val="Times New Roman"/>
      <family val="1"/>
    </font>
    <font>
      <sz val="10"/>
      <name val="Helv"/>
      <charset val="204"/>
    </font>
    <font>
      <sz val="10"/>
      <name val="Helv"/>
    </font>
    <font>
      <sz val="10"/>
      <name val="Arial MT"/>
    </font>
    <font>
      <b/>
      <u/>
      <sz val="10"/>
      <color indexed="18"/>
      <name val="Arial"/>
      <family val="2"/>
    </font>
    <font>
      <sz val="8"/>
      <name val="Antique Olive"/>
      <family val="2"/>
    </font>
    <font>
      <sz val="8"/>
      <name val="Geneva"/>
      <family val="2"/>
    </font>
    <font>
      <sz val="11"/>
      <color indexed="8"/>
      <name val="Czcionka tekstu podstawowego"/>
      <family val="2"/>
      <charset val="238"/>
    </font>
    <font>
      <sz val="11"/>
      <color indexed="9"/>
      <name val="Calibri"/>
      <family val="2"/>
    </font>
    <font>
      <sz val="11"/>
      <color indexed="9"/>
      <name val="Czcionka tekstu podstawowego"/>
      <family val="2"/>
      <charset val="238"/>
    </font>
    <font>
      <sz val="14"/>
      <name val="AngsanaUPC"/>
      <family val="1"/>
    </font>
    <font>
      <sz val="10"/>
      <name val="CG Times"/>
      <family val="1"/>
    </font>
    <font>
      <b/>
      <u/>
      <sz val="10"/>
      <name val="Times New Roman"/>
      <family val="1"/>
    </font>
    <font>
      <sz val="12"/>
      <name val="¹ÙÅÁÃ¼"/>
      <family val="1"/>
      <charset val="129"/>
    </font>
    <font>
      <sz val="8"/>
      <name val="MS Sans Serif"/>
      <family val="2"/>
    </font>
    <font>
      <sz val="9"/>
      <color rgb="FF9C0006"/>
      <name val="Arial"/>
      <family val="2"/>
    </font>
    <font>
      <sz val="11"/>
      <color indexed="20"/>
      <name val="Calibri"/>
      <family val="2"/>
    </font>
    <font>
      <sz val="11"/>
      <color indexed="17"/>
      <name val="Calibri"/>
      <family val="2"/>
    </font>
    <font>
      <sz val="12"/>
      <name val="¹ÙÅÁÃ¼"/>
      <charset val="129"/>
    </font>
    <font>
      <b/>
      <sz val="9"/>
      <color rgb="FFFA7D00"/>
      <name val="Arial"/>
      <family val="2"/>
    </font>
    <font>
      <b/>
      <sz val="11"/>
      <color indexed="52"/>
      <name val="Calibri"/>
      <family val="2"/>
    </font>
    <font>
      <b/>
      <sz val="11"/>
      <color indexed="10"/>
      <name val="Calibri"/>
      <family val="2"/>
    </font>
    <font>
      <sz val="9"/>
      <color indexed="23"/>
      <name val="Geneva"/>
    </font>
    <font>
      <sz val="9"/>
      <color indexed="10"/>
      <name val="Geneva"/>
    </font>
    <font>
      <sz val="11"/>
      <color indexed="10"/>
      <name val="Calibri"/>
      <family val="2"/>
    </font>
    <font>
      <sz val="11"/>
      <color indexed="52"/>
      <name val="Calibri"/>
      <family val="2"/>
    </font>
    <font>
      <sz val="10"/>
      <color indexed="8"/>
      <name val="Arial"/>
      <family val="2"/>
    </font>
    <font>
      <b/>
      <sz val="9"/>
      <color theme="0"/>
      <name val="Calibri"/>
      <family val="2"/>
      <scheme val="minor"/>
    </font>
    <font>
      <b/>
      <sz val="8"/>
      <name val="Helvetica"/>
      <family val="2"/>
    </font>
    <font>
      <b/>
      <u val="singleAccounting"/>
      <sz val="8"/>
      <color indexed="8"/>
      <name val="Arial"/>
      <family val="2"/>
    </font>
    <font>
      <sz val="10"/>
      <color indexed="24"/>
      <name val="Arial"/>
      <family val="2"/>
    </font>
    <font>
      <sz val="11"/>
      <name val="Tms Rmn"/>
    </font>
    <font>
      <sz val="8"/>
      <color theme="1"/>
      <name val="Arial"/>
      <family val="2"/>
    </font>
    <font>
      <sz val="9"/>
      <color theme="1"/>
      <name val="Calibri"/>
      <family val="2"/>
      <scheme val="minor"/>
    </font>
    <font>
      <sz val="10"/>
      <color theme="1"/>
      <name val="Arial"/>
      <family val="2"/>
    </font>
    <font>
      <sz val="10"/>
      <color indexed="24"/>
      <name val="Times New Roman"/>
      <family val="1"/>
    </font>
    <font>
      <b/>
      <sz val="9"/>
      <name val="CG Times"/>
      <family val="1"/>
    </font>
    <font>
      <sz val="10"/>
      <name val="MS Serif"/>
      <family val="1"/>
    </font>
    <font>
      <b/>
      <sz val="10"/>
      <name val="Tms Rmn"/>
    </font>
    <font>
      <sz val="1"/>
      <color indexed="8"/>
      <name val="Courier"/>
      <family val="3"/>
    </font>
    <font>
      <sz val="11"/>
      <color indexed="62"/>
      <name val="Czcionka tekstu podstawowego"/>
      <family val="2"/>
      <charset val="238"/>
    </font>
    <font>
      <b/>
      <sz val="11"/>
      <color indexed="63"/>
      <name val="Czcionka tekstu podstawowego"/>
      <family val="2"/>
      <charset val="238"/>
    </font>
    <font>
      <sz val="11"/>
      <name val="돋움"/>
      <family val="3"/>
      <charset val="129"/>
    </font>
    <font>
      <sz val="12"/>
      <color indexed="24"/>
      <name val="Arial"/>
      <family val="2"/>
    </font>
    <font>
      <sz val="10"/>
      <name val="Geneva"/>
      <family val="2"/>
    </font>
    <font>
      <sz val="11"/>
      <color indexed="17"/>
      <name val="Czcionka tekstu podstawowego"/>
      <family val="2"/>
      <charset val="238"/>
    </font>
    <font>
      <sz val="10"/>
      <name val="Arial CE"/>
      <charset val="238"/>
    </font>
    <font>
      <b/>
      <sz val="11"/>
      <color indexed="62"/>
      <name val="Calibri"/>
      <family val="2"/>
    </font>
    <font>
      <b/>
      <sz val="11"/>
      <color indexed="56"/>
      <name val="Calibri"/>
      <family val="2"/>
    </font>
    <font>
      <sz val="10"/>
      <color indexed="16"/>
      <name val="MS Serif"/>
      <family val="1"/>
    </font>
    <font>
      <sz val="11"/>
      <color indexed="62"/>
      <name val="Calibri"/>
      <family val="2"/>
    </font>
    <font>
      <i/>
      <sz val="9"/>
      <color rgb="FF7F7F7F"/>
      <name val="Calibri"/>
      <family val="2"/>
      <scheme val="minor"/>
    </font>
    <font>
      <i/>
      <sz val="11"/>
      <color indexed="23"/>
      <name val="Calibri"/>
      <family val="2"/>
    </font>
    <font>
      <sz val="9"/>
      <name val="Times New Roman"/>
      <family val="1"/>
    </font>
    <font>
      <i/>
      <sz val="1"/>
      <color indexed="8"/>
      <name val="Courier"/>
      <family val="3"/>
    </font>
    <font>
      <u/>
      <sz val="10"/>
      <color indexed="20"/>
      <name val="Arial"/>
      <family val="2"/>
    </font>
    <font>
      <u/>
      <sz val="10"/>
      <color indexed="36"/>
      <name val="Arial"/>
      <family val="2"/>
    </font>
    <font>
      <u/>
      <sz val="9"/>
      <color indexed="36"/>
      <name val="Geneva"/>
    </font>
    <font>
      <i/>
      <sz val="6"/>
      <name val="Times New Roman"/>
      <family val="1"/>
    </font>
    <font>
      <b/>
      <sz val="8"/>
      <name val="MS Sans Serif"/>
      <family val="2"/>
    </font>
    <font>
      <sz val="9"/>
      <color rgb="FF006100"/>
      <name val="Arial"/>
      <family val="2"/>
    </font>
    <font>
      <b/>
      <sz val="11"/>
      <name val="Arial"/>
      <family val="2"/>
    </font>
    <font>
      <b/>
      <sz val="18"/>
      <color indexed="24"/>
      <name val="Arial"/>
      <family val="2"/>
    </font>
    <font>
      <sz val="18"/>
      <color indexed="24"/>
      <name val="Arial"/>
      <family val="2"/>
    </font>
    <font>
      <b/>
      <sz val="9"/>
      <color theme="3"/>
      <name val="Arial"/>
      <family val="2"/>
    </font>
    <font>
      <sz val="8"/>
      <color indexed="24"/>
      <name val="Arial"/>
      <family val="2"/>
    </font>
    <font>
      <b/>
      <sz val="9"/>
      <color theme="3"/>
      <name val="Cambria"/>
      <family val="2"/>
      <scheme val="major"/>
    </font>
    <font>
      <b/>
      <sz val="12"/>
      <color indexed="24"/>
      <name val="Arial"/>
      <family val="2"/>
    </font>
    <font>
      <sz val="9"/>
      <color theme="3"/>
      <name val="Cambria"/>
      <family val="2"/>
      <scheme val="major"/>
    </font>
    <font>
      <u/>
      <sz val="10"/>
      <color theme="10"/>
      <name val="Arial"/>
      <family val="2"/>
    </font>
    <font>
      <u/>
      <sz val="7.8"/>
      <color indexed="12"/>
      <name val="Arial"/>
      <family val="2"/>
    </font>
    <font>
      <u/>
      <sz val="8"/>
      <color rgb="FF0000FF"/>
      <name val="Calibri"/>
      <family val="2"/>
      <scheme val="minor"/>
    </font>
    <font>
      <u/>
      <sz val="11"/>
      <color theme="10"/>
      <name val="Calibri"/>
      <family val="2"/>
      <scheme val="minor"/>
    </font>
    <font>
      <u/>
      <sz val="8.4"/>
      <color indexed="12"/>
      <name val="Arial"/>
      <family val="2"/>
    </font>
    <font>
      <u/>
      <sz val="9"/>
      <color indexed="12"/>
      <name val="Arial"/>
      <family val="2"/>
    </font>
    <font>
      <sz val="9"/>
      <name val="CG Times"/>
      <family val="1"/>
    </font>
    <font>
      <sz val="10"/>
      <color indexed="18"/>
      <name val="Palatino"/>
      <family val="1"/>
    </font>
    <font>
      <sz val="9"/>
      <color rgb="FF3F3F76"/>
      <name val="Calibri"/>
      <family val="2"/>
      <scheme val="minor"/>
    </font>
    <font>
      <sz val="12"/>
      <name val="Helv"/>
    </font>
    <font>
      <b/>
      <sz val="12"/>
      <color indexed="22"/>
      <name val="Arial"/>
      <family val="2"/>
    </font>
    <font>
      <sz val="1"/>
      <color indexed="9"/>
      <name val="Symbol"/>
      <family val="1"/>
      <charset val="2"/>
    </font>
    <font>
      <sz val="11"/>
      <color indexed="52"/>
      <name val="Czcionka tekstu podstawowego"/>
      <family val="2"/>
      <charset val="238"/>
    </font>
    <font>
      <b/>
      <sz val="11"/>
      <color indexed="9"/>
      <name val="Czcionka tekstu podstawowego"/>
      <family val="2"/>
      <charset val="238"/>
    </font>
    <font>
      <sz val="18"/>
      <name val="Times New Roman"/>
      <family val="1"/>
    </font>
    <font>
      <b/>
      <sz val="13"/>
      <name val="Times New Roman"/>
      <family val="1"/>
    </font>
    <font>
      <b/>
      <i/>
      <sz val="12"/>
      <name val="Times New Roman"/>
      <family val="1"/>
    </font>
    <font>
      <i/>
      <sz val="12"/>
      <name val="Times New Roman"/>
      <family val="1"/>
    </font>
    <font>
      <sz val="9"/>
      <color rgb="FFFA7D00"/>
      <name val="Calibri"/>
      <family val="2"/>
      <scheme val="minor"/>
    </font>
    <font>
      <sz val="10"/>
      <name val="Tahoma"/>
      <family val="2"/>
    </font>
    <font>
      <sz val="11"/>
      <color indexed="8"/>
      <name val="Tahoma"/>
      <family val="2"/>
    </font>
    <font>
      <sz val="12"/>
      <name val="Arial"/>
      <family val="2"/>
    </font>
    <font>
      <b/>
      <sz val="8.25"/>
      <color indexed="8"/>
      <name val="Arial"/>
      <family val="2"/>
    </font>
    <font>
      <sz val="12"/>
      <name val="Tahoma"/>
      <family val="2"/>
    </font>
    <font>
      <sz val="8"/>
      <color theme="1"/>
      <name val="Trebuchet MS"/>
      <family val="2"/>
    </font>
    <font>
      <sz val="7.9"/>
      <color indexed="8"/>
      <name val="Arial"/>
      <family val="2"/>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8"/>
      <color indexed="23"/>
      <name val="Arial Narrow"/>
      <family val="2"/>
    </font>
    <font>
      <b/>
      <u/>
      <sz val="10"/>
      <name val="Helv"/>
    </font>
    <font>
      <sz val="11"/>
      <color indexed="19"/>
      <name val="Calibri"/>
      <family val="2"/>
    </font>
    <font>
      <sz val="11"/>
      <color indexed="60"/>
      <name val="Calibri"/>
      <family val="2"/>
    </font>
    <font>
      <sz val="9"/>
      <color rgb="FF9C6500"/>
      <name val="Arial"/>
      <family val="2"/>
    </font>
    <font>
      <sz val="11"/>
      <color indexed="60"/>
      <name val="Czcionka tekstu podstawowego"/>
      <family val="2"/>
      <charset val="238"/>
    </font>
    <font>
      <b/>
      <u val="singleAccounting"/>
      <sz val="8"/>
      <color indexed="8"/>
      <name val="Verdana"/>
      <family val="2"/>
    </font>
    <font>
      <b/>
      <sz val="12"/>
      <color indexed="8"/>
      <name val="Verdana"/>
      <family val="2"/>
    </font>
    <font>
      <sz val="7"/>
      <name val="Small Fonts"/>
      <family val="2"/>
    </font>
    <font>
      <sz val="10"/>
      <name val="Palatino"/>
      <family val="1"/>
    </font>
    <font>
      <sz val="12"/>
      <color theme="1"/>
      <name val="Calibri"/>
      <family val="2"/>
      <scheme val="minor"/>
    </font>
    <font>
      <sz val="11"/>
      <color theme="1"/>
      <name val="Tahoma"/>
      <family val="2"/>
    </font>
    <font>
      <sz val="10"/>
      <name val="Verdana"/>
      <family val="2"/>
    </font>
    <font>
      <sz val="11"/>
      <color theme="1"/>
      <name val="Calibri"/>
      <family val="2"/>
    </font>
    <font>
      <sz val="8"/>
      <name val="ＭＳ Ｐゴシック"/>
      <family val="3"/>
      <charset val="128"/>
    </font>
    <font>
      <sz val="9"/>
      <name val="Geneva"/>
    </font>
    <font>
      <sz val="11"/>
      <color indexed="8"/>
      <name val="Trebuchet MS"/>
      <family val="2"/>
    </font>
    <font>
      <b/>
      <sz val="11"/>
      <color indexed="52"/>
      <name val="Czcionka tekstu podstawowego"/>
      <family val="2"/>
      <charset val="238"/>
    </font>
    <font>
      <sz val="10"/>
      <color indexed="47"/>
      <name val="Arial"/>
      <family val="2"/>
    </font>
    <font>
      <sz val="14"/>
      <name val="Arial"/>
      <family val="2"/>
    </font>
    <font>
      <b/>
      <sz val="14"/>
      <color indexed="9"/>
      <name val="Arial"/>
      <family val="2"/>
    </font>
    <font>
      <b/>
      <sz val="9"/>
      <color rgb="FF3F3F3F"/>
      <name val="Calibri"/>
      <family val="2"/>
      <scheme val="minor"/>
    </font>
    <font>
      <b/>
      <sz val="11"/>
      <color indexed="63"/>
      <name val="Calibri"/>
      <family val="2"/>
    </font>
    <font>
      <b/>
      <sz val="26"/>
      <name val="Times New Roman"/>
      <family val="1"/>
    </font>
    <font>
      <b/>
      <sz val="18"/>
      <name val="Times New Roman"/>
      <family val="1"/>
    </font>
    <font>
      <sz val="10"/>
      <color indexed="16"/>
      <name val="Helvetica-Black"/>
      <family val="2"/>
    </font>
    <font>
      <sz val="11"/>
      <name val="Arial"/>
      <family val="2"/>
    </font>
    <font>
      <b/>
      <sz val="10"/>
      <name val="Arial CE"/>
      <family val="2"/>
      <charset val="238"/>
    </font>
    <font>
      <sz val="10"/>
      <name val="Copperplate Gothic Light"/>
      <family val="2"/>
    </font>
    <font>
      <sz val="8.0500000000000007"/>
      <color indexed="8"/>
      <name val="Tahoma"/>
      <family val="2"/>
    </font>
    <font>
      <b/>
      <sz val="10"/>
      <name val="MS Sans Serif"/>
      <family val="2"/>
    </font>
    <font>
      <sz val="10"/>
      <color indexed="20"/>
      <name val="Futura Lt BT"/>
      <family val="2"/>
    </font>
    <font>
      <sz val="10"/>
      <color indexed="21"/>
      <name val="Futura Lt BT"/>
      <family val="2"/>
    </font>
    <font>
      <sz val="10"/>
      <color indexed="52"/>
      <name val="Futura Lt BT"/>
      <family val="2"/>
    </font>
    <font>
      <sz val="10"/>
      <name val="Futura Lt BT"/>
      <family val="2"/>
    </font>
    <font>
      <sz val="10"/>
      <color indexed="62"/>
      <name val="Futura Lt BT"/>
      <family val="2"/>
    </font>
    <font>
      <sz val="10"/>
      <color indexed="17"/>
      <name val="Futura Lt BT"/>
      <family val="2"/>
    </font>
    <font>
      <sz val="8"/>
      <name val="Wingdings"/>
      <charset val="2"/>
    </font>
    <font>
      <i/>
      <sz val="10"/>
      <name val="Arial"/>
      <family val="2"/>
    </font>
    <font>
      <b/>
      <sz val="9"/>
      <name val="Arial"/>
      <family val="2"/>
    </font>
    <font>
      <sz val="18"/>
      <name val="Arial"/>
      <family val="2"/>
    </font>
    <font>
      <sz val="12"/>
      <color indexed="10"/>
      <name val="Arial"/>
      <family val="2"/>
    </font>
    <font>
      <b/>
      <sz val="10"/>
      <name val="Times New Roman"/>
      <family val="1"/>
    </font>
    <font>
      <b/>
      <sz val="8"/>
      <color indexed="9"/>
      <name val="Verdana"/>
      <family val="2"/>
    </font>
    <font>
      <b/>
      <sz val="18"/>
      <color indexed="62"/>
      <name val="Cambria"/>
      <family val="2"/>
    </font>
    <font>
      <u/>
      <sz val="9"/>
      <color indexed="36"/>
      <name val="Arial"/>
      <family val="2"/>
    </font>
    <font>
      <b/>
      <sz val="9"/>
      <color theme="3"/>
      <name val="Calibri"/>
      <family val="2"/>
      <scheme val="minor"/>
    </font>
    <font>
      <sz val="10"/>
      <color indexed="10"/>
      <name val="Verdana"/>
      <family val="2"/>
    </font>
    <font>
      <sz val="10"/>
      <color indexed="12"/>
      <name val="Verdana"/>
      <family val="2"/>
    </font>
    <font>
      <b/>
      <sz val="11"/>
      <color rgb="FFFF0000"/>
      <name val="Calibri"/>
      <family val="2"/>
    </font>
    <font>
      <b/>
      <sz val="18"/>
      <name val="Calibri"/>
      <family val="2"/>
    </font>
    <font>
      <b/>
      <sz val="12"/>
      <color theme="1"/>
      <name val="Calibri"/>
      <family val="2"/>
      <scheme val="minor"/>
    </font>
    <font>
      <b/>
      <sz val="28"/>
      <color theme="1"/>
      <name val="Calibri"/>
      <family val="2"/>
      <scheme val="minor"/>
    </font>
    <font>
      <sz val="14"/>
      <color rgb="FFFF0000"/>
      <name val="Calibri"/>
      <family val="2"/>
      <scheme val="minor"/>
    </font>
    <font>
      <b/>
      <sz val="14"/>
      <name val="Calibri"/>
      <family val="2"/>
    </font>
    <font>
      <u/>
      <sz val="11"/>
      <color theme="11"/>
      <name val="Calibri"/>
      <family val="2"/>
      <scheme val="minor"/>
    </font>
    <font>
      <b/>
      <sz val="14"/>
      <name val="Calibri"/>
      <family val="2"/>
      <scheme val="minor"/>
    </font>
    <font>
      <b/>
      <sz val="14"/>
      <color theme="1"/>
      <name val="Calibri"/>
      <family val="2"/>
      <scheme val="minor"/>
    </font>
  </fonts>
  <fills count="142">
    <fill>
      <patternFill patternType="none"/>
    </fill>
    <fill>
      <patternFill patternType="gray125"/>
    </fill>
    <fill>
      <patternFill patternType="solid">
        <fgColor theme="0"/>
        <bgColor indexed="64"/>
      </patternFill>
    </fill>
    <fill>
      <patternFill patternType="solid">
        <fgColor theme="9"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63"/>
        <bgColor indexed="64"/>
      </patternFill>
    </fill>
    <fill>
      <patternFill patternType="solid">
        <fgColor indexed="54"/>
        <bgColor indexed="64"/>
      </patternFill>
    </fill>
    <fill>
      <patternFill patternType="solid">
        <fgColor indexed="55"/>
        <bgColor indexed="64"/>
      </patternFill>
    </fill>
    <fill>
      <patternFill patternType="solid">
        <fgColor indexed="62"/>
        <bgColor indexed="64"/>
      </patternFill>
    </fill>
    <fill>
      <patternFill patternType="solid">
        <fgColor indexed="9"/>
        <bgColor indexed="64"/>
      </patternFill>
    </fill>
    <fill>
      <patternFill patternType="solid">
        <fgColor indexed="51"/>
        <bgColor indexed="64"/>
      </patternFill>
    </fill>
    <fill>
      <patternFill patternType="solid">
        <fgColor indexed="43"/>
      </patternFill>
    </fill>
    <fill>
      <patternFill patternType="solid">
        <fgColor indexed="18"/>
        <bgColor indexed="64"/>
      </patternFill>
    </fill>
    <fill>
      <patternFill patternType="solid">
        <fgColor indexed="22"/>
      </patternFill>
    </fill>
    <fill>
      <patternFill patternType="solid">
        <fgColor indexed="26"/>
        <bgColor indexed="64"/>
      </patternFill>
    </fill>
    <fill>
      <patternFill patternType="solid">
        <fgColor indexed="43"/>
        <bgColor indexed="64"/>
      </patternFill>
    </fill>
    <fill>
      <patternFill patternType="solid">
        <fgColor indexed="43"/>
        <b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31"/>
        <bgColor indexed="22"/>
      </patternFill>
    </fill>
    <fill>
      <patternFill patternType="solid">
        <fgColor indexed="29"/>
      </patternFill>
    </fill>
    <fill>
      <patternFill patternType="solid">
        <fgColor indexed="45"/>
        <bgColor indexed="29"/>
      </patternFill>
    </fill>
    <fill>
      <patternFill patternType="solid">
        <fgColor indexed="26"/>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11"/>
      </patternFill>
    </fill>
    <fill>
      <patternFill patternType="solid">
        <fgColor indexed="51"/>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0"/>
        <bgColor indexed="21"/>
      </patternFill>
    </fill>
    <fill>
      <patternFill patternType="solid">
        <fgColor indexed="53"/>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31"/>
        <bgColor indexed="31"/>
      </patternFill>
    </fill>
    <fill>
      <patternFill patternType="solid">
        <fgColor indexed="44"/>
        <bgColor indexed="44"/>
      </patternFill>
    </fill>
    <fill>
      <patternFill patternType="solid">
        <fgColor indexed="62"/>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10"/>
      </patternFill>
    </fill>
    <fill>
      <patternFill patternType="solid">
        <fgColor indexed="42"/>
        <bgColor indexed="42"/>
      </patternFill>
    </fill>
    <fill>
      <patternFill patternType="solid">
        <fgColor indexed="57"/>
      </patternFill>
    </fill>
    <fill>
      <patternFill patternType="solid">
        <fgColor indexed="27"/>
        <bgColor indexed="27"/>
      </patternFill>
    </fill>
    <fill>
      <patternFill patternType="solid">
        <fgColor indexed="47"/>
        <bgColor indexed="47"/>
      </patternFill>
    </fill>
    <fill>
      <patternFill patternType="solid">
        <fgColor indexed="41"/>
        <bgColor indexed="64"/>
      </patternFill>
    </fill>
    <fill>
      <patternFill patternType="solid">
        <fgColor indexed="44"/>
        <bgColor indexed="64"/>
      </patternFill>
    </fill>
    <fill>
      <patternFill patternType="darkVertical">
        <fgColor indexed="9"/>
        <bgColor indexed="10"/>
      </patternFill>
    </fill>
    <fill>
      <patternFill patternType="darkHorizontal">
        <fgColor indexed="9"/>
        <bgColor indexed="10"/>
      </patternFill>
    </fill>
    <fill>
      <patternFill patternType="solid">
        <fgColor indexed="35"/>
        <bgColor indexed="64"/>
      </patternFill>
    </fill>
    <fill>
      <patternFill patternType="solid">
        <fgColor indexed="9"/>
      </patternFill>
    </fill>
    <fill>
      <patternFill patternType="solid">
        <fgColor indexed="22"/>
        <bgColor indexed="31"/>
      </patternFill>
    </fill>
    <fill>
      <patternFill patternType="solid">
        <fgColor indexed="55"/>
      </patternFill>
    </fill>
    <fill>
      <patternFill patternType="solid">
        <fgColor indexed="55"/>
        <bgColor indexed="23"/>
      </patternFill>
    </fill>
    <fill>
      <patternFill patternType="solid">
        <fgColor indexed="60"/>
        <bgColor indexed="64"/>
      </patternFill>
    </fill>
    <fill>
      <patternFill patternType="solid">
        <fgColor indexed="11"/>
        <bgColor indexed="64"/>
      </patternFill>
    </fill>
    <fill>
      <patternFill patternType="solid">
        <fgColor indexed="10"/>
        <bgColor indexed="64"/>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56"/>
      </patternFill>
    </fill>
    <fill>
      <patternFill patternType="solid">
        <fgColor indexed="62"/>
        <bgColor indexed="56"/>
      </patternFill>
    </fill>
    <fill>
      <patternFill patternType="solid">
        <fgColor indexed="10"/>
        <bgColor indexed="61"/>
      </patternFill>
    </fill>
    <fill>
      <patternFill patternType="solid">
        <fgColor indexed="57"/>
        <bgColor indexed="21"/>
      </patternFill>
    </fill>
    <fill>
      <patternFill patternType="solid">
        <fgColor indexed="54"/>
      </patternFill>
    </fill>
    <fill>
      <patternFill patternType="solid">
        <fgColor indexed="53"/>
        <bgColor indexed="25"/>
      </patternFill>
    </fill>
    <fill>
      <patternFill patternType="solid">
        <fgColor indexed="50"/>
        <bgColor indexed="64"/>
      </patternFill>
    </fill>
    <fill>
      <patternFill patternType="solid">
        <fgColor indexed="13"/>
        <bgColor indexed="64"/>
      </patternFill>
    </fill>
    <fill>
      <patternFill patternType="solid">
        <fgColor indexed="22"/>
        <bgColor indexed="64"/>
      </patternFill>
    </fill>
    <fill>
      <patternFill patternType="solid">
        <fgColor indexed="31"/>
        <bgColor indexed="13"/>
      </patternFill>
    </fill>
    <fill>
      <patternFill patternType="solid">
        <fgColor indexed="15"/>
        <bgColor indexed="35"/>
      </patternFill>
    </fill>
    <fill>
      <patternFill patternType="gray0625">
        <fgColor indexed="11"/>
      </patternFill>
    </fill>
    <fill>
      <patternFill patternType="mediumGray">
        <fgColor indexed="9"/>
        <bgColor indexed="31"/>
      </patternFill>
    </fill>
    <fill>
      <patternFill patternType="solid">
        <fgColor indexed="12"/>
        <bgColor indexed="39"/>
      </patternFill>
    </fill>
    <fill>
      <patternFill patternType="solid">
        <fgColor indexed="42"/>
        <bgColor indexed="9"/>
      </patternFill>
    </fill>
    <fill>
      <patternFill patternType="solid">
        <fgColor indexed="27"/>
        <bgColor indexed="26"/>
      </patternFill>
    </fill>
    <fill>
      <patternFill patternType="solid">
        <fgColor indexed="41"/>
        <bgColor indexed="27"/>
      </patternFill>
    </fill>
    <fill>
      <patternFill patternType="solid">
        <fgColor indexed="26"/>
        <bgColor indexed="9"/>
      </patternFill>
    </fill>
    <fill>
      <patternFill patternType="solid">
        <fgColor indexed="47"/>
        <bgColor indexed="64"/>
      </patternFill>
    </fill>
    <fill>
      <patternFill patternType="solid">
        <fgColor indexed="48"/>
        <bgColor indexed="64"/>
      </patternFill>
    </fill>
    <fill>
      <patternFill patternType="solid">
        <fgColor indexed="29"/>
        <bgColor indexed="64"/>
      </patternFill>
    </fill>
    <fill>
      <patternFill patternType="solid">
        <fgColor indexed="32"/>
        <bgColor indexed="64"/>
      </patternFill>
    </fill>
    <fill>
      <patternFill patternType="lightGray">
        <bgColor indexed="44"/>
      </patternFill>
    </fill>
    <fill>
      <patternFill patternType="solid">
        <fgColor indexed="22"/>
        <bgColor indexed="42"/>
      </patternFill>
    </fill>
    <fill>
      <patternFill patternType="mediumGray">
        <fgColor indexed="22"/>
      </patternFill>
    </fill>
    <fill>
      <patternFill patternType="darkVertical"/>
    </fill>
    <fill>
      <patternFill patternType="solid">
        <fgColor indexed="46"/>
        <bgColor indexed="45"/>
      </patternFill>
    </fill>
    <fill>
      <patternFill patternType="solid">
        <fgColor indexed="56"/>
        <bgColor indexed="64"/>
      </patternFill>
    </fill>
    <fill>
      <patternFill patternType="solid">
        <fgColor indexed="40"/>
        <bgColor indexed="64"/>
      </patternFill>
    </fill>
    <fill>
      <patternFill patternType="solid">
        <fgColor theme="2" tint="-0.14996795556505021"/>
        <bgColor indexed="64"/>
      </patternFill>
    </fill>
    <fill>
      <patternFill patternType="solid">
        <fgColor theme="4" tint="0.79998168889431442"/>
        <bgColor indexed="64"/>
      </patternFill>
    </fill>
    <fill>
      <patternFill patternType="solid">
        <fgColor rgb="FFFF0000"/>
        <bgColor indexed="64"/>
      </patternFill>
    </fill>
    <fill>
      <patternFill patternType="solid">
        <fgColor rgb="FFFF9900"/>
        <bgColor indexed="64"/>
      </patternFill>
    </fill>
    <fill>
      <patternFill patternType="solid">
        <fgColor rgb="FF008000"/>
        <bgColor indexed="64"/>
      </patternFill>
    </fill>
    <fill>
      <patternFill patternType="solid">
        <fgColor rgb="FF33CC33"/>
        <bgColor indexed="64"/>
      </patternFill>
    </fill>
    <fill>
      <patternFill patternType="solid">
        <fgColor rgb="FF009900"/>
        <bgColor indexed="64"/>
      </patternFill>
    </fill>
    <fill>
      <patternFill patternType="solid">
        <fgColor rgb="FFFFFF66"/>
        <bgColor indexed="64"/>
      </patternFill>
    </fill>
    <fill>
      <patternFill patternType="solid">
        <fgColor rgb="FFFF3300"/>
        <bgColor indexed="64"/>
      </patternFill>
    </fill>
    <fill>
      <patternFill patternType="solid">
        <fgColor theme="9" tint="0.59999389629810485"/>
        <bgColor indexed="64"/>
      </patternFill>
    </fill>
  </fills>
  <borders count="125">
    <border>
      <left/>
      <right/>
      <top/>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39"/>
      </left>
      <right style="thin">
        <color indexed="39"/>
      </right>
      <top style="thin">
        <color indexed="39"/>
      </top>
      <bottom/>
      <diagonal/>
    </border>
    <border>
      <left style="thin">
        <color indexed="39"/>
      </left>
      <right/>
      <top style="thin">
        <color indexed="39"/>
      </top>
      <bottom style="thin">
        <color indexed="39"/>
      </bottom>
      <diagonal/>
    </border>
    <border>
      <left/>
      <right style="thin">
        <color indexed="39"/>
      </right>
      <top style="thin">
        <color indexed="39"/>
      </top>
      <bottom style="thin">
        <color indexed="39"/>
      </bottom>
      <diagonal/>
    </border>
    <border>
      <left style="thin">
        <color indexed="39"/>
      </left>
      <right style="thin">
        <color indexed="39"/>
      </right>
      <top/>
      <bottom/>
      <diagonal/>
    </border>
    <border>
      <left style="thin">
        <color indexed="39"/>
      </left>
      <right style="thin">
        <color indexed="39"/>
      </right>
      <top style="thin">
        <color indexed="39"/>
      </top>
      <bottom style="thin">
        <color indexed="39"/>
      </bottom>
      <diagonal/>
    </border>
    <border>
      <left style="thin">
        <color indexed="22"/>
      </left>
      <right style="thin">
        <color indexed="22"/>
      </right>
      <top style="thin">
        <color indexed="22"/>
      </top>
      <bottom style="thin">
        <color indexed="22"/>
      </bottom>
      <diagonal/>
    </border>
    <border>
      <left style="thin">
        <color indexed="9"/>
      </left>
      <right/>
      <top style="thin">
        <color indexed="9"/>
      </top>
      <bottom/>
      <diagonal/>
    </border>
    <border>
      <left/>
      <right/>
      <top style="thin">
        <color indexed="9"/>
      </top>
      <bottom/>
      <diagonal/>
    </border>
    <border>
      <left style="thin">
        <color indexed="55"/>
      </left>
      <right style="thin">
        <color indexed="55"/>
      </right>
      <top style="thin">
        <color indexed="55"/>
      </top>
      <bottom style="thin">
        <color indexed="55"/>
      </bottom>
      <diagonal/>
    </border>
    <border>
      <left style="medium">
        <color indexed="23"/>
      </left>
      <right style="thin">
        <color indexed="23"/>
      </right>
      <top style="thin">
        <color indexed="23"/>
      </top>
      <bottom style="thin">
        <color indexed="23"/>
      </bottom>
      <diagonal/>
    </border>
    <border>
      <left style="thin">
        <color indexed="23"/>
      </left>
      <right style="medium">
        <color indexed="23"/>
      </right>
      <top style="thin">
        <color indexed="23"/>
      </top>
      <bottom style="thin">
        <color indexed="23"/>
      </bottom>
      <diagonal/>
    </border>
    <border>
      <left style="medium">
        <color indexed="23"/>
      </left>
      <right style="medium">
        <color indexed="23"/>
      </right>
      <top style="thin">
        <color indexed="23"/>
      </top>
      <bottom style="thin">
        <color indexed="23"/>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medium">
        <color indexed="23"/>
      </left>
      <right style="thin">
        <color indexed="23"/>
      </right>
      <top style="thin">
        <color indexed="23"/>
      </top>
      <bottom style="medium">
        <color indexed="23"/>
      </bottom>
      <diagonal/>
    </border>
    <border>
      <left style="thin">
        <color indexed="23"/>
      </left>
      <right style="medium">
        <color indexed="23"/>
      </right>
      <top style="thin">
        <color indexed="23"/>
      </top>
      <bottom style="medium">
        <color indexed="23"/>
      </bottom>
      <diagonal/>
    </border>
    <border>
      <left style="medium">
        <color indexed="23"/>
      </left>
      <right style="medium">
        <color indexed="23"/>
      </right>
      <top style="thin">
        <color indexed="23"/>
      </top>
      <bottom style="medium">
        <color indexed="23"/>
      </bottom>
      <diagonal/>
    </border>
    <border>
      <left style="medium">
        <color indexed="55"/>
      </left>
      <right style="thin">
        <color indexed="55"/>
      </right>
      <top style="medium">
        <color indexed="55"/>
      </top>
      <bottom style="medium">
        <color indexed="55"/>
      </bottom>
      <diagonal/>
    </border>
    <border>
      <left style="thin">
        <color indexed="55"/>
      </left>
      <right style="thin">
        <color indexed="55"/>
      </right>
      <top style="medium">
        <color indexed="55"/>
      </top>
      <bottom style="medium">
        <color indexed="55"/>
      </bottom>
      <diagonal/>
    </border>
    <border>
      <left style="thin">
        <color indexed="55"/>
      </left>
      <right style="medium">
        <color indexed="55"/>
      </right>
      <top style="medium">
        <color indexed="55"/>
      </top>
      <bottom style="medium">
        <color indexed="55"/>
      </bottom>
      <diagonal/>
    </border>
    <border>
      <left style="medium">
        <color indexed="23"/>
      </left>
      <right style="thin">
        <color indexed="55"/>
      </right>
      <top/>
      <bottom style="thin">
        <color indexed="55"/>
      </bottom>
      <diagonal/>
    </border>
    <border>
      <left style="thin">
        <color indexed="55"/>
      </left>
      <right style="thin">
        <color indexed="55"/>
      </right>
      <top/>
      <bottom style="thin">
        <color indexed="55"/>
      </bottom>
      <diagonal/>
    </border>
    <border>
      <left style="thin">
        <color indexed="55"/>
      </left>
      <right style="medium">
        <color indexed="23"/>
      </right>
      <top/>
      <bottom style="thin">
        <color indexed="55"/>
      </bottom>
      <diagonal/>
    </border>
    <border>
      <left style="medium">
        <color indexed="23"/>
      </left>
      <right style="thin">
        <color indexed="55"/>
      </right>
      <top style="thin">
        <color indexed="55"/>
      </top>
      <bottom style="medium">
        <color indexed="23"/>
      </bottom>
      <diagonal/>
    </border>
    <border>
      <left style="thin">
        <color indexed="55"/>
      </left>
      <right style="thin">
        <color indexed="55"/>
      </right>
      <top style="thin">
        <color indexed="55"/>
      </top>
      <bottom style="medium">
        <color indexed="23"/>
      </bottom>
      <diagonal/>
    </border>
    <border>
      <left style="thin">
        <color indexed="55"/>
      </left>
      <right style="medium">
        <color indexed="23"/>
      </right>
      <top style="thin">
        <color indexed="55"/>
      </top>
      <bottom style="medium">
        <color indexed="23"/>
      </bottom>
      <diagonal/>
    </border>
    <border>
      <left/>
      <right/>
      <top style="hair">
        <color indexed="8"/>
      </top>
      <bottom style="hair">
        <color indexed="8"/>
      </bottom>
      <diagonal/>
    </border>
    <border>
      <left/>
      <right/>
      <top/>
      <bottom style="medium">
        <color indexed="18"/>
      </bottom>
      <diagonal/>
    </border>
    <border>
      <left style="thin">
        <color auto="1"/>
      </left>
      <right/>
      <top style="double">
        <color auto="1"/>
      </top>
      <bottom/>
      <diagonal/>
    </border>
    <border>
      <left style="hair">
        <color auto="1"/>
      </left>
      <right style="hair">
        <color auto="1"/>
      </right>
      <top style="hair">
        <color auto="1"/>
      </top>
      <bottom style="hair">
        <color auto="1"/>
      </bottom>
      <diagonal/>
    </border>
    <border>
      <left style="medium">
        <color indexed="9"/>
      </left>
      <right style="medium">
        <color indexed="9"/>
      </right>
      <top/>
      <bottom/>
      <diagonal/>
    </border>
    <border>
      <left/>
      <right/>
      <top/>
      <bottom style="medium">
        <color auto="1"/>
      </bottom>
      <diagonal/>
    </border>
    <border>
      <left/>
      <right/>
      <top/>
      <bottom style="thin">
        <color indexed="44"/>
      </bottom>
      <diagonal/>
    </border>
    <border>
      <left/>
      <right/>
      <top/>
      <bottom style="hair">
        <color auto="1"/>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auto="1"/>
      </left>
      <right style="thin">
        <color auto="1"/>
      </right>
      <top style="hair">
        <color auto="1"/>
      </top>
      <bottom style="hair">
        <color auto="1"/>
      </bottom>
      <diagonal/>
    </border>
    <border>
      <left/>
      <right/>
      <top/>
      <bottom style="thin">
        <color auto="1"/>
      </bottom>
      <diagonal/>
    </border>
    <border>
      <left/>
      <right style="thin">
        <color auto="1"/>
      </right>
      <top/>
      <bottom/>
      <diagonal/>
    </border>
    <border>
      <left/>
      <right/>
      <top style="medium">
        <color indexed="18"/>
      </top>
      <bottom/>
      <diagonal/>
    </border>
    <border>
      <left style="thin">
        <color auto="1"/>
      </left>
      <right/>
      <top/>
      <bottom/>
      <diagonal/>
    </border>
    <border>
      <left/>
      <right/>
      <top style="thin">
        <color auto="1"/>
      </top>
      <bottom style="double">
        <color auto="1"/>
      </bottom>
      <diagonal/>
    </border>
    <border>
      <left/>
      <right style="thin">
        <color indexed="39"/>
      </right>
      <top/>
      <bottom/>
      <diagonal/>
    </border>
    <border>
      <left/>
      <right style="thin">
        <color indexed="22"/>
      </right>
      <top style="thin">
        <color indexed="22"/>
      </top>
      <bottom style="thin">
        <color indexed="22"/>
      </bottom>
      <diagonal/>
    </border>
    <border>
      <left style="double">
        <color auto="1"/>
      </left>
      <right/>
      <top/>
      <bottom style="hair">
        <color auto="1"/>
      </bottom>
      <diagonal/>
    </border>
    <border>
      <left style="thin">
        <color auto="1"/>
      </left>
      <right/>
      <top style="thin">
        <color auto="1"/>
      </top>
      <bottom/>
      <diagonal/>
    </border>
    <border>
      <left style="double">
        <color indexed="63"/>
      </left>
      <right style="double">
        <color indexed="63"/>
      </right>
      <top style="double">
        <color indexed="63"/>
      </top>
      <bottom style="double">
        <color indexed="63"/>
      </bottom>
      <diagonal/>
    </border>
    <border>
      <left/>
      <right/>
      <top/>
      <bottom style="double">
        <color indexed="10"/>
      </bottom>
      <diagonal/>
    </border>
    <border>
      <left style="thin">
        <color indexed="63"/>
      </left>
      <right style="thin">
        <color indexed="63"/>
      </right>
      <top style="thin">
        <color indexed="63"/>
      </top>
      <bottom style="thin">
        <color indexed="63"/>
      </bottom>
      <diagonal/>
    </border>
    <border>
      <left/>
      <right style="medium">
        <color indexed="0"/>
      </right>
      <top/>
      <bottom/>
      <diagonal/>
    </border>
    <border>
      <left/>
      <right/>
      <top/>
      <bottom style="dotted">
        <color auto="1"/>
      </bottom>
      <diagonal/>
    </border>
    <border>
      <left/>
      <right style="thin">
        <color auto="1"/>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right/>
      <top style="medium">
        <color auto="1"/>
      </top>
      <bottom style="medium">
        <color auto="1"/>
      </bottom>
      <diagonal/>
    </border>
    <border>
      <left/>
      <right/>
      <top style="thin">
        <color auto="1"/>
      </top>
      <bottom style="thin">
        <color auto="1"/>
      </bottom>
      <diagonal/>
    </border>
    <border>
      <left/>
      <right/>
      <top/>
      <bottom style="medium">
        <color theme="4"/>
      </bottom>
      <diagonal/>
    </border>
    <border>
      <left/>
      <right/>
      <top/>
      <bottom style="thin">
        <color theme="4"/>
      </bottom>
      <diagonal/>
    </border>
    <border>
      <left/>
      <right/>
      <top/>
      <bottom style="medium">
        <color indexed="30"/>
      </bottom>
      <diagonal/>
    </border>
    <border>
      <left style="double">
        <color auto="1"/>
      </left>
      <right style="double">
        <color auto="1"/>
      </right>
      <top style="double">
        <color auto="1"/>
      </top>
      <bottom style="double">
        <color auto="1"/>
      </bottom>
      <diagonal/>
    </border>
    <border>
      <left style="medium">
        <color indexed="8"/>
      </left>
      <right style="hair">
        <color indexed="8"/>
      </right>
      <top style="medium">
        <color indexed="8"/>
      </top>
      <bottom style="hair">
        <color indexed="8"/>
      </bottom>
      <diagonal/>
    </border>
    <border>
      <left style="medium">
        <color auto="1"/>
      </left>
      <right/>
      <top/>
      <bottom/>
      <diagonal/>
    </border>
    <border>
      <left/>
      <right/>
      <top/>
      <bottom style="medium">
        <color indexed="8"/>
      </bottom>
      <diagonal/>
    </border>
    <border>
      <left/>
      <right/>
      <top/>
      <bottom style="thick">
        <color indexed="62"/>
      </bottom>
      <diagonal/>
    </border>
    <border>
      <left/>
      <right/>
      <top/>
      <bottom style="thick">
        <color indexed="22"/>
      </bottom>
      <diagonal/>
    </border>
    <border>
      <left/>
      <right style="hair">
        <color indexed="8"/>
      </right>
      <top/>
      <bottom/>
      <diagonal/>
    </border>
    <border>
      <left style="thin">
        <color auto="1"/>
      </left>
      <right style="thin">
        <color auto="1"/>
      </right>
      <top style="thin">
        <color auto="1"/>
      </top>
      <bottom style="thin">
        <color indexed="8"/>
      </bottom>
      <diagonal/>
    </border>
    <border>
      <left style="thin">
        <color auto="1"/>
      </left>
      <right style="thin">
        <color auto="1"/>
      </right>
      <top style="thin">
        <color auto="1"/>
      </top>
      <bottom style="thin">
        <color auto="1"/>
      </bottom>
      <diagonal/>
    </border>
    <border>
      <left/>
      <right/>
      <top style="medium">
        <color auto="1"/>
      </top>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bottom style="thick">
        <color indexed="8"/>
      </bottom>
      <diagonal/>
    </border>
    <border>
      <left/>
      <right style="thick">
        <color indexed="8"/>
      </right>
      <top/>
      <bottom/>
      <diagonal/>
    </border>
    <border>
      <left style="thin">
        <color indexed="8"/>
      </left>
      <right style="thin">
        <color indexed="8"/>
      </right>
      <top/>
      <bottom/>
      <diagonal/>
    </border>
    <border>
      <left style="thin">
        <color indexed="8"/>
      </left>
      <right/>
      <top/>
      <bottom/>
      <diagonal/>
    </border>
    <border>
      <left style="thin">
        <color indexed="8"/>
      </left>
      <right/>
      <top style="thin">
        <color indexed="8"/>
      </top>
      <bottom style="thin">
        <color indexed="8"/>
      </bottom>
      <diagonal/>
    </border>
    <border>
      <left/>
      <right style="thin">
        <color indexed="8"/>
      </right>
      <top/>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indexed="55"/>
      </right>
      <top style="medium">
        <color indexed="55"/>
      </top>
      <bottom style="medium">
        <color indexed="55"/>
      </bottom>
      <diagonal/>
    </border>
    <border>
      <left/>
      <right style="thin">
        <color indexed="55"/>
      </right>
      <top/>
      <bottom style="thin">
        <color indexed="55"/>
      </bottom>
      <diagonal/>
    </border>
    <border>
      <left/>
      <right style="thin">
        <color indexed="55"/>
      </right>
      <top style="thin">
        <color indexed="55"/>
      </top>
      <bottom style="medium">
        <color indexed="23"/>
      </bottom>
      <diagonal/>
    </border>
    <border>
      <left style="medium">
        <color theme="0"/>
      </left>
      <right style="medium">
        <color theme="0"/>
      </right>
      <top style="medium">
        <color theme="0"/>
      </top>
      <bottom/>
      <diagonal/>
    </border>
    <border>
      <left style="medium">
        <color theme="0"/>
      </left>
      <right style="medium">
        <color theme="0"/>
      </right>
      <top/>
      <bottom/>
      <diagonal/>
    </border>
    <border>
      <left style="medium">
        <color theme="0"/>
      </left>
      <right style="medium">
        <color theme="0"/>
      </right>
      <top/>
      <bottom style="medium">
        <color theme="0"/>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auto="1"/>
      </left>
      <right/>
      <top style="thin">
        <color auto="1"/>
      </top>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auto="1"/>
      </left>
      <right/>
      <top style="thin">
        <color auto="1"/>
      </top>
      <bottom/>
      <diagonal/>
    </border>
    <border>
      <left style="thin">
        <color indexed="63"/>
      </left>
      <right style="thin">
        <color indexed="63"/>
      </right>
      <top style="thin">
        <color indexed="63"/>
      </top>
      <bottom style="thin">
        <color indexed="63"/>
      </bottom>
      <diagonal/>
    </border>
    <border>
      <left/>
      <right/>
      <top style="thin">
        <color auto="1"/>
      </top>
      <bottom style="thin">
        <color auto="1"/>
      </bottom>
      <diagonal/>
    </border>
    <border>
      <left style="thin">
        <color auto="1"/>
      </left>
      <right style="thin">
        <color auto="1"/>
      </right>
      <top style="thin">
        <color auto="1"/>
      </top>
      <bottom style="thin">
        <color indexed="8"/>
      </bottom>
      <diagonal/>
    </border>
  </borders>
  <cellStyleXfs count="7355">
    <xf numFmtId="0" fontId="0" fillId="0" borderId="0"/>
    <xf numFmtId="0" fontId="20" fillId="0" borderId="0"/>
    <xf numFmtId="9" fontId="20" fillId="0" borderId="0" applyFont="0" applyFill="0" applyBorder="0" applyAlignment="0" applyProtection="0"/>
    <xf numFmtId="0" fontId="20" fillId="0" borderId="0"/>
    <xf numFmtId="0" fontId="30" fillId="0" borderId="0" applyNumberFormat="0" applyFont="0" applyFill="0" applyBorder="0" applyAlignment="0" applyProtection="0"/>
    <xf numFmtId="176" fontId="20" fillId="0" borderId="0" applyFont="0" applyFill="0" applyBorder="0" applyProtection="0">
      <alignment wrapText="1"/>
    </xf>
    <xf numFmtId="177" fontId="20" fillId="0" borderId="0" applyFont="0" applyFill="0" applyBorder="0" applyProtection="0">
      <alignment horizontal="left" wrapText="1"/>
    </xf>
    <xf numFmtId="178" fontId="20" fillId="0" borderId="0" applyFont="0" applyFill="0" applyBorder="0" applyProtection="0">
      <alignment wrapText="1"/>
    </xf>
    <xf numFmtId="179" fontId="20" fillId="0" borderId="0" applyFont="0" applyFill="0" applyBorder="0" applyProtection="0">
      <alignment wrapText="1"/>
    </xf>
    <xf numFmtId="180" fontId="20" fillId="0" borderId="0" applyFont="0" applyFill="0" applyBorder="0" applyProtection="0">
      <alignment wrapText="1"/>
    </xf>
    <xf numFmtId="181" fontId="20" fillId="0" borderId="0" applyFont="0" applyFill="0" applyBorder="0" applyProtection="0">
      <alignment wrapText="1"/>
    </xf>
    <xf numFmtId="182" fontId="20" fillId="0" borderId="0" applyFont="0" applyFill="0" applyBorder="0" applyAlignment="0" applyProtection="0"/>
    <xf numFmtId="183" fontId="20" fillId="0" borderId="0" applyFont="0" applyFill="0" applyBorder="0" applyAlignment="0" applyProtection="0"/>
    <xf numFmtId="184" fontId="20" fillId="0" borderId="0" applyFont="0" applyFill="0" applyBorder="0" applyProtection="0">
      <alignment horizontal="right"/>
    </xf>
    <xf numFmtId="185" fontId="20" fillId="0" borderId="0" applyFont="0" applyFill="0" applyBorder="0" applyProtection="0">
      <alignment horizontal="right"/>
    </xf>
    <xf numFmtId="186" fontId="20" fillId="0" borderId="0" applyFont="0" applyFill="0" applyBorder="0" applyProtection="0">
      <alignment horizontal="right"/>
    </xf>
    <xf numFmtId="187" fontId="20" fillId="0" borderId="0" applyFont="0" applyFill="0" applyBorder="0" applyProtection="0">
      <alignment horizontal="right"/>
    </xf>
    <xf numFmtId="188" fontId="20" fillId="0" borderId="0" applyFont="0" applyFill="0" applyBorder="0" applyProtection="0">
      <alignment horizontal="right"/>
    </xf>
    <xf numFmtId="189" fontId="20" fillId="0" borderId="0" applyFont="0" applyFill="0" applyBorder="0" applyProtection="0">
      <alignment horizontal="right"/>
    </xf>
    <xf numFmtId="190" fontId="20" fillId="0" borderId="0" applyFont="0" applyFill="0" applyBorder="0" applyProtection="0">
      <alignment horizontal="right"/>
    </xf>
    <xf numFmtId="191" fontId="20" fillId="0" borderId="0" applyFont="0" applyFill="0" applyBorder="0" applyProtection="0">
      <alignment horizontal="right"/>
    </xf>
    <xf numFmtId="192" fontId="20" fillId="0" borderId="0" applyFont="0" applyFill="0" applyBorder="0" applyProtection="0">
      <alignment horizontal="right"/>
    </xf>
    <xf numFmtId="193" fontId="20" fillId="0" borderId="0" applyFont="0" applyFill="0" applyBorder="0" applyProtection="0">
      <alignment horizontal="right"/>
    </xf>
    <xf numFmtId="194" fontId="20" fillId="0" borderId="0" applyFont="0" applyFill="0" applyBorder="0" applyProtection="0">
      <alignment horizontal="right"/>
    </xf>
    <xf numFmtId="195" fontId="20" fillId="0" borderId="0" applyFont="0" applyFill="0" applyBorder="0" applyProtection="0">
      <alignment horizontal="right"/>
    </xf>
    <xf numFmtId="196" fontId="20" fillId="0" borderId="0" applyFont="0" applyFill="0" applyBorder="0" applyAlignment="0" applyProtection="0"/>
    <xf numFmtId="197" fontId="20" fillId="0" borderId="0" applyFont="0" applyFill="0" applyBorder="0" applyAlignment="0" applyProtection="0"/>
    <xf numFmtId="197" fontId="20" fillId="0" borderId="0" applyFont="0" applyFill="0" applyBorder="0" applyAlignment="0" applyProtection="0"/>
    <xf numFmtId="197" fontId="20" fillId="0" borderId="0" applyFont="0" applyFill="0" applyBorder="0" applyAlignment="0" applyProtection="0"/>
    <xf numFmtId="198" fontId="20" fillId="0" borderId="0" applyFont="0" applyFill="0" applyBorder="0" applyAlignment="0" applyProtection="0"/>
    <xf numFmtId="199" fontId="20" fillId="0" borderId="0" applyFont="0" applyFill="0" applyBorder="0" applyAlignment="0" applyProtection="0"/>
    <xf numFmtId="199" fontId="20" fillId="0" borderId="0" applyFont="0" applyFill="0" applyBorder="0" applyAlignment="0" applyProtection="0"/>
    <xf numFmtId="199" fontId="20" fillId="0" borderId="0" applyFont="0" applyFill="0" applyBorder="0" applyAlignment="0" applyProtection="0"/>
    <xf numFmtId="200" fontId="20" fillId="0" borderId="0" applyFont="0" applyFill="0" applyBorder="0" applyAlignment="0" applyProtection="0"/>
    <xf numFmtId="39" fontId="20" fillId="0" borderId="0" applyFont="0" applyFill="0" applyBorder="0" applyAlignment="0" applyProtection="0"/>
    <xf numFmtId="39" fontId="20" fillId="0" borderId="0" applyFont="0" applyFill="0" applyBorder="0" applyAlignment="0" applyProtection="0"/>
    <xf numFmtId="39" fontId="20" fillId="0" borderId="0" applyFont="0" applyFill="0" applyBorder="0" applyAlignment="0" applyProtection="0"/>
    <xf numFmtId="199" fontId="20" fillId="0" borderId="0" applyFont="0" applyFill="0" applyBorder="0" applyAlignment="0" applyProtection="0"/>
    <xf numFmtId="201" fontId="20" fillId="0" borderId="0" applyFont="0" applyFill="0" applyBorder="0" applyAlignment="0" applyProtection="0"/>
    <xf numFmtId="0" fontId="31" fillId="0" borderId="0" applyNumberFormat="0" applyFill="0" applyBorder="0" applyAlignment="0" applyProtection="0"/>
    <xf numFmtId="0" fontId="20" fillId="41" borderId="0" applyNumberFormat="0" applyFont="0" applyAlignment="0" applyProtection="0"/>
    <xf numFmtId="202" fontId="20" fillId="0" borderId="0" applyFont="0" applyFill="0" applyBorder="0" applyAlignment="0" applyProtection="0"/>
    <xf numFmtId="203" fontId="20" fillId="0" borderId="0" applyFont="0" applyFill="0" applyBorder="0" applyAlignment="0" applyProtection="0"/>
    <xf numFmtId="203" fontId="20" fillId="0" borderId="0" applyFont="0" applyFill="0" applyBorder="0" applyAlignment="0" applyProtection="0"/>
    <xf numFmtId="203" fontId="20" fillId="0" borderId="0" applyFont="0" applyFill="0" applyBorder="0" applyAlignment="0" applyProtection="0"/>
    <xf numFmtId="204" fontId="20" fillId="0" borderId="0" applyFont="0" applyFill="0" applyBorder="0" applyProtection="0">
      <alignment horizontal="right"/>
    </xf>
    <xf numFmtId="205" fontId="20" fillId="0" borderId="0" applyFont="0" applyFill="0" applyBorder="0" applyAlignment="0" applyProtection="0"/>
    <xf numFmtId="205" fontId="20" fillId="0" borderId="0" applyFont="0" applyFill="0" applyBorder="0" applyAlignment="0" applyProtection="0"/>
    <xf numFmtId="205" fontId="20" fillId="0" borderId="0" applyFont="0" applyFill="0" applyBorder="0" applyAlignment="0" applyProtection="0"/>
    <xf numFmtId="206" fontId="20" fillId="0" borderId="0" applyFont="0" applyFill="0" applyBorder="0" applyAlignment="0" applyProtection="0"/>
    <xf numFmtId="207" fontId="20" fillId="0" borderId="0" applyFont="0" applyFill="0" applyBorder="0" applyAlignment="0" applyProtection="0"/>
    <xf numFmtId="0" fontId="32" fillId="0" borderId="0" applyNumberFormat="0" applyFill="0" applyBorder="0" applyProtection="0">
      <alignment vertical="top"/>
    </xf>
    <xf numFmtId="0" fontId="33" fillId="0" borderId="37" applyNumberFormat="0" applyFill="0" applyAlignment="0" applyProtection="0"/>
    <xf numFmtId="0" fontId="34" fillId="0" borderId="38" applyNumberFormat="0" applyFill="0" applyProtection="0">
      <alignment horizontal="center"/>
    </xf>
    <xf numFmtId="0" fontId="34" fillId="0" borderId="0" applyNumberFormat="0" applyFill="0" applyBorder="0" applyProtection="0">
      <alignment horizontal="left"/>
    </xf>
    <xf numFmtId="0" fontId="35" fillId="0" borderId="0" applyNumberFormat="0" applyFill="0" applyBorder="0" applyProtection="0">
      <alignment horizontal="centerContinuous"/>
    </xf>
    <xf numFmtId="1" fontId="36" fillId="0" borderId="39" applyNumberFormat="0" applyFont="0" applyFill="0" applyAlignment="0" applyProtection="0"/>
    <xf numFmtId="0" fontId="37" fillId="0" borderId="0"/>
    <xf numFmtId="0" fontId="38" fillId="0" borderId="40">
      <alignment horizontal="center" vertical="center"/>
    </xf>
    <xf numFmtId="1" fontId="36" fillId="0" borderId="0"/>
    <xf numFmtId="0" fontId="39" fillId="0" borderId="0" applyNumberFormat="0" applyFill="0" applyBorder="0" applyAlignment="0" applyProtection="0"/>
    <xf numFmtId="0" fontId="40" fillId="42" borderId="41">
      <alignment horizontal="center"/>
    </xf>
    <xf numFmtId="0" fontId="41" fillId="0" borderId="42" applyNumberFormat="0" applyFont="0" applyFill="0" applyAlignment="0" applyProtection="0"/>
    <xf numFmtId="0" fontId="41" fillId="0" borderId="43" applyNumberFormat="0" applyFont="0" applyFill="0" applyAlignment="0" applyProtection="0"/>
    <xf numFmtId="197" fontId="20" fillId="0" borderId="44" applyBorder="0"/>
    <xf numFmtId="0" fontId="42" fillId="43" borderId="45" applyNumberFormat="0" applyFill="0" applyBorder="0" applyAlignment="0" applyProtection="0"/>
    <xf numFmtId="0" fontId="42" fillId="43" borderId="45" applyNumberFormat="0" applyFill="0" applyBorder="0" applyAlignment="0" applyProtection="0"/>
    <xf numFmtId="0" fontId="43" fillId="0" borderId="46" applyNumberFormat="0" applyFill="0" applyBorder="0" applyAlignment="0" applyProtection="0"/>
    <xf numFmtId="0" fontId="43" fillId="0" borderId="46" applyNumberFormat="0" applyFill="0" applyBorder="0" applyAlignment="0" applyProtection="0"/>
    <xf numFmtId="41" fontId="44" fillId="0" borderId="47" applyProtection="0">
      <alignment horizontal="left"/>
    </xf>
    <xf numFmtId="0" fontId="45" fillId="0" borderId="0" applyNumberFormat="0" applyFill="0" applyBorder="0" applyAlignment="0" applyProtection="0"/>
    <xf numFmtId="197" fontId="20" fillId="0" borderId="48" applyBorder="0">
      <alignment horizontal="center"/>
    </xf>
    <xf numFmtId="208" fontId="20" fillId="0" borderId="0" applyFont="0" applyFill="0" applyBorder="0" applyAlignment="0" applyProtection="0"/>
    <xf numFmtId="197" fontId="46" fillId="0" borderId="0"/>
    <xf numFmtId="209" fontId="47" fillId="0" borderId="0" applyFont="0" applyFill="0" applyBorder="0" applyAlignment="0" applyProtection="0"/>
    <xf numFmtId="197" fontId="20" fillId="0" borderId="42">
      <alignment horizontal="left"/>
    </xf>
    <xf numFmtId="14" fontId="20" fillId="0" borderId="0" applyFont="0" applyFill="0" applyBorder="0" applyAlignment="0" applyProtection="0"/>
    <xf numFmtId="0" fontId="47" fillId="0" borderId="0"/>
    <xf numFmtId="210" fontId="48" fillId="0" borderId="0"/>
    <xf numFmtId="211" fontId="49" fillId="0" borderId="0" applyFont="0" applyFill="0" applyBorder="0" applyAlignment="0" applyProtection="0"/>
    <xf numFmtId="212" fontId="20" fillId="0" borderId="0" applyFont="0" applyFill="0" applyBorder="0" applyAlignment="0" applyProtection="0"/>
    <xf numFmtId="197" fontId="20" fillId="0" borderId="0"/>
    <xf numFmtId="213" fontId="50" fillId="0" borderId="49" applyNumberFormat="0" applyFill="0" applyBorder="0" applyAlignment="0" applyProtection="0"/>
    <xf numFmtId="197" fontId="20" fillId="44" borderId="40" applyFont="0" applyAlignment="0" applyProtection="0"/>
    <xf numFmtId="0" fontId="51" fillId="0" borderId="0"/>
    <xf numFmtId="3" fontId="52" fillId="0" borderId="0"/>
    <xf numFmtId="214" fontId="53" fillId="0" borderId="0" applyNumberFormat="0" applyFill="0" applyBorder="0" applyAlignment="0" applyProtection="0"/>
    <xf numFmtId="0" fontId="54" fillId="0" borderId="0" applyNumberFormat="0" applyFill="0" applyBorder="0" applyAlignment="0">
      <protection locked="0"/>
    </xf>
    <xf numFmtId="197" fontId="50" fillId="0" borderId="0" applyNumberFormat="0" applyBorder="0" applyAlignment="0" applyProtection="0"/>
    <xf numFmtId="0" fontId="49" fillId="0" borderId="0"/>
    <xf numFmtId="215" fontId="41" fillId="0" borderId="0">
      <alignment vertical="center"/>
      <protection locked="0"/>
    </xf>
    <xf numFmtId="15" fontId="55" fillId="0" borderId="0"/>
    <xf numFmtId="39" fontId="55" fillId="0" borderId="0"/>
    <xf numFmtId="216" fontId="55" fillId="0" borderId="0"/>
    <xf numFmtId="38" fontId="56" fillId="0" borderId="0" applyFont="0" applyFill="0" applyBorder="0" applyAlignment="0" applyProtection="0"/>
    <xf numFmtId="43" fontId="20" fillId="0" borderId="0" applyFont="0" applyFill="0" applyBorder="0" applyAlignment="0" applyProtection="0"/>
    <xf numFmtId="43" fontId="57" fillId="0" borderId="0" applyFont="0" applyFill="0" applyBorder="0" applyAlignment="0" applyProtection="0"/>
    <xf numFmtId="171" fontId="57" fillId="0" borderId="0" applyFont="0" applyFill="0" applyBorder="0" applyAlignment="0" applyProtection="0"/>
    <xf numFmtId="217" fontId="20" fillId="0" borderId="0" applyFont="0" applyFill="0" applyBorder="0" applyAlignment="0" applyProtection="0"/>
    <xf numFmtId="208" fontId="20" fillId="0" borderId="0" applyFont="0" applyFill="0" applyBorder="0" applyAlignment="0" applyProtection="0"/>
    <xf numFmtId="37" fontId="47" fillId="0" borderId="0" applyFont="0" applyFill="0" applyBorder="0" applyAlignment="0" applyProtection="0"/>
    <xf numFmtId="0" fontId="58" fillId="39" borderId="50">
      <alignment horizontal="left" vertical="top" indent="2"/>
    </xf>
    <xf numFmtId="218" fontId="47" fillId="0" borderId="0" applyFont="0" applyFill="0" applyBorder="0" applyAlignment="0" applyProtection="0"/>
    <xf numFmtId="219" fontId="47" fillId="0" borderId="0" applyFont="0" applyFill="0" applyBorder="0" applyAlignment="0" applyProtection="0"/>
    <xf numFmtId="170" fontId="57" fillId="0" borderId="0" applyFont="0" applyFill="0" applyBorder="0" applyAlignment="0" applyProtection="0"/>
    <xf numFmtId="170" fontId="20" fillId="0" borderId="0" applyFont="0" applyFill="0" applyBorder="0" applyAlignment="0" applyProtection="0"/>
    <xf numFmtId="0" fontId="47" fillId="0" borderId="0" applyFont="0" applyFill="0" applyBorder="0" applyAlignment="0" applyProtection="0"/>
    <xf numFmtId="220" fontId="44" fillId="0" borderId="0" applyFont="0" applyFill="0" applyBorder="0" applyAlignment="0" applyProtection="0"/>
    <xf numFmtId="0" fontId="59" fillId="0" borderId="0"/>
    <xf numFmtId="0" fontId="57" fillId="0" borderId="0"/>
    <xf numFmtId="0" fontId="60" fillId="0" borderId="0"/>
    <xf numFmtId="0" fontId="20" fillId="0" borderId="0"/>
    <xf numFmtId="0" fontId="57" fillId="0" borderId="0"/>
    <xf numFmtId="0" fontId="57" fillId="0" borderId="0"/>
    <xf numFmtId="0" fontId="20" fillId="0" borderId="0"/>
    <xf numFmtId="0" fontId="57" fillId="0" borderId="0"/>
    <xf numFmtId="0" fontId="61" fillId="0" borderId="0"/>
    <xf numFmtId="0" fontId="57" fillId="0" borderId="0"/>
    <xf numFmtId="0" fontId="57" fillId="0" borderId="0"/>
    <xf numFmtId="0" fontId="20" fillId="0" borderId="0"/>
    <xf numFmtId="212" fontId="20" fillId="0" borderId="0"/>
    <xf numFmtId="0" fontId="4" fillId="0" borderId="0"/>
    <xf numFmtId="212" fontId="57" fillId="0" borderId="0"/>
    <xf numFmtId="0" fontId="57" fillId="0" borderId="0"/>
    <xf numFmtId="0" fontId="4" fillId="0" borderId="0"/>
    <xf numFmtId="0" fontId="57" fillId="0" borderId="0"/>
    <xf numFmtId="0" fontId="57" fillId="0" borderId="0"/>
    <xf numFmtId="0" fontId="56" fillId="0" borderId="0"/>
    <xf numFmtId="0" fontId="20" fillId="0" borderId="0"/>
    <xf numFmtId="0" fontId="62" fillId="39" borderId="0"/>
    <xf numFmtId="0" fontId="63" fillId="39" borderId="42"/>
    <xf numFmtId="10" fontId="55" fillId="0" borderId="0"/>
    <xf numFmtId="10" fontId="55" fillId="0" borderId="0"/>
    <xf numFmtId="221" fontId="55" fillId="0" borderId="0"/>
    <xf numFmtId="9" fontId="20" fillId="0" borderId="0" applyFont="0" applyFill="0" applyBorder="0" applyAlignment="0" applyProtection="0"/>
    <xf numFmtId="222" fontId="47" fillId="0" borderId="0" applyFont="0" applyFill="0" applyBorder="0" applyAlignment="0" applyProtection="0"/>
    <xf numFmtId="10" fontId="64" fillId="0" borderId="0" applyFont="0" applyFill="0" applyBorder="0" applyAlignment="0" applyProtection="0"/>
    <xf numFmtId="9" fontId="57" fillId="0" borderId="0" applyFont="0" applyFill="0" applyBorder="0" applyAlignment="0" applyProtection="0"/>
    <xf numFmtId="3" fontId="46" fillId="0" borderId="40">
      <alignment vertical="center" wrapText="1"/>
      <protection locked="0"/>
    </xf>
    <xf numFmtId="9" fontId="57" fillId="0" borderId="0" applyFont="0" applyFill="0" applyBorder="0" applyAlignment="0" applyProtection="0"/>
    <xf numFmtId="9" fontId="65" fillId="0" borderId="0" applyFont="0" applyFill="0" applyBorder="0" applyAlignment="0" applyProtection="0"/>
    <xf numFmtId="9" fontId="20" fillId="0" borderId="0" applyFont="0" applyFill="0" applyBorder="0" applyAlignment="0" applyProtection="0"/>
    <xf numFmtId="3" fontId="66" fillId="45" borderId="49"/>
    <xf numFmtId="0" fontId="67" fillId="0" borderId="0" applyNumberFormat="0" applyBorder="0"/>
    <xf numFmtId="1" fontId="20" fillId="0" borderId="0"/>
    <xf numFmtId="0" fontId="20" fillId="0" borderId="0"/>
    <xf numFmtId="223" fontId="47" fillId="0" borderId="0" applyFill="0" applyBorder="0" applyProtection="0"/>
    <xf numFmtId="0" fontId="20" fillId="0" borderId="0" applyFont="0" applyFill="0" applyBorder="0" applyAlignment="0" applyProtection="0"/>
    <xf numFmtId="0" fontId="20" fillId="0" borderId="0">
      <alignment vertical="top"/>
    </xf>
    <xf numFmtId="0" fontId="68" fillId="0" borderId="0" applyBorder="0" applyProtection="0">
      <alignment vertical="center"/>
    </xf>
    <xf numFmtId="0" fontId="68" fillId="0" borderId="48" applyBorder="0" applyProtection="0">
      <alignment horizontal="right" vertical="center"/>
    </xf>
    <xf numFmtId="0" fontId="69" fillId="0" borderId="0" applyFill="0" applyBorder="0" applyProtection="0">
      <alignment horizontal="left"/>
    </xf>
    <xf numFmtId="0" fontId="70" fillId="0" borderId="51" applyFill="0" applyBorder="0" applyProtection="0">
      <alignment horizontal="left" vertical="top"/>
    </xf>
    <xf numFmtId="0" fontId="20" fillId="0" borderId="0" applyNumberFormat="0"/>
    <xf numFmtId="0" fontId="20" fillId="0" borderId="0" applyNumberFormat="0"/>
    <xf numFmtId="0" fontId="71" fillId="0" borderId="0">
      <alignment vertical="center"/>
    </xf>
    <xf numFmtId="224" fontId="56" fillId="0" borderId="0" applyFont="0" applyFill="0" applyBorder="0" applyAlignment="0" applyProtection="0"/>
    <xf numFmtId="225" fontId="20" fillId="0" borderId="0" applyFont="0" applyFill="0" applyBorder="0" applyAlignment="0" applyProtection="0"/>
    <xf numFmtId="0" fontId="72" fillId="0" borderId="0" applyProtection="0"/>
    <xf numFmtId="226" fontId="72" fillId="0" borderId="0" applyProtection="0"/>
    <xf numFmtId="0" fontId="73" fillId="0" borderId="0" applyProtection="0"/>
    <xf numFmtId="0" fontId="74" fillId="0" borderId="0" applyProtection="0"/>
    <xf numFmtId="0" fontId="72" fillId="0" borderId="52" applyProtection="0"/>
    <xf numFmtId="0" fontId="72" fillId="0" borderId="0"/>
    <xf numFmtId="10" fontId="72" fillId="0" borderId="0" applyProtection="0"/>
    <xf numFmtId="0" fontId="72" fillId="0" borderId="0"/>
    <xf numFmtId="2" fontId="72" fillId="0" borderId="0" applyProtection="0"/>
    <xf numFmtId="4" fontId="72" fillId="0" borderId="0" applyProtection="0"/>
    <xf numFmtId="230" fontId="20" fillId="0" borderId="0"/>
    <xf numFmtId="164" fontId="20" fillId="0" borderId="0" applyFont="0" applyFill="0" applyBorder="0" applyAlignment="0" applyProtection="0"/>
    <xf numFmtId="231" fontId="44" fillId="0" borderId="0" applyFont="0" applyFill="0" applyBorder="0" applyAlignment="0" applyProtection="0"/>
    <xf numFmtId="166" fontId="20" fillId="0" borderId="0" applyFont="0" applyFill="0" applyBorder="0" applyAlignment="0" applyProtection="0"/>
    <xf numFmtId="232" fontId="65" fillId="0" borderId="0"/>
    <xf numFmtId="233" fontId="65" fillId="0" borderId="0"/>
    <xf numFmtId="230" fontId="20" fillId="0" borderId="0"/>
    <xf numFmtId="234" fontId="20" fillId="0" borderId="0"/>
    <xf numFmtId="234" fontId="20" fillId="0" borderId="0"/>
    <xf numFmtId="230" fontId="20" fillId="0" borderId="0"/>
    <xf numFmtId="234" fontId="20" fillId="0" borderId="0"/>
    <xf numFmtId="0" fontId="75" fillId="0" borderId="0" applyNumberFormat="0" applyFill="0" applyBorder="0" applyAlignment="0" applyProtection="0"/>
    <xf numFmtId="0" fontId="75" fillId="0" borderId="0" applyNumberFormat="0" applyFill="0" applyBorder="0" applyAlignment="0" applyProtection="0"/>
    <xf numFmtId="0" fontId="76" fillId="0" borderId="0"/>
    <xf numFmtId="0" fontId="77" fillId="0" borderId="0"/>
    <xf numFmtId="0" fontId="77" fillId="0" borderId="0"/>
    <xf numFmtId="0" fontId="76" fillId="0" borderId="0"/>
    <xf numFmtId="0" fontId="77" fillId="0" borderId="0"/>
    <xf numFmtId="235" fontId="75" fillId="0" borderId="0" applyNumberFormat="0" applyFill="0" applyBorder="0" applyAlignment="0" applyProtection="0"/>
    <xf numFmtId="235" fontId="76" fillId="0" borderId="0"/>
    <xf numFmtId="0" fontId="77" fillId="0" borderId="0"/>
    <xf numFmtId="0" fontId="77" fillId="0" borderId="0"/>
    <xf numFmtId="235" fontId="75" fillId="0" borderId="0" applyNumberFormat="0" applyFill="0" applyBorder="0" applyAlignment="0" applyProtection="0"/>
    <xf numFmtId="0" fontId="76" fillId="0" borderId="0"/>
    <xf numFmtId="0" fontId="77" fillId="0" borderId="0"/>
    <xf numFmtId="0" fontId="77" fillId="0" borderId="0"/>
    <xf numFmtId="235" fontId="76" fillId="0" borderId="0"/>
    <xf numFmtId="0" fontId="77" fillId="0" borderId="0"/>
    <xf numFmtId="235" fontId="76" fillId="0" borderId="0"/>
    <xf numFmtId="0" fontId="77" fillId="0" borderId="0"/>
    <xf numFmtId="0" fontId="76" fillId="0" borderId="0"/>
    <xf numFmtId="235" fontId="76" fillId="0" borderId="0"/>
    <xf numFmtId="0" fontId="77" fillId="0" borderId="0"/>
    <xf numFmtId="235" fontId="75" fillId="0" borderId="0" applyNumberFormat="0" applyFill="0" applyBorder="0" applyAlignment="0" applyProtection="0"/>
    <xf numFmtId="235" fontId="75" fillId="0" borderId="0" applyNumberFormat="0" applyFill="0" applyBorder="0" applyAlignment="0" applyProtection="0"/>
    <xf numFmtId="235" fontId="75" fillId="0" borderId="0" applyNumberFormat="0" applyFill="0" applyBorder="0" applyAlignment="0" applyProtection="0"/>
    <xf numFmtId="235" fontId="75" fillId="0" borderId="0" applyNumberFormat="0" applyFill="0" applyBorder="0" applyAlignment="0" applyProtection="0"/>
    <xf numFmtId="235" fontId="75" fillId="0" borderId="0" applyNumberFormat="0" applyFill="0" applyBorder="0" applyAlignment="0" applyProtection="0"/>
    <xf numFmtId="235" fontId="75" fillId="0" borderId="0" applyNumberFormat="0" applyFill="0" applyBorder="0" applyAlignment="0" applyProtection="0"/>
    <xf numFmtId="235" fontId="75" fillId="0" borderId="0" applyNumberFormat="0" applyFill="0" applyBorder="0" applyAlignment="0" applyProtection="0"/>
    <xf numFmtId="0" fontId="76" fillId="0" borderId="0"/>
    <xf numFmtId="0" fontId="77" fillId="0" borderId="0"/>
    <xf numFmtId="0" fontId="77" fillId="0" borderId="0"/>
    <xf numFmtId="0" fontId="76" fillId="0" borderId="0"/>
    <xf numFmtId="0" fontId="77" fillId="0" borderId="0"/>
    <xf numFmtId="0" fontId="77" fillId="0" borderId="0"/>
    <xf numFmtId="0" fontId="76" fillId="0" borderId="0"/>
    <xf numFmtId="0" fontId="77" fillId="0" borderId="0"/>
    <xf numFmtId="0" fontId="77" fillId="0" borderId="0"/>
    <xf numFmtId="235" fontId="75" fillId="0" borderId="0" applyNumberFormat="0" applyFill="0" applyBorder="0" applyAlignment="0" applyProtection="0"/>
    <xf numFmtId="235" fontId="76" fillId="0" borderId="0"/>
    <xf numFmtId="0" fontId="77" fillId="0" borderId="0"/>
    <xf numFmtId="235" fontId="76" fillId="0" borderId="0"/>
    <xf numFmtId="0" fontId="77" fillId="0" borderId="0"/>
    <xf numFmtId="235" fontId="76" fillId="0" borderId="0"/>
    <xf numFmtId="0" fontId="77" fillId="0" borderId="0"/>
    <xf numFmtId="235" fontId="76" fillId="0" borderId="0"/>
    <xf numFmtId="0" fontId="77" fillId="0" borderId="0"/>
    <xf numFmtId="235" fontId="76" fillId="0" borderId="0"/>
    <xf numFmtId="0" fontId="77" fillId="0" borderId="0"/>
    <xf numFmtId="235" fontId="76" fillId="0" borderId="0"/>
    <xf numFmtId="0" fontId="77" fillId="0" borderId="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236" fontId="31" fillId="0" borderId="0" applyFill="0" applyAlignment="0" applyProtection="0"/>
    <xf numFmtId="236" fontId="78" fillId="46" borderId="0" applyFont="0" applyAlignment="0" applyProtection="0"/>
    <xf numFmtId="230" fontId="20" fillId="0" borderId="0"/>
    <xf numFmtId="0" fontId="75" fillId="0" borderId="0" applyNumberFormat="0" applyFill="0" applyBorder="0" applyAlignment="0" applyProtection="0"/>
    <xf numFmtId="0" fontId="76" fillId="0" borderId="0"/>
    <xf numFmtId="0" fontId="77" fillId="0" borderId="0"/>
    <xf numFmtId="217" fontId="20" fillId="0" borderId="0" applyFont="0" applyFill="0" applyBorder="0" applyAlignment="0" applyProtection="0"/>
    <xf numFmtId="235" fontId="77" fillId="0" borderId="0"/>
    <xf numFmtId="0" fontId="77" fillId="0" borderId="0"/>
    <xf numFmtId="0" fontId="77" fillId="0" borderId="0"/>
    <xf numFmtId="237" fontId="20" fillId="0" borderId="0">
      <alignment horizontal="left" wrapText="1"/>
    </xf>
    <xf numFmtId="237" fontId="20" fillId="0" borderId="0">
      <alignment horizontal="left" wrapText="1"/>
    </xf>
    <xf numFmtId="237" fontId="20" fillId="0" borderId="0">
      <alignment horizontal="left" wrapText="1"/>
    </xf>
    <xf numFmtId="237" fontId="20" fillId="0" borderId="0">
      <alignment horizontal="left" wrapText="1"/>
    </xf>
    <xf numFmtId="237" fontId="20" fillId="0" borderId="0">
      <alignment horizontal="left" wrapText="1"/>
    </xf>
    <xf numFmtId="237" fontId="20" fillId="0" borderId="0">
      <alignment horizontal="left" wrapText="1"/>
    </xf>
    <xf numFmtId="237" fontId="20" fillId="0" borderId="0">
      <alignment horizontal="left" wrapText="1"/>
    </xf>
    <xf numFmtId="237" fontId="20" fillId="0" borderId="0">
      <alignment horizontal="left" wrapText="1"/>
    </xf>
    <xf numFmtId="237" fontId="20" fillId="0" borderId="0">
      <alignment horizontal="left" wrapText="1"/>
    </xf>
    <xf numFmtId="237" fontId="20" fillId="0" borderId="0">
      <alignment horizontal="left" wrapText="1"/>
    </xf>
    <xf numFmtId="237" fontId="20" fillId="0" borderId="0">
      <alignment horizontal="left" wrapText="1"/>
    </xf>
    <xf numFmtId="237" fontId="20" fillId="0" borderId="0">
      <alignment horizontal="left" wrapText="1"/>
    </xf>
    <xf numFmtId="237" fontId="20" fillId="0" borderId="0">
      <alignment horizontal="left" wrapText="1"/>
    </xf>
    <xf numFmtId="237" fontId="20" fillId="0" borderId="0">
      <alignment horizontal="left" wrapText="1"/>
    </xf>
    <xf numFmtId="237" fontId="20" fillId="0" borderId="0">
      <alignment horizontal="left" wrapText="1"/>
    </xf>
    <xf numFmtId="237" fontId="20" fillId="0" borderId="0">
      <alignment horizontal="left" wrapText="1"/>
    </xf>
    <xf numFmtId="237" fontId="20" fillId="0" borderId="0">
      <alignment horizontal="left" wrapText="1"/>
    </xf>
    <xf numFmtId="237" fontId="20" fillId="0" borderId="0">
      <alignment horizontal="left" wrapText="1"/>
    </xf>
    <xf numFmtId="237" fontId="20" fillId="0" borderId="0">
      <alignment horizontal="left" wrapText="1"/>
    </xf>
    <xf numFmtId="237" fontId="20" fillId="0" borderId="0">
      <alignment horizontal="left" wrapText="1"/>
    </xf>
    <xf numFmtId="217" fontId="20" fillId="0" borderId="0" applyFont="0" applyFill="0" applyBorder="0" applyAlignment="0" applyProtection="0"/>
    <xf numFmtId="0" fontId="75" fillId="0" borderId="0" applyNumberFormat="0" applyFill="0" applyBorder="0" applyAlignment="0" applyProtection="0"/>
    <xf numFmtId="217" fontId="20" fillId="0" borderId="0" applyFont="0" applyFill="0" applyBorder="0" applyAlignment="0" applyProtection="0"/>
    <xf numFmtId="230" fontId="20" fillId="0" borderId="0" applyNumberFormat="0" applyFill="0" applyBorder="0" applyAlignment="0" applyProtection="0"/>
    <xf numFmtId="235" fontId="77" fillId="0" borderId="0"/>
    <xf numFmtId="0" fontId="77" fillId="0" borderId="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235" fontId="75" fillId="0" borderId="0" applyNumberFormat="0" applyFill="0" applyBorder="0" applyAlignment="0" applyProtection="0"/>
    <xf numFmtId="235" fontId="76" fillId="0" borderId="0"/>
    <xf numFmtId="0" fontId="77" fillId="0" borderId="0"/>
    <xf numFmtId="0" fontId="75" fillId="0" borderId="0" applyNumberFormat="0" applyFill="0" applyBorder="0" applyAlignment="0" applyProtection="0"/>
    <xf numFmtId="0" fontId="75" fillId="0" borderId="0" applyNumberFormat="0" applyFill="0" applyBorder="0" applyAlignment="0" applyProtection="0"/>
    <xf numFmtId="237" fontId="20" fillId="0" borderId="0">
      <alignment horizontal="left" wrapText="1"/>
    </xf>
    <xf numFmtId="237" fontId="20" fillId="0" borderId="0">
      <alignment horizontal="left" wrapText="1"/>
    </xf>
    <xf numFmtId="237" fontId="20" fillId="0" borderId="0">
      <alignment horizontal="left" wrapText="1"/>
    </xf>
    <xf numFmtId="237" fontId="20" fillId="0" borderId="0">
      <alignment horizontal="left" wrapText="1"/>
    </xf>
    <xf numFmtId="237" fontId="20" fillId="0" borderId="0">
      <alignment horizontal="left" wrapText="1"/>
    </xf>
    <xf numFmtId="237" fontId="20" fillId="0" borderId="0">
      <alignment horizontal="left" wrapText="1"/>
    </xf>
    <xf numFmtId="237" fontId="20" fillId="0" borderId="0">
      <alignment horizontal="left" wrapText="1"/>
    </xf>
    <xf numFmtId="237" fontId="20" fillId="0" borderId="0">
      <alignment horizontal="left" wrapText="1"/>
    </xf>
    <xf numFmtId="237" fontId="20" fillId="0" borderId="0">
      <alignment horizontal="left" wrapText="1"/>
    </xf>
    <xf numFmtId="237" fontId="20" fillId="0" borderId="0">
      <alignment horizontal="left" wrapText="1"/>
    </xf>
    <xf numFmtId="235" fontId="77" fillId="0" borderId="0"/>
    <xf numFmtId="0" fontId="77" fillId="0" borderId="0"/>
    <xf numFmtId="0" fontId="77" fillId="0" borderId="0"/>
    <xf numFmtId="235" fontId="77" fillId="0" borderId="0"/>
    <xf numFmtId="0" fontId="77" fillId="0" borderId="0"/>
    <xf numFmtId="0" fontId="76" fillId="0" borderId="0"/>
    <xf numFmtId="0" fontId="76" fillId="0" borderId="0"/>
    <xf numFmtId="0" fontId="76" fillId="0" borderId="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237" fontId="20" fillId="0" borderId="0">
      <alignment horizontal="left" wrapText="1"/>
    </xf>
    <xf numFmtId="237" fontId="20" fillId="0" borderId="0">
      <alignment horizontal="left" wrapText="1"/>
    </xf>
    <xf numFmtId="237" fontId="20" fillId="0" borderId="0">
      <alignment horizontal="left" wrapText="1"/>
    </xf>
    <xf numFmtId="237" fontId="20" fillId="0" borderId="0">
      <alignment horizontal="left" wrapText="1"/>
    </xf>
    <xf numFmtId="237" fontId="20" fillId="0" borderId="0">
      <alignment horizontal="left" wrapText="1"/>
    </xf>
    <xf numFmtId="237" fontId="20" fillId="0" borderId="0">
      <alignment horizontal="left" wrapText="1"/>
    </xf>
    <xf numFmtId="237" fontId="20" fillId="0" borderId="0">
      <alignment horizontal="left" wrapText="1"/>
    </xf>
    <xf numFmtId="237" fontId="20" fillId="0" borderId="0">
      <alignment horizontal="left" wrapText="1"/>
    </xf>
    <xf numFmtId="237" fontId="20" fillId="0" borderId="0">
      <alignment horizontal="left" wrapText="1"/>
    </xf>
    <xf numFmtId="237" fontId="20" fillId="0" borderId="0">
      <alignment horizontal="left" wrapText="1"/>
    </xf>
    <xf numFmtId="0" fontId="75" fillId="0" borderId="0" applyNumberFormat="0" applyFill="0" applyBorder="0" applyAlignment="0" applyProtection="0"/>
    <xf numFmtId="0" fontId="76" fillId="0" borderId="0"/>
    <xf numFmtId="0" fontId="77" fillId="0" borderId="0"/>
    <xf numFmtId="0" fontId="75" fillId="0" borderId="0" applyNumberFormat="0" applyFill="0" applyBorder="0" applyAlignment="0" applyProtection="0"/>
    <xf numFmtId="235" fontId="75" fillId="0" borderId="0" applyNumberFormat="0" applyFill="0" applyBorder="0" applyAlignment="0" applyProtection="0"/>
    <xf numFmtId="235" fontId="76" fillId="0" borderId="0"/>
    <xf numFmtId="0" fontId="77" fillId="0" borderId="0"/>
    <xf numFmtId="0" fontId="76" fillId="0" borderId="0"/>
    <xf numFmtId="236" fontId="32" fillId="0" borderId="0" applyFill="0" applyProtection="0">
      <alignment vertical="top"/>
    </xf>
    <xf numFmtId="236" fontId="33" fillId="0" borderId="37" applyFill="0" applyAlignment="0" applyProtection="0"/>
    <xf numFmtId="236" fontId="34" fillId="0" borderId="38" applyFill="0" applyProtection="0">
      <alignment horizontal="center"/>
    </xf>
    <xf numFmtId="236" fontId="34" fillId="0" borderId="0" applyFill="0" applyProtection="0">
      <alignment horizontal="left"/>
    </xf>
    <xf numFmtId="236" fontId="79" fillId="0" borderId="0" applyFill="0" applyProtection="0">
      <alignment horizontal="center"/>
    </xf>
    <xf numFmtId="0" fontId="75" fillId="0" borderId="0" applyNumberFormat="0" applyFill="0" applyBorder="0" applyAlignment="0" applyProtection="0"/>
    <xf numFmtId="238" fontId="20" fillId="0" borderId="0"/>
    <xf numFmtId="239" fontId="20" fillId="0" borderId="0"/>
    <xf numFmtId="230" fontId="75" fillId="0" borderId="0" applyNumberFormat="0" applyFill="0" applyBorder="0" applyAlignment="0" applyProtection="0"/>
    <xf numFmtId="240" fontId="75" fillId="0" borderId="0" applyNumberFormat="0" applyFill="0" applyBorder="0" applyAlignment="0" applyProtection="0"/>
    <xf numFmtId="241" fontId="75" fillId="0" borderId="0" applyNumberFormat="0" applyFill="0" applyBorder="0" applyAlignment="0" applyProtection="0"/>
    <xf numFmtId="242" fontId="20" fillId="0" borderId="0"/>
    <xf numFmtId="243" fontId="20" fillId="0" borderId="0"/>
    <xf numFmtId="243" fontId="20" fillId="0" borderId="0"/>
    <xf numFmtId="243" fontId="20" fillId="0" borderId="0"/>
    <xf numFmtId="244" fontId="20" fillId="0" borderId="0"/>
    <xf numFmtId="243" fontId="20" fillId="0" borderId="0"/>
    <xf numFmtId="244" fontId="20" fillId="0" borderId="0"/>
    <xf numFmtId="243" fontId="20" fillId="0" borderId="0"/>
    <xf numFmtId="243" fontId="20" fillId="0" borderId="0"/>
    <xf numFmtId="243" fontId="20" fillId="0" borderId="0"/>
    <xf numFmtId="197" fontId="44" fillId="0" borderId="0" applyFont="0" applyFill="0" applyBorder="0" applyAlignment="0" applyProtection="0"/>
    <xf numFmtId="39" fontId="50" fillId="0" borderId="0" applyFont="0" applyFill="0" applyBorder="0" applyAlignment="0" applyProtection="0"/>
    <xf numFmtId="227" fontId="20" fillId="0" borderId="0" applyFont="0" applyFill="0" applyBorder="0" applyAlignment="0" applyProtection="0"/>
    <xf numFmtId="10" fontId="20" fillId="0" borderId="0" applyFont="0" applyFill="0" applyBorder="0" applyAlignment="0" applyProtection="0">
      <alignment horizontal="right"/>
    </xf>
    <xf numFmtId="245" fontId="80" fillId="0" borderId="0">
      <alignment horizontal="left"/>
    </xf>
    <xf numFmtId="246" fontId="81" fillId="0" borderId="0">
      <alignment horizontal="left"/>
    </xf>
    <xf numFmtId="230" fontId="4" fillId="12" borderId="0" applyNumberFormat="0" applyBorder="0" applyAlignment="0" applyProtection="0"/>
    <xf numFmtId="235" fontId="4" fillId="12" borderId="0" applyNumberFormat="0" applyBorder="0" applyAlignment="0" applyProtection="0"/>
    <xf numFmtId="235" fontId="4" fillId="12" borderId="0" applyNumberFormat="0" applyBorder="0" applyAlignment="0" applyProtection="0"/>
    <xf numFmtId="235" fontId="4" fillId="12" borderId="0" applyNumberFormat="0" applyBorder="0" applyAlignment="0" applyProtection="0"/>
    <xf numFmtId="0" fontId="57" fillId="47" borderId="0" applyNumberFormat="0" applyBorder="0" applyAlignment="0" applyProtection="0"/>
    <xf numFmtId="230" fontId="4" fillId="16" borderId="0" applyNumberFormat="0" applyBorder="0" applyAlignment="0" applyProtection="0"/>
    <xf numFmtId="235" fontId="4" fillId="16" borderId="0" applyNumberFormat="0" applyBorder="0" applyAlignment="0" applyProtection="0"/>
    <xf numFmtId="235" fontId="4" fillId="16" borderId="0" applyNumberFormat="0" applyBorder="0" applyAlignment="0" applyProtection="0"/>
    <xf numFmtId="235" fontId="4" fillId="16" borderId="0" applyNumberFormat="0" applyBorder="0" applyAlignment="0" applyProtection="0"/>
    <xf numFmtId="0" fontId="57" fillId="48" borderId="0" applyNumberFormat="0" applyBorder="0" applyAlignment="0" applyProtection="0"/>
    <xf numFmtId="230" fontId="4" fillId="20" borderId="0" applyNumberFormat="0" applyBorder="0" applyAlignment="0" applyProtection="0"/>
    <xf numFmtId="235" fontId="4" fillId="20" borderId="0" applyNumberFormat="0" applyBorder="0" applyAlignment="0" applyProtection="0"/>
    <xf numFmtId="235" fontId="4" fillId="20" borderId="0" applyNumberFormat="0" applyBorder="0" applyAlignment="0" applyProtection="0"/>
    <xf numFmtId="235" fontId="4" fillId="20" borderId="0" applyNumberFormat="0" applyBorder="0" applyAlignment="0" applyProtection="0"/>
    <xf numFmtId="0" fontId="57" fillId="49" borderId="0" applyNumberFormat="0" applyBorder="0" applyAlignment="0" applyProtection="0"/>
    <xf numFmtId="230" fontId="4" fillId="24" borderId="0" applyNumberFormat="0" applyBorder="0" applyAlignment="0" applyProtection="0"/>
    <xf numFmtId="235" fontId="4" fillId="24" borderId="0" applyNumberFormat="0" applyBorder="0" applyAlignment="0" applyProtection="0"/>
    <xf numFmtId="235" fontId="4" fillId="24" borderId="0" applyNumberFormat="0" applyBorder="0" applyAlignment="0" applyProtection="0"/>
    <xf numFmtId="235" fontId="4" fillId="24" borderId="0" applyNumberFormat="0" applyBorder="0" applyAlignment="0" applyProtection="0"/>
    <xf numFmtId="0" fontId="57" fillId="50" borderId="0" applyNumberFormat="0" applyBorder="0" applyAlignment="0" applyProtection="0"/>
    <xf numFmtId="230" fontId="4" fillId="28" borderId="0" applyNumberFormat="0" applyBorder="0" applyAlignment="0" applyProtection="0"/>
    <xf numFmtId="235" fontId="4" fillId="28" borderId="0" applyNumberFormat="0" applyBorder="0" applyAlignment="0" applyProtection="0"/>
    <xf numFmtId="235" fontId="4" fillId="28" borderId="0" applyNumberFormat="0" applyBorder="0" applyAlignment="0" applyProtection="0"/>
    <xf numFmtId="235" fontId="4" fillId="28" borderId="0" applyNumberFormat="0" applyBorder="0" applyAlignment="0" applyProtection="0"/>
    <xf numFmtId="0" fontId="57" fillId="51" borderId="0" applyNumberFormat="0" applyBorder="0" applyAlignment="0" applyProtection="0"/>
    <xf numFmtId="230" fontId="4" fillId="32" borderId="0" applyNumberFormat="0" applyBorder="0" applyAlignment="0" applyProtection="0"/>
    <xf numFmtId="235" fontId="4" fillId="32" borderId="0" applyNumberFormat="0" applyBorder="0" applyAlignment="0" applyProtection="0"/>
    <xf numFmtId="235" fontId="4" fillId="32" borderId="0" applyNumberFormat="0" applyBorder="0" applyAlignment="0" applyProtection="0"/>
    <xf numFmtId="235" fontId="4" fillId="32" borderId="0" applyNumberFormat="0" applyBorder="0" applyAlignment="0" applyProtection="0"/>
    <xf numFmtId="0" fontId="57" fillId="52" borderId="0" applyNumberFormat="0" applyBorder="0" applyAlignment="0" applyProtection="0"/>
    <xf numFmtId="0" fontId="82" fillId="47" borderId="0" applyNumberFormat="0" applyBorder="0" applyAlignment="0" applyProtection="0"/>
    <xf numFmtId="0" fontId="82" fillId="48" borderId="0" applyNumberFormat="0" applyBorder="0" applyAlignment="0" applyProtection="0"/>
    <xf numFmtId="0" fontId="82" fillId="49" borderId="0" applyNumberFormat="0" applyBorder="0" applyAlignment="0" applyProtection="0"/>
    <xf numFmtId="0" fontId="82" fillId="50" borderId="0" applyNumberFormat="0" applyBorder="0" applyAlignment="0" applyProtection="0"/>
    <xf numFmtId="0" fontId="82" fillId="51" borderId="0" applyNumberFormat="0" applyBorder="0" applyAlignment="0" applyProtection="0"/>
    <xf numFmtId="0" fontId="82" fillId="5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57" fillId="53" borderId="0" applyNumberFormat="0" applyBorder="0" applyAlignment="0" applyProtection="0"/>
    <xf numFmtId="0" fontId="57" fillId="47" borderId="0" applyNumberFormat="0" applyBorder="0" applyAlignment="0" applyProtection="0"/>
    <xf numFmtId="0" fontId="57" fillId="54" borderId="0" applyNumberFormat="0" applyBorder="0" applyAlignment="0" applyProtection="0"/>
    <xf numFmtId="0" fontId="57" fillId="53" borderId="0" applyNumberFormat="0" applyBorder="0" applyAlignment="0" applyProtection="0"/>
    <xf numFmtId="0" fontId="57" fillId="47" borderId="0" applyNumberFormat="0" applyBorder="0" applyAlignment="0" applyProtection="0"/>
    <xf numFmtId="0" fontId="57" fillId="53" borderId="0" applyNumberFormat="0" applyBorder="0" applyAlignment="0" applyProtection="0"/>
    <xf numFmtId="0" fontId="57" fillId="47" borderId="0" applyNumberFormat="0" applyBorder="0" applyAlignment="0" applyProtection="0"/>
    <xf numFmtId="0" fontId="57" fillId="54" borderId="0" applyNumberFormat="0" applyBorder="0" applyAlignment="0" applyProtection="0"/>
    <xf numFmtId="0" fontId="57" fillId="53" borderId="0" applyNumberFormat="0" applyBorder="0" applyAlignment="0" applyProtection="0"/>
    <xf numFmtId="0" fontId="57" fillId="47" borderId="0" applyNumberFormat="0" applyBorder="0" applyAlignment="0" applyProtection="0"/>
    <xf numFmtId="0" fontId="57" fillId="53" borderId="0" applyNumberFormat="0" applyBorder="0" applyAlignment="0" applyProtection="0"/>
    <xf numFmtId="0" fontId="57" fillId="47" borderId="0" applyNumberFormat="0" applyBorder="0" applyAlignment="0" applyProtection="0"/>
    <xf numFmtId="0" fontId="57" fillId="54" borderId="0" applyNumberFormat="0" applyBorder="0" applyAlignment="0" applyProtection="0"/>
    <xf numFmtId="0" fontId="57" fillId="53" borderId="0" applyNumberFormat="0" applyBorder="0" applyAlignment="0" applyProtection="0"/>
    <xf numFmtId="0" fontId="57" fillId="47" borderId="0" applyNumberFormat="0" applyBorder="0" applyAlignment="0" applyProtection="0"/>
    <xf numFmtId="0" fontId="57" fillId="53" borderId="0" applyNumberFormat="0" applyBorder="0" applyAlignment="0" applyProtection="0"/>
    <xf numFmtId="0" fontId="57" fillId="47" borderId="0" applyNumberFormat="0" applyBorder="0" applyAlignment="0" applyProtection="0"/>
    <xf numFmtId="0" fontId="57" fillId="54" borderId="0" applyNumberFormat="0" applyBorder="0" applyAlignment="0" applyProtection="0"/>
    <xf numFmtId="0" fontId="57" fillId="53" borderId="0" applyNumberFormat="0" applyBorder="0" applyAlignment="0" applyProtection="0"/>
    <xf numFmtId="0" fontId="57" fillId="54"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57" fillId="55" borderId="0" applyNumberFormat="0" applyBorder="0" applyAlignment="0" applyProtection="0"/>
    <xf numFmtId="0" fontId="57" fillId="48" borderId="0" applyNumberFormat="0" applyBorder="0" applyAlignment="0" applyProtection="0"/>
    <xf numFmtId="0" fontId="57" fillId="56" borderId="0" applyNumberFormat="0" applyBorder="0" applyAlignment="0" applyProtection="0"/>
    <xf numFmtId="0" fontId="57" fillId="55" borderId="0" applyNumberFormat="0" applyBorder="0" applyAlignment="0" applyProtection="0"/>
    <xf numFmtId="0" fontId="57" fillId="48" borderId="0" applyNumberFormat="0" applyBorder="0" applyAlignment="0" applyProtection="0"/>
    <xf numFmtId="0" fontId="57" fillId="55" borderId="0" applyNumberFormat="0" applyBorder="0" applyAlignment="0" applyProtection="0"/>
    <xf numFmtId="0" fontId="57" fillId="48" borderId="0" applyNumberFormat="0" applyBorder="0" applyAlignment="0" applyProtection="0"/>
    <xf numFmtId="0" fontId="57" fillId="56" borderId="0" applyNumberFormat="0" applyBorder="0" applyAlignment="0" applyProtection="0"/>
    <xf numFmtId="0" fontId="57" fillId="55" borderId="0" applyNumberFormat="0" applyBorder="0" applyAlignment="0" applyProtection="0"/>
    <xf numFmtId="0" fontId="57" fillId="48" borderId="0" applyNumberFormat="0" applyBorder="0" applyAlignment="0" applyProtection="0"/>
    <xf numFmtId="0" fontId="57" fillId="55" borderId="0" applyNumberFormat="0" applyBorder="0" applyAlignment="0" applyProtection="0"/>
    <xf numFmtId="0" fontId="57" fillId="48" borderId="0" applyNumberFormat="0" applyBorder="0" applyAlignment="0" applyProtection="0"/>
    <xf numFmtId="0" fontId="57" fillId="56" borderId="0" applyNumberFormat="0" applyBorder="0" applyAlignment="0" applyProtection="0"/>
    <xf numFmtId="0" fontId="57" fillId="55" borderId="0" applyNumberFormat="0" applyBorder="0" applyAlignment="0" applyProtection="0"/>
    <xf numFmtId="0" fontId="57" fillId="48" borderId="0" applyNumberFormat="0" applyBorder="0" applyAlignment="0" applyProtection="0"/>
    <xf numFmtId="0" fontId="57" fillId="55" borderId="0" applyNumberFormat="0" applyBorder="0" applyAlignment="0" applyProtection="0"/>
    <xf numFmtId="0" fontId="57" fillId="48" borderId="0" applyNumberFormat="0" applyBorder="0" applyAlignment="0" applyProtection="0"/>
    <xf numFmtId="0" fontId="57" fillId="56" borderId="0" applyNumberFormat="0" applyBorder="0" applyAlignment="0" applyProtection="0"/>
    <xf numFmtId="0" fontId="57" fillId="55" borderId="0" applyNumberFormat="0" applyBorder="0" applyAlignment="0" applyProtection="0"/>
    <xf numFmtId="0" fontId="57" fillId="56" borderId="0" applyNumberFormat="0" applyBorder="0" applyAlignment="0" applyProtection="0"/>
    <xf numFmtId="0" fontId="4" fillId="20" borderId="0" applyNumberFormat="0" applyBorder="0" applyAlignment="0" applyProtection="0"/>
    <xf numFmtId="0" fontId="4" fillId="20" borderId="0" applyNumberFormat="0" applyBorder="0" applyAlignment="0" applyProtection="0"/>
    <xf numFmtId="0" fontId="57" fillId="57" borderId="0" applyNumberFormat="0" applyBorder="0" applyAlignment="0" applyProtection="0"/>
    <xf numFmtId="0" fontId="57" fillId="49" borderId="0" applyNumberFormat="0" applyBorder="0" applyAlignment="0" applyProtection="0"/>
    <xf numFmtId="0" fontId="57" fillId="58" borderId="0" applyNumberFormat="0" applyBorder="0" applyAlignment="0" applyProtection="0"/>
    <xf numFmtId="0" fontId="57" fillId="57" borderId="0" applyNumberFormat="0" applyBorder="0" applyAlignment="0" applyProtection="0"/>
    <xf numFmtId="0" fontId="57" fillId="49" borderId="0" applyNumberFormat="0" applyBorder="0" applyAlignment="0" applyProtection="0"/>
    <xf numFmtId="0" fontId="57" fillId="57" borderId="0" applyNumberFormat="0" applyBorder="0" applyAlignment="0" applyProtection="0"/>
    <xf numFmtId="0" fontId="57" fillId="49" borderId="0" applyNumberFormat="0" applyBorder="0" applyAlignment="0" applyProtection="0"/>
    <xf numFmtId="0" fontId="57" fillId="58" borderId="0" applyNumberFormat="0" applyBorder="0" applyAlignment="0" applyProtection="0"/>
    <xf numFmtId="0" fontId="57" fillId="57" borderId="0" applyNumberFormat="0" applyBorder="0" applyAlignment="0" applyProtection="0"/>
    <xf numFmtId="0" fontId="57" fillId="49" borderId="0" applyNumberFormat="0" applyBorder="0" applyAlignment="0" applyProtection="0"/>
    <xf numFmtId="0" fontId="57" fillId="57" borderId="0" applyNumberFormat="0" applyBorder="0" applyAlignment="0" applyProtection="0"/>
    <xf numFmtId="0" fontId="57" fillId="49" borderId="0" applyNumberFormat="0" applyBorder="0" applyAlignment="0" applyProtection="0"/>
    <xf numFmtId="0" fontId="57" fillId="58" borderId="0" applyNumberFormat="0" applyBorder="0" applyAlignment="0" applyProtection="0"/>
    <xf numFmtId="0" fontId="57" fillId="57" borderId="0" applyNumberFormat="0" applyBorder="0" applyAlignment="0" applyProtection="0"/>
    <xf numFmtId="0" fontId="57" fillId="49" borderId="0" applyNumberFormat="0" applyBorder="0" applyAlignment="0" applyProtection="0"/>
    <xf numFmtId="0" fontId="57" fillId="57" borderId="0" applyNumberFormat="0" applyBorder="0" applyAlignment="0" applyProtection="0"/>
    <xf numFmtId="0" fontId="57" fillId="49" borderId="0" applyNumberFormat="0" applyBorder="0" applyAlignment="0" applyProtection="0"/>
    <xf numFmtId="0" fontId="57" fillId="58" borderId="0" applyNumberFormat="0" applyBorder="0" applyAlignment="0" applyProtection="0"/>
    <xf numFmtId="0" fontId="57" fillId="57" borderId="0" applyNumberFormat="0" applyBorder="0" applyAlignment="0" applyProtection="0"/>
    <xf numFmtId="0" fontId="57" fillId="58" borderId="0" applyNumberFormat="0" applyBorder="0" applyAlignment="0" applyProtection="0"/>
    <xf numFmtId="0" fontId="4" fillId="24" borderId="0" applyNumberFormat="0" applyBorder="0" applyAlignment="0" applyProtection="0"/>
    <xf numFmtId="0" fontId="4" fillId="24" borderId="0" applyNumberFormat="0" applyBorder="0" applyAlignment="0" applyProtection="0"/>
    <xf numFmtId="0" fontId="57" fillId="52" borderId="0" applyNumberFormat="0" applyBorder="0" applyAlignment="0" applyProtection="0"/>
    <xf numFmtId="0" fontId="57" fillId="50" borderId="0" applyNumberFormat="0" applyBorder="0" applyAlignment="0" applyProtection="0"/>
    <xf numFmtId="0" fontId="57" fillId="59" borderId="0" applyNumberFormat="0" applyBorder="0" applyAlignment="0" applyProtection="0"/>
    <xf numFmtId="0" fontId="57" fillId="52" borderId="0" applyNumberFormat="0" applyBorder="0" applyAlignment="0" applyProtection="0"/>
    <xf numFmtId="0" fontId="57" fillId="50" borderId="0" applyNumberFormat="0" applyBorder="0" applyAlignment="0" applyProtection="0"/>
    <xf numFmtId="0" fontId="57" fillId="52" borderId="0" applyNumberFormat="0" applyBorder="0" applyAlignment="0" applyProtection="0"/>
    <xf numFmtId="0" fontId="57" fillId="50" borderId="0" applyNumberFormat="0" applyBorder="0" applyAlignment="0" applyProtection="0"/>
    <xf numFmtId="0" fontId="57" fillId="59" borderId="0" applyNumberFormat="0" applyBorder="0" applyAlignment="0" applyProtection="0"/>
    <xf numFmtId="0" fontId="57" fillId="52" borderId="0" applyNumberFormat="0" applyBorder="0" applyAlignment="0" applyProtection="0"/>
    <xf numFmtId="0" fontId="57" fillId="50" borderId="0" applyNumberFormat="0" applyBorder="0" applyAlignment="0" applyProtection="0"/>
    <xf numFmtId="0" fontId="57" fillId="52" borderId="0" applyNumberFormat="0" applyBorder="0" applyAlignment="0" applyProtection="0"/>
    <xf numFmtId="0" fontId="57" fillId="50" borderId="0" applyNumberFormat="0" applyBorder="0" applyAlignment="0" applyProtection="0"/>
    <xf numFmtId="0" fontId="57" fillId="59" borderId="0" applyNumberFormat="0" applyBorder="0" applyAlignment="0" applyProtection="0"/>
    <xf numFmtId="0" fontId="57" fillId="52" borderId="0" applyNumberFormat="0" applyBorder="0" applyAlignment="0" applyProtection="0"/>
    <xf numFmtId="0" fontId="57" fillId="50" borderId="0" applyNumberFormat="0" applyBorder="0" applyAlignment="0" applyProtection="0"/>
    <xf numFmtId="0" fontId="57" fillId="52" borderId="0" applyNumberFormat="0" applyBorder="0" applyAlignment="0" applyProtection="0"/>
    <xf numFmtId="0" fontId="57" fillId="50" borderId="0" applyNumberFormat="0" applyBorder="0" applyAlignment="0" applyProtection="0"/>
    <xf numFmtId="0" fontId="57" fillId="59" borderId="0" applyNumberFormat="0" applyBorder="0" applyAlignment="0" applyProtection="0"/>
    <xf numFmtId="0" fontId="57" fillId="52" borderId="0" applyNumberFormat="0" applyBorder="0" applyAlignment="0" applyProtection="0"/>
    <xf numFmtId="0" fontId="57" fillId="59" borderId="0" applyNumberFormat="0" applyBorder="0" applyAlignment="0" applyProtection="0"/>
    <xf numFmtId="0" fontId="4" fillId="28" borderId="0" applyNumberFormat="0" applyBorder="0" applyAlignment="0" applyProtection="0"/>
    <xf numFmtId="0" fontId="4" fillId="28" borderId="0" applyNumberFormat="0" applyBorder="0" applyAlignment="0" applyProtection="0"/>
    <xf numFmtId="0" fontId="57" fillId="51" borderId="0" applyNumberFormat="0" applyBorder="0" applyAlignment="0" applyProtection="0"/>
    <xf numFmtId="0" fontId="57" fillId="51" borderId="0" applyNumberFormat="0" applyBorder="0" applyAlignment="0" applyProtection="0"/>
    <xf numFmtId="0" fontId="57" fillId="60" borderId="0" applyNumberFormat="0" applyBorder="0" applyAlignment="0" applyProtection="0"/>
    <xf numFmtId="0" fontId="57" fillId="51" borderId="0" applyNumberFormat="0" applyBorder="0" applyAlignment="0" applyProtection="0"/>
    <xf numFmtId="0" fontId="57" fillId="51" borderId="0" applyNumberFormat="0" applyBorder="0" applyAlignment="0" applyProtection="0"/>
    <xf numFmtId="0" fontId="57" fillId="51" borderId="0" applyNumberFormat="0" applyBorder="0" applyAlignment="0" applyProtection="0"/>
    <xf numFmtId="0" fontId="57" fillId="51" borderId="0" applyNumberFormat="0" applyBorder="0" applyAlignment="0" applyProtection="0"/>
    <xf numFmtId="0" fontId="57" fillId="60" borderId="0" applyNumberFormat="0" applyBorder="0" applyAlignment="0" applyProtection="0"/>
    <xf numFmtId="0" fontId="57" fillId="51" borderId="0" applyNumberFormat="0" applyBorder="0" applyAlignment="0" applyProtection="0"/>
    <xf numFmtId="0" fontId="57" fillId="51" borderId="0" applyNumberFormat="0" applyBorder="0" applyAlignment="0" applyProtection="0"/>
    <xf numFmtId="0" fontId="57" fillId="51" borderId="0" applyNumberFormat="0" applyBorder="0" applyAlignment="0" applyProtection="0"/>
    <xf numFmtId="0" fontId="57" fillId="51" borderId="0" applyNumberFormat="0" applyBorder="0" applyAlignment="0" applyProtection="0"/>
    <xf numFmtId="0" fontId="57" fillId="60" borderId="0" applyNumberFormat="0" applyBorder="0" applyAlignment="0" applyProtection="0"/>
    <xf numFmtId="0" fontId="57" fillId="51" borderId="0" applyNumberFormat="0" applyBorder="0" applyAlignment="0" applyProtection="0"/>
    <xf numFmtId="0" fontId="57" fillId="51" borderId="0" applyNumberFormat="0" applyBorder="0" applyAlignment="0" applyProtection="0"/>
    <xf numFmtId="0" fontId="57" fillId="51" borderId="0" applyNumberFormat="0" applyBorder="0" applyAlignment="0" applyProtection="0"/>
    <xf numFmtId="0" fontId="57" fillId="51" borderId="0" applyNumberFormat="0" applyBorder="0" applyAlignment="0" applyProtection="0"/>
    <xf numFmtId="0" fontId="57" fillId="60" borderId="0" applyNumberFormat="0" applyBorder="0" applyAlignment="0" applyProtection="0"/>
    <xf numFmtId="0" fontId="57" fillId="51" borderId="0" applyNumberFormat="0" applyBorder="0" applyAlignment="0" applyProtection="0"/>
    <xf numFmtId="0" fontId="57" fillId="60" borderId="0" applyNumberFormat="0" applyBorder="0" applyAlignment="0" applyProtection="0"/>
    <xf numFmtId="0" fontId="4" fillId="32" borderId="0" applyNumberFormat="0" applyBorder="0" applyAlignment="0" applyProtection="0"/>
    <xf numFmtId="0" fontId="4" fillId="32" borderId="0" applyNumberFormat="0" applyBorder="0" applyAlignment="0" applyProtection="0"/>
    <xf numFmtId="0" fontId="57" fillId="57" borderId="0" applyNumberFormat="0" applyBorder="0" applyAlignment="0" applyProtection="0"/>
    <xf numFmtId="0" fontId="57" fillId="52" borderId="0" applyNumberFormat="0" applyBorder="0" applyAlignment="0" applyProtection="0"/>
    <xf numFmtId="0" fontId="57" fillId="61" borderId="0" applyNumberFormat="0" applyBorder="0" applyAlignment="0" applyProtection="0"/>
    <xf numFmtId="0" fontId="57" fillId="57" borderId="0" applyNumberFormat="0" applyBorder="0" applyAlignment="0" applyProtection="0"/>
    <xf numFmtId="0" fontId="57" fillId="52" borderId="0" applyNumberFormat="0" applyBorder="0" applyAlignment="0" applyProtection="0"/>
    <xf numFmtId="0" fontId="57" fillId="57" borderId="0" applyNumberFormat="0" applyBorder="0" applyAlignment="0" applyProtection="0"/>
    <xf numFmtId="0" fontId="57" fillId="52" borderId="0" applyNumberFormat="0" applyBorder="0" applyAlignment="0" applyProtection="0"/>
    <xf numFmtId="0" fontId="57" fillId="61" borderId="0" applyNumberFormat="0" applyBorder="0" applyAlignment="0" applyProtection="0"/>
    <xf numFmtId="0" fontId="57" fillId="57" borderId="0" applyNumberFormat="0" applyBorder="0" applyAlignment="0" applyProtection="0"/>
    <xf numFmtId="0" fontId="57" fillId="52" borderId="0" applyNumberFormat="0" applyBorder="0" applyAlignment="0" applyProtection="0"/>
    <xf numFmtId="0" fontId="57" fillId="57" borderId="0" applyNumberFormat="0" applyBorder="0" applyAlignment="0" applyProtection="0"/>
    <xf numFmtId="0" fontId="57" fillId="52" borderId="0" applyNumberFormat="0" applyBorder="0" applyAlignment="0" applyProtection="0"/>
    <xf numFmtId="0" fontId="57" fillId="61" borderId="0" applyNumberFormat="0" applyBorder="0" applyAlignment="0" applyProtection="0"/>
    <xf numFmtId="0" fontId="57" fillId="57" borderId="0" applyNumberFormat="0" applyBorder="0" applyAlignment="0" applyProtection="0"/>
    <xf numFmtId="0" fontId="57" fillId="52" borderId="0" applyNumberFormat="0" applyBorder="0" applyAlignment="0" applyProtection="0"/>
    <xf numFmtId="0" fontId="57" fillId="57" borderId="0" applyNumberFormat="0" applyBorder="0" applyAlignment="0" applyProtection="0"/>
    <xf numFmtId="0" fontId="57" fillId="52" borderId="0" applyNumberFormat="0" applyBorder="0" applyAlignment="0" applyProtection="0"/>
    <xf numFmtId="0" fontId="57" fillId="61" borderId="0" applyNumberFormat="0" applyBorder="0" applyAlignment="0" applyProtection="0"/>
    <xf numFmtId="0" fontId="57" fillId="57" borderId="0" applyNumberFormat="0" applyBorder="0" applyAlignment="0" applyProtection="0"/>
    <xf numFmtId="0" fontId="57" fillId="61" borderId="0" applyNumberFormat="0" applyBorder="0" applyAlignment="0" applyProtection="0"/>
    <xf numFmtId="230" fontId="4" fillId="13" borderId="0" applyNumberFormat="0" applyBorder="0" applyAlignment="0" applyProtection="0"/>
    <xf numFmtId="235" fontId="4" fillId="13" borderId="0" applyNumberFormat="0" applyBorder="0" applyAlignment="0" applyProtection="0"/>
    <xf numFmtId="235" fontId="4" fillId="13" borderId="0" applyNumberFormat="0" applyBorder="0" applyAlignment="0" applyProtection="0"/>
    <xf numFmtId="235" fontId="4" fillId="13" borderId="0" applyNumberFormat="0" applyBorder="0" applyAlignment="0" applyProtection="0"/>
    <xf numFmtId="0" fontId="57" fillId="53" borderId="0" applyNumberFormat="0" applyBorder="0" applyAlignment="0" applyProtection="0"/>
    <xf numFmtId="230" fontId="4" fillId="17" borderId="0" applyNumberFormat="0" applyBorder="0" applyAlignment="0" applyProtection="0"/>
    <xf numFmtId="235" fontId="4" fillId="17" borderId="0" applyNumberFormat="0" applyBorder="0" applyAlignment="0" applyProtection="0"/>
    <xf numFmtId="235" fontId="4" fillId="17" borderId="0" applyNumberFormat="0" applyBorder="0" applyAlignment="0" applyProtection="0"/>
    <xf numFmtId="235" fontId="4" fillId="17" borderId="0" applyNumberFormat="0" applyBorder="0" applyAlignment="0" applyProtection="0"/>
    <xf numFmtId="0" fontId="57" fillId="55" borderId="0" applyNumberFormat="0" applyBorder="0" applyAlignment="0" applyProtection="0"/>
    <xf numFmtId="230" fontId="4" fillId="21" borderId="0" applyNumberFormat="0" applyBorder="0" applyAlignment="0" applyProtection="0"/>
    <xf numFmtId="235" fontId="4" fillId="21" borderId="0" applyNumberFormat="0" applyBorder="0" applyAlignment="0" applyProtection="0"/>
    <xf numFmtId="235" fontId="4" fillId="21" borderId="0" applyNumberFormat="0" applyBorder="0" applyAlignment="0" applyProtection="0"/>
    <xf numFmtId="235" fontId="4" fillId="21" borderId="0" applyNumberFormat="0" applyBorder="0" applyAlignment="0" applyProtection="0"/>
    <xf numFmtId="0" fontId="57" fillId="62" borderId="0" applyNumberFormat="0" applyBorder="0" applyAlignment="0" applyProtection="0"/>
    <xf numFmtId="230" fontId="4" fillId="25" borderId="0" applyNumberFormat="0" applyBorder="0" applyAlignment="0" applyProtection="0"/>
    <xf numFmtId="235" fontId="4" fillId="25" borderId="0" applyNumberFormat="0" applyBorder="0" applyAlignment="0" applyProtection="0"/>
    <xf numFmtId="235" fontId="4" fillId="25" borderId="0" applyNumberFormat="0" applyBorder="0" applyAlignment="0" applyProtection="0"/>
    <xf numFmtId="235" fontId="4" fillId="25" borderId="0" applyNumberFormat="0" applyBorder="0" applyAlignment="0" applyProtection="0"/>
    <xf numFmtId="0" fontId="57" fillId="50" borderId="0" applyNumberFormat="0" applyBorder="0" applyAlignment="0" applyProtection="0"/>
    <xf numFmtId="230" fontId="4" fillId="29" borderId="0" applyNumberFormat="0" applyBorder="0" applyAlignment="0" applyProtection="0"/>
    <xf numFmtId="235" fontId="4" fillId="29" borderId="0" applyNumberFormat="0" applyBorder="0" applyAlignment="0" applyProtection="0"/>
    <xf numFmtId="235" fontId="4" fillId="29" borderId="0" applyNumberFormat="0" applyBorder="0" applyAlignment="0" applyProtection="0"/>
    <xf numFmtId="235" fontId="4" fillId="29" borderId="0" applyNumberFormat="0" applyBorder="0" applyAlignment="0" applyProtection="0"/>
    <xf numFmtId="0" fontId="57" fillId="53" borderId="0" applyNumberFormat="0" applyBorder="0" applyAlignment="0" applyProtection="0"/>
    <xf numFmtId="230" fontId="4" fillId="33" borderId="0" applyNumberFormat="0" applyBorder="0" applyAlignment="0" applyProtection="0"/>
    <xf numFmtId="235" fontId="4" fillId="33" borderId="0" applyNumberFormat="0" applyBorder="0" applyAlignment="0" applyProtection="0"/>
    <xf numFmtId="235" fontId="4" fillId="33" borderId="0" applyNumberFormat="0" applyBorder="0" applyAlignment="0" applyProtection="0"/>
    <xf numFmtId="235" fontId="4" fillId="33" borderId="0" applyNumberFormat="0" applyBorder="0" applyAlignment="0" applyProtection="0"/>
    <xf numFmtId="0" fontId="57" fillId="63" borderId="0" applyNumberFormat="0" applyBorder="0" applyAlignment="0" applyProtection="0"/>
    <xf numFmtId="0" fontId="82" fillId="53" borderId="0" applyNumberFormat="0" applyBorder="0" applyAlignment="0" applyProtection="0"/>
    <xf numFmtId="0" fontId="82" fillId="55" borderId="0" applyNumberFormat="0" applyBorder="0" applyAlignment="0" applyProtection="0"/>
    <xf numFmtId="0" fontId="82" fillId="62" borderId="0" applyNumberFormat="0" applyBorder="0" applyAlignment="0" applyProtection="0"/>
    <xf numFmtId="0" fontId="82" fillId="50" borderId="0" applyNumberFormat="0" applyBorder="0" applyAlignment="0" applyProtection="0"/>
    <xf numFmtId="0" fontId="82" fillId="53" borderId="0" applyNumberFormat="0" applyBorder="0" applyAlignment="0" applyProtection="0"/>
    <xf numFmtId="0" fontId="82" fillId="6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57" fillId="51" borderId="0" applyNumberFormat="0" applyBorder="0" applyAlignment="0" applyProtection="0"/>
    <xf numFmtId="0" fontId="57" fillId="53" borderId="0" applyNumberFormat="0" applyBorder="0" applyAlignment="0" applyProtection="0"/>
    <xf numFmtId="0" fontId="57" fillId="64" borderId="0" applyNumberFormat="0" applyBorder="0" applyAlignment="0" applyProtection="0"/>
    <xf numFmtId="0" fontId="57" fillId="51" borderId="0" applyNumberFormat="0" applyBorder="0" applyAlignment="0" applyProtection="0"/>
    <xf numFmtId="0" fontId="57" fillId="53" borderId="0" applyNumberFormat="0" applyBorder="0" applyAlignment="0" applyProtection="0"/>
    <xf numFmtId="0" fontId="57" fillId="51" borderId="0" applyNumberFormat="0" applyBorder="0" applyAlignment="0" applyProtection="0"/>
    <xf numFmtId="0" fontId="57" fillId="53" borderId="0" applyNumberFormat="0" applyBorder="0" applyAlignment="0" applyProtection="0"/>
    <xf numFmtId="0" fontId="57" fillId="64" borderId="0" applyNumberFormat="0" applyBorder="0" applyAlignment="0" applyProtection="0"/>
    <xf numFmtId="0" fontId="57" fillId="51" borderId="0" applyNumberFormat="0" applyBorder="0" applyAlignment="0" applyProtection="0"/>
    <xf numFmtId="0" fontId="57" fillId="53" borderId="0" applyNumberFormat="0" applyBorder="0" applyAlignment="0" applyProtection="0"/>
    <xf numFmtId="0" fontId="57" fillId="51" borderId="0" applyNumberFormat="0" applyBorder="0" applyAlignment="0" applyProtection="0"/>
    <xf numFmtId="0" fontId="57" fillId="53" borderId="0" applyNumberFormat="0" applyBorder="0" applyAlignment="0" applyProtection="0"/>
    <xf numFmtId="0" fontId="57" fillId="64" borderId="0" applyNumberFormat="0" applyBorder="0" applyAlignment="0" applyProtection="0"/>
    <xf numFmtId="0" fontId="57" fillId="51" borderId="0" applyNumberFormat="0" applyBorder="0" applyAlignment="0" applyProtection="0"/>
    <xf numFmtId="0" fontId="57" fillId="53" borderId="0" applyNumberFormat="0" applyBorder="0" applyAlignment="0" applyProtection="0"/>
    <xf numFmtId="0" fontId="57" fillId="51" borderId="0" applyNumberFormat="0" applyBorder="0" applyAlignment="0" applyProtection="0"/>
    <xf numFmtId="0" fontId="57" fillId="53" borderId="0" applyNumberFormat="0" applyBorder="0" applyAlignment="0" applyProtection="0"/>
    <xf numFmtId="0" fontId="57" fillId="64" borderId="0" applyNumberFormat="0" applyBorder="0" applyAlignment="0" applyProtection="0"/>
    <xf numFmtId="0" fontId="57" fillId="51" borderId="0" applyNumberFormat="0" applyBorder="0" applyAlignment="0" applyProtection="0"/>
    <xf numFmtId="0" fontId="57" fillId="64"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57" fillId="55" borderId="0" applyNumberFormat="0" applyBorder="0" applyAlignment="0" applyProtection="0"/>
    <xf numFmtId="0" fontId="57" fillId="55" borderId="0" applyNumberFormat="0" applyBorder="0" applyAlignment="0" applyProtection="0"/>
    <xf numFmtId="0" fontId="57" fillId="65" borderId="0" applyNumberFormat="0" applyBorder="0" applyAlignment="0" applyProtection="0"/>
    <xf numFmtId="0" fontId="57" fillId="55" borderId="0" applyNumberFormat="0" applyBorder="0" applyAlignment="0" applyProtection="0"/>
    <xf numFmtId="0" fontId="57" fillId="55" borderId="0" applyNumberFormat="0" applyBorder="0" applyAlignment="0" applyProtection="0"/>
    <xf numFmtId="0" fontId="57" fillId="55" borderId="0" applyNumberFormat="0" applyBorder="0" applyAlignment="0" applyProtection="0"/>
    <xf numFmtId="0" fontId="57" fillId="55" borderId="0" applyNumberFormat="0" applyBorder="0" applyAlignment="0" applyProtection="0"/>
    <xf numFmtId="0" fontId="57" fillId="65" borderId="0" applyNumberFormat="0" applyBorder="0" applyAlignment="0" applyProtection="0"/>
    <xf numFmtId="0" fontId="57" fillId="55" borderId="0" applyNumberFormat="0" applyBorder="0" applyAlignment="0" applyProtection="0"/>
    <xf numFmtId="0" fontId="57" fillId="55" borderId="0" applyNumberFormat="0" applyBorder="0" applyAlignment="0" applyProtection="0"/>
    <xf numFmtId="0" fontId="57" fillId="55" borderId="0" applyNumberFormat="0" applyBorder="0" applyAlignment="0" applyProtection="0"/>
    <xf numFmtId="0" fontId="57" fillId="55" borderId="0" applyNumberFormat="0" applyBorder="0" applyAlignment="0" applyProtection="0"/>
    <xf numFmtId="0" fontId="57" fillId="65" borderId="0" applyNumberFormat="0" applyBorder="0" applyAlignment="0" applyProtection="0"/>
    <xf numFmtId="0" fontId="57" fillId="55" borderId="0" applyNumberFormat="0" applyBorder="0" applyAlignment="0" applyProtection="0"/>
    <xf numFmtId="0" fontId="57" fillId="55" borderId="0" applyNumberFormat="0" applyBorder="0" applyAlignment="0" applyProtection="0"/>
    <xf numFmtId="0" fontId="57" fillId="55" borderId="0" applyNumberFormat="0" applyBorder="0" applyAlignment="0" applyProtection="0"/>
    <xf numFmtId="0" fontId="57" fillId="55" borderId="0" applyNumberFormat="0" applyBorder="0" applyAlignment="0" applyProtection="0"/>
    <xf numFmtId="0" fontId="57" fillId="65" borderId="0" applyNumberFormat="0" applyBorder="0" applyAlignment="0" applyProtection="0"/>
    <xf numFmtId="0" fontId="57" fillId="55" borderId="0" applyNumberFormat="0" applyBorder="0" applyAlignment="0" applyProtection="0"/>
    <xf numFmtId="0" fontId="57" fillId="65" borderId="0" applyNumberFormat="0" applyBorder="0" applyAlignment="0" applyProtection="0"/>
    <xf numFmtId="0" fontId="4" fillId="21" borderId="0" applyNumberFormat="0" applyBorder="0" applyAlignment="0" applyProtection="0"/>
    <xf numFmtId="0" fontId="4" fillId="21" borderId="0" applyNumberFormat="0" applyBorder="0" applyAlignment="0" applyProtection="0"/>
    <xf numFmtId="0" fontId="57" fillId="41" borderId="0" applyNumberFormat="0" applyBorder="0" applyAlignment="0" applyProtection="0"/>
    <xf numFmtId="0" fontId="57" fillId="62" borderId="0" applyNumberFormat="0" applyBorder="0" applyAlignment="0" applyProtection="0"/>
    <xf numFmtId="0" fontId="57" fillId="66" borderId="0" applyNumberFormat="0" applyBorder="0" applyAlignment="0" applyProtection="0"/>
    <xf numFmtId="0" fontId="57" fillId="41" borderId="0" applyNumberFormat="0" applyBorder="0" applyAlignment="0" applyProtection="0"/>
    <xf numFmtId="0" fontId="57" fillId="62" borderId="0" applyNumberFormat="0" applyBorder="0" applyAlignment="0" applyProtection="0"/>
    <xf numFmtId="0" fontId="57" fillId="41" borderId="0" applyNumberFormat="0" applyBorder="0" applyAlignment="0" applyProtection="0"/>
    <xf numFmtId="0" fontId="57" fillId="62" borderId="0" applyNumberFormat="0" applyBorder="0" applyAlignment="0" applyProtection="0"/>
    <xf numFmtId="0" fontId="57" fillId="66" borderId="0" applyNumberFormat="0" applyBorder="0" applyAlignment="0" applyProtection="0"/>
    <xf numFmtId="0" fontId="57" fillId="41" borderId="0" applyNumberFormat="0" applyBorder="0" applyAlignment="0" applyProtection="0"/>
    <xf numFmtId="0" fontId="57" fillId="62" borderId="0" applyNumberFormat="0" applyBorder="0" applyAlignment="0" applyProtection="0"/>
    <xf numFmtId="0" fontId="57" fillId="41" borderId="0" applyNumberFormat="0" applyBorder="0" applyAlignment="0" applyProtection="0"/>
    <xf numFmtId="0" fontId="57" fillId="62" borderId="0" applyNumberFormat="0" applyBorder="0" applyAlignment="0" applyProtection="0"/>
    <xf numFmtId="0" fontId="57" fillId="66" borderId="0" applyNumberFormat="0" applyBorder="0" applyAlignment="0" applyProtection="0"/>
    <xf numFmtId="0" fontId="57" fillId="41" borderId="0" applyNumberFormat="0" applyBorder="0" applyAlignment="0" applyProtection="0"/>
    <xf numFmtId="0" fontId="57" fillId="62" borderId="0" applyNumberFormat="0" applyBorder="0" applyAlignment="0" applyProtection="0"/>
    <xf numFmtId="0" fontId="57" fillId="41" borderId="0" applyNumberFormat="0" applyBorder="0" applyAlignment="0" applyProtection="0"/>
    <xf numFmtId="0" fontId="57" fillId="62" borderId="0" applyNumberFormat="0" applyBorder="0" applyAlignment="0" applyProtection="0"/>
    <xf numFmtId="0" fontId="57" fillId="66" borderId="0" applyNumberFormat="0" applyBorder="0" applyAlignment="0" applyProtection="0"/>
    <xf numFmtId="0" fontId="57" fillId="41" borderId="0" applyNumberFormat="0" applyBorder="0" applyAlignment="0" applyProtection="0"/>
    <xf numFmtId="0" fontId="57" fillId="66" borderId="0" applyNumberFormat="0" applyBorder="0" applyAlignment="0" applyProtection="0"/>
    <xf numFmtId="0" fontId="4" fillId="25" borderId="0" applyNumberFormat="0" applyBorder="0" applyAlignment="0" applyProtection="0"/>
    <xf numFmtId="0" fontId="4" fillId="25" borderId="0" applyNumberFormat="0" applyBorder="0" applyAlignment="0" applyProtection="0"/>
    <xf numFmtId="0" fontId="57" fillId="48" borderId="0" applyNumberFormat="0" applyBorder="0" applyAlignment="0" applyProtection="0"/>
    <xf numFmtId="0" fontId="57" fillId="50" borderId="0" applyNumberFormat="0" applyBorder="0" applyAlignment="0" applyProtection="0"/>
    <xf numFmtId="0" fontId="57" fillId="59" borderId="0" applyNumberFormat="0" applyBorder="0" applyAlignment="0" applyProtection="0"/>
    <xf numFmtId="0" fontId="57" fillId="48" borderId="0" applyNumberFormat="0" applyBorder="0" applyAlignment="0" applyProtection="0"/>
    <xf numFmtId="0" fontId="57" fillId="50" borderId="0" applyNumberFormat="0" applyBorder="0" applyAlignment="0" applyProtection="0"/>
    <xf numFmtId="0" fontId="57" fillId="48" borderId="0" applyNumberFormat="0" applyBorder="0" applyAlignment="0" applyProtection="0"/>
    <xf numFmtId="0" fontId="57" fillId="50" borderId="0" applyNumberFormat="0" applyBorder="0" applyAlignment="0" applyProtection="0"/>
    <xf numFmtId="0" fontId="57" fillId="59" borderId="0" applyNumberFormat="0" applyBorder="0" applyAlignment="0" applyProtection="0"/>
    <xf numFmtId="0" fontId="57" fillId="48" borderId="0" applyNumberFormat="0" applyBorder="0" applyAlignment="0" applyProtection="0"/>
    <xf numFmtId="0" fontId="57" fillId="50" borderId="0" applyNumberFormat="0" applyBorder="0" applyAlignment="0" applyProtection="0"/>
    <xf numFmtId="0" fontId="57" fillId="48" borderId="0" applyNumberFormat="0" applyBorder="0" applyAlignment="0" applyProtection="0"/>
    <xf numFmtId="0" fontId="57" fillId="50" borderId="0" applyNumberFormat="0" applyBorder="0" applyAlignment="0" applyProtection="0"/>
    <xf numFmtId="0" fontId="57" fillId="59" borderId="0" applyNumberFormat="0" applyBorder="0" applyAlignment="0" applyProtection="0"/>
    <xf numFmtId="0" fontId="57" fillId="48" borderId="0" applyNumberFormat="0" applyBorder="0" applyAlignment="0" applyProtection="0"/>
    <xf numFmtId="0" fontId="57" fillId="50" borderId="0" applyNumberFormat="0" applyBorder="0" applyAlignment="0" applyProtection="0"/>
    <xf numFmtId="0" fontId="57" fillId="48" borderId="0" applyNumberFormat="0" applyBorder="0" applyAlignment="0" applyProtection="0"/>
    <xf numFmtId="0" fontId="57" fillId="50" borderId="0" applyNumberFormat="0" applyBorder="0" applyAlignment="0" applyProtection="0"/>
    <xf numFmtId="0" fontId="57" fillId="59" borderId="0" applyNumberFormat="0" applyBorder="0" applyAlignment="0" applyProtection="0"/>
    <xf numFmtId="0" fontId="57" fillId="48" borderId="0" applyNumberFormat="0" applyBorder="0" applyAlignment="0" applyProtection="0"/>
    <xf numFmtId="0" fontId="57" fillId="59" borderId="0" applyNumberFormat="0" applyBorder="0" applyAlignment="0" applyProtection="0"/>
    <xf numFmtId="0" fontId="4" fillId="29" borderId="0" applyNumberFormat="0" applyBorder="0" applyAlignment="0" applyProtection="0"/>
    <xf numFmtId="0" fontId="4" fillId="29" borderId="0" applyNumberFormat="0" applyBorder="0" applyAlignment="0" applyProtection="0"/>
    <xf numFmtId="0" fontId="57" fillId="51" borderId="0" applyNumberFormat="0" applyBorder="0" applyAlignment="0" applyProtection="0"/>
    <xf numFmtId="0" fontId="57" fillId="53" borderId="0" applyNumberFormat="0" applyBorder="0" applyAlignment="0" applyProtection="0"/>
    <xf numFmtId="0" fontId="57" fillId="64" borderId="0" applyNumberFormat="0" applyBorder="0" applyAlignment="0" applyProtection="0"/>
    <xf numFmtId="0" fontId="57" fillId="51" borderId="0" applyNumberFormat="0" applyBorder="0" applyAlignment="0" applyProtection="0"/>
    <xf numFmtId="0" fontId="57" fillId="53" borderId="0" applyNumberFormat="0" applyBorder="0" applyAlignment="0" applyProtection="0"/>
    <xf numFmtId="0" fontId="57" fillId="51" borderId="0" applyNumberFormat="0" applyBorder="0" applyAlignment="0" applyProtection="0"/>
    <xf numFmtId="0" fontId="57" fillId="53" borderId="0" applyNumberFormat="0" applyBorder="0" applyAlignment="0" applyProtection="0"/>
    <xf numFmtId="0" fontId="57" fillId="64" borderId="0" applyNumberFormat="0" applyBorder="0" applyAlignment="0" applyProtection="0"/>
    <xf numFmtId="0" fontId="57" fillId="51" borderId="0" applyNumberFormat="0" applyBorder="0" applyAlignment="0" applyProtection="0"/>
    <xf numFmtId="0" fontId="57" fillId="53" borderId="0" applyNumberFormat="0" applyBorder="0" applyAlignment="0" applyProtection="0"/>
    <xf numFmtId="0" fontId="57" fillId="51" borderId="0" applyNumberFormat="0" applyBorder="0" applyAlignment="0" applyProtection="0"/>
    <xf numFmtId="0" fontId="57" fillId="53" borderId="0" applyNumberFormat="0" applyBorder="0" applyAlignment="0" applyProtection="0"/>
    <xf numFmtId="0" fontId="57" fillId="64" borderId="0" applyNumberFormat="0" applyBorder="0" applyAlignment="0" applyProtection="0"/>
    <xf numFmtId="0" fontId="57" fillId="51" borderId="0" applyNumberFormat="0" applyBorder="0" applyAlignment="0" applyProtection="0"/>
    <xf numFmtId="0" fontId="57" fillId="53" borderId="0" applyNumberFormat="0" applyBorder="0" applyAlignment="0" applyProtection="0"/>
    <xf numFmtId="0" fontId="57" fillId="51" borderId="0" applyNumberFormat="0" applyBorder="0" applyAlignment="0" applyProtection="0"/>
    <xf numFmtId="0" fontId="57" fillId="53" borderId="0" applyNumberFormat="0" applyBorder="0" applyAlignment="0" applyProtection="0"/>
    <xf numFmtId="0" fontId="57" fillId="64" borderId="0" applyNumberFormat="0" applyBorder="0" applyAlignment="0" applyProtection="0"/>
    <xf numFmtId="0" fontId="57" fillId="51" borderId="0" applyNumberFormat="0" applyBorder="0" applyAlignment="0" applyProtection="0"/>
    <xf numFmtId="0" fontId="57" fillId="64" borderId="0" applyNumberFormat="0" applyBorder="0" applyAlignment="0" applyProtection="0"/>
    <xf numFmtId="0" fontId="4" fillId="33" borderId="0" applyNumberFormat="0" applyBorder="0" applyAlignment="0" applyProtection="0"/>
    <xf numFmtId="0" fontId="4" fillId="33" borderId="0" applyNumberFormat="0" applyBorder="0" applyAlignment="0" applyProtection="0"/>
    <xf numFmtId="0" fontId="57" fillId="57" borderId="0" applyNumberFormat="0" applyBorder="0" applyAlignment="0" applyProtection="0"/>
    <xf numFmtId="0" fontId="57" fillId="63" borderId="0" applyNumberFormat="0" applyBorder="0" applyAlignment="0" applyProtection="0"/>
    <xf numFmtId="0" fontId="57" fillId="67" borderId="0" applyNumberFormat="0" applyBorder="0" applyAlignment="0" applyProtection="0"/>
    <xf numFmtId="0" fontId="57" fillId="57" borderId="0" applyNumberFormat="0" applyBorder="0" applyAlignment="0" applyProtection="0"/>
    <xf numFmtId="0" fontId="57" fillId="63" borderId="0" applyNumberFormat="0" applyBorder="0" applyAlignment="0" applyProtection="0"/>
    <xf numFmtId="0" fontId="57" fillId="57" borderId="0" applyNumberFormat="0" applyBorder="0" applyAlignment="0" applyProtection="0"/>
    <xf numFmtId="0" fontId="57" fillId="63" borderId="0" applyNumberFormat="0" applyBorder="0" applyAlignment="0" applyProtection="0"/>
    <xf numFmtId="0" fontId="57" fillId="67" borderId="0" applyNumberFormat="0" applyBorder="0" applyAlignment="0" applyProtection="0"/>
    <xf numFmtId="0" fontId="57" fillId="57" borderId="0" applyNumberFormat="0" applyBorder="0" applyAlignment="0" applyProtection="0"/>
    <xf numFmtId="0" fontId="57" fillId="63" borderId="0" applyNumberFormat="0" applyBorder="0" applyAlignment="0" applyProtection="0"/>
    <xf numFmtId="0" fontId="57" fillId="57" borderId="0" applyNumberFormat="0" applyBorder="0" applyAlignment="0" applyProtection="0"/>
    <xf numFmtId="0" fontId="57" fillId="63" borderId="0" applyNumberFormat="0" applyBorder="0" applyAlignment="0" applyProtection="0"/>
    <xf numFmtId="0" fontId="57" fillId="67" borderId="0" applyNumberFormat="0" applyBorder="0" applyAlignment="0" applyProtection="0"/>
    <xf numFmtId="0" fontId="57" fillId="57" borderId="0" applyNumberFormat="0" applyBorder="0" applyAlignment="0" applyProtection="0"/>
    <xf numFmtId="0" fontId="57" fillId="63" borderId="0" applyNumberFormat="0" applyBorder="0" applyAlignment="0" applyProtection="0"/>
    <xf numFmtId="0" fontId="57" fillId="57" borderId="0" applyNumberFormat="0" applyBorder="0" applyAlignment="0" applyProtection="0"/>
    <xf numFmtId="0" fontId="57" fillId="63" borderId="0" applyNumberFormat="0" applyBorder="0" applyAlignment="0" applyProtection="0"/>
    <xf numFmtId="0" fontId="57" fillId="67" borderId="0" applyNumberFormat="0" applyBorder="0" applyAlignment="0" applyProtection="0"/>
    <xf numFmtId="0" fontId="57" fillId="57" borderId="0" applyNumberFormat="0" applyBorder="0" applyAlignment="0" applyProtection="0"/>
    <xf numFmtId="0" fontId="57" fillId="67" borderId="0" applyNumberFormat="0" applyBorder="0" applyAlignment="0" applyProtection="0"/>
    <xf numFmtId="230" fontId="17" fillId="14" borderId="0" applyNumberFormat="0" applyBorder="0" applyAlignment="0" applyProtection="0"/>
    <xf numFmtId="235" fontId="17" fillId="14" borderId="0" applyNumberFormat="0" applyBorder="0" applyAlignment="0" applyProtection="0"/>
    <xf numFmtId="0" fontId="83" fillId="68" borderId="0" applyNumberFormat="0" applyBorder="0" applyAlignment="0" applyProtection="0"/>
    <xf numFmtId="230" fontId="17" fillId="18" borderId="0" applyNumberFormat="0" applyBorder="0" applyAlignment="0" applyProtection="0"/>
    <xf numFmtId="235" fontId="17" fillId="18" borderId="0" applyNumberFormat="0" applyBorder="0" applyAlignment="0" applyProtection="0"/>
    <xf numFmtId="0" fontId="83" fillId="55" borderId="0" applyNumberFormat="0" applyBorder="0" applyAlignment="0" applyProtection="0"/>
    <xf numFmtId="230" fontId="17" fillId="22" borderId="0" applyNumberFormat="0" applyBorder="0" applyAlignment="0" applyProtection="0"/>
    <xf numFmtId="235" fontId="17" fillId="22" borderId="0" applyNumberFormat="0" applyBorder="0" applyAlignment="0" applyProtection="0"/>
    <xf numFmtId="0" fontId="83" fillId="62" borderId="0" applyNumberFormat="0" applyBorder="0" applyAlignment="0" applyProtection="0"/>
    <xf numFmtId="230" fontId="17" fillId="26" borderId="0" applyNumberFormat="0" applyBorder="0" applyAlignment="0" applyProtection="0"/>
    <xf numFmtId="235" fontId="17" fillId="26" borderId="0" applyNumberFormat="0" applyBorder="0" applyAlignment="0" applyProtection="0"/>
    <xf numFmtId="0" fontId="83" fillId="69" borderId="0" applyNumberFormat="0" applyBorder="0" applyAlignment="0" applyProtection="0"/>
    <xf numFmtId="230" fontId="17" fillId="30" borderId="0" applyNumberFormat="0" applyBorder="0" applyAlignment="0" applyProtection="0"/>
    <xf numFmtId="235" fontId="17" fillId="30" borderId="0" applyNumberFormat="0" applyBorder="0" applyAlignment="0" applyProtection="0"/>
    <xf numFmtId="0" fontId="83" fillId="70" borderId="0" applyNumberFormat="0" applyBorder="0" applyAlignment="0" applyProtection="0"/>
    <xf numFmtId="230" fontId="17" fillId="34" borderId="0" applyNumberFormat="0" applyBorder="0" applyAlignment="0" applyProtection="0"/>
    <xf numFmtId="235" fontId="17" fillId="34" borderId="0" applyNumberFormat="0" applyBorder="0" applyAlignment="0" applyProtection="0"/>
    <xf numFmtId="0" fontId="83" fillId="71" borderId="0" applyNumberFormat="0" applyBorder="0" applyAlignment="0" applyProtection="0"/>
    <xf numFmtId="0" fontId="84" fillId="68" borderId="0" applyNumberFormat="0" applyBorder="0" applyAlignment="0" applyProtection="0"/>
    <xf numFmtId="0" fontId="84" fillId="68" borderId="0" applyNumberFormat="0" applyBorder="0" applyAlignment="0" applyProtection="0"/>
    <xf numFmtId="0" fontId="84" fillId="55" borderId="0" applyNumberFormat="0" applyBorder="0" applyAlignment="0" applyProtection="0"/>
    <xf numFmtId="0" fontId="84" fillId="62" borderId="0" applyNumberFormat="0" applyBorder="0" applyAlignment="0" applyProtection="0"/>
    <xf numFmtId="0" fontId="84" fillId="69" borderId="0" applyNumberFormat="0" applyBorder="0" applyAlignment="0" applyProtection="0"/>
    <xf numFmtId="0" fontId="84" fillId="70" borderId="0" applyNumberFormat="0" applyBorder="0" applyAlignment="0" applyProtection="0"/>
    <xf numFmtId="0" fontId="84" fillId="71" borderId="0" applyNumberFormat="0" applyBorder="0" applyAlignment="0" applyProtection="0"/>
    <xf numFmtId="0" fontId="17" fillId="14" borderId="0" applyNumberFormat="0" applyBorder="0" applyAlignment="0" applyProtection="0"/>
    <xf numFmtId="0" fontId="17" fillId="14" borderId="0" applyNumberFormat="0" applyBorder="0" applyAlignment="0" applyProtection="0"/>
    <xf numFmtId="0" fontId="83" fillId="51" borderId="0" applyNumberFormat="0" applyBorder="0" applyAlignment="0" applyProtection="0"/>
    <xf numFmtId="0" fontId="83" fillId="51" borderId="0" applyNumberFormat="0" applyBorder="0" applyAlignment="0" applyProtection="0"/>
    <xf numFmtId="0" fontId="83" fillId="72" borderId="0" applyNumberFormat="0" applyBorder="0" applyAlignment="0" applyProtection="0"/>
    <xf numFmtId="0" fontId="83" fillId="51" borderId="0" applyNumberFormat="0" applyBorder="0" applyAlignment="0" applyProtection="0"/>
    <xf numFmtId="0" fontId="83" fillId="51" borderId="0" applyNumberFormat="0" applyBorder="0" applyAlignment="0" applyProtection="0"/>
    <xf numFmtId="0" fontId="83" fillId="51" borderId="0" applyNumberFormat="0" applyBorder="0" applyAlignment="0" applyProtection="0"/>
    <xf numFmtId="0" fontId="83" fillId="72" borderId="0" applyNumberFormat="0" applyBorder="0" applyAlignment="0" applyProtection="0"/>
    <xf numFmtId="0" fontId="83" fillId="51" borderId="0" applyNumberFormat="0" applyBorder="0" applyAlignment="0" applyProtection="0"/>
    <xf numFmtId="0" fontId="83" fillId="51" borderId="0" applyNumberFormat="0" applyBorder="0" applyAlignment="0" applyProtection="0"/>
    <xf numFmtId="0" fontId="83" fillId="51" borderId="0" applyNumberFormat="0" applyBorder="0" applyAlignment="0" applyProtection="0"/>
    <xf numFmtId="0" fontId="83" fillId="72" borderId="0" applyNumberFormat="0" applyBorder="0" applyAlignment="0" applyProtection="0"/>
    <xf numFmtId="0" fontId="83" fillId="51" borderId="0" applyNumberFormat="0" applyBorder="0" applyAlignment="0" applyProtection="0"/>
    <xf numFmtId="0" fontId="83" fillId="51" borderId="0" applyNumberFormat="0" applyBorder="0" applyAlignment="0" applyProtection="0"/>
    <xf numFmtId="0" fontId="83" fillId="51" borderId="0" applyNumberFormat="0" applyBorder="0" applyAlignment="0" applyProtection="0"/>
    <xf numFmtId="0" fontId="83" fillId="72" borderId="0" applyNumberFormat="0" applyBorder="0" applyAlignment="0" applyProtection="0"/>
    <xf numFmtId="0" fontId="83" fillId="72" borderId="0" applyNumberFormat="0" applyBorder="0" applyAlignment="0" applyProtection="0"/>
    <xf numFmtId="0" fontId="17" fillId="18" borderId="0" applyNumberFormat="0" applyBorder="0" applyAlignment="0" applyProtection="0"/>
    <xf numFmtId="0" fontId="17" fillId="18" borderId="0" applyNumberFormat="0" applyBorder="0" applyAlignment="0" applyProtection="0"/>
    <xf numFmtId="0" fontId="83" fillId="73" borderId="0" applyNumberFormat="0" applyBorder="0" applyAlignment="0" applyProtection="0"/>
    <xf numFmtId="0" fontId="83" fillId="73" borderId="0" applyNumberFormat="0" applyBorder="0" applyAlignment="0" applyProtection="0"/>
    <xf numFmtId="0" fontId="83" fillId="65" borderId="0" applyNumberFormat="0" applyBorder="0" applyAlignment="0" applyProtection="0"/>
    <xf numFmtId="0" fontId="83" fillId="73" borderId="0" applyNumberFormat="0" applyBorder="0" applyAlignment="0" applyProtection="0"/>
    <xf numFmtId="0" fontId="83" fillId="73" borderId="0" applyNumberFormat="0" applyBorder="0" applyAlignment="0" applyProtection="0"/>
    <xf numFmtId="0" fontId="83" fillId="73" borderId="0" applyNumberFormat="0" applyBorder="0" applyAlignment="0" applyProtection="0"/>
    <xf numFmtId="0" fontId="83" fillId="65" borderId="0" applyNumberFormat="0" applyBorder="0" applyAlignment="0" applyProtection="0"/>
    <xf numFmtId="0" fontId="83" fillId="73" borderId="0" applyNumberFormat="0" applyBorder="0" applyAlignment="0" applyProtection="0"/>
    <xf numFmtId="0" fontId="83" fillId="73" borderId="0" applyNumberFormat="0" applyBorder="0" applyAlignment="0" applyProtection="0"/>
    <xf numFmtId="0" fontId="83" fillId="73" borderId="0" applyNumberFormat="0" applyBorder="0" applyAlignment="0" applyProtection="0"/>
    <xf numFmtId="0" fontId="83" fillId="65" borderId="0" applyNumberFormat="0" applyBorder="0" applyAlignment="0" applyProtection="0"/>
    <xf numFmtId="0" fontId="83" fillId="73" borderId="0" applyNumberFormat="0" applyBorder="0" applyAlignment="0" applyProtection="0"/>
    <xf numFmtId="0" fontId="83" fillId="73" borderId="0" applyNumberFormat="0" applyBorder="0" applyAlignment="0" applyProtection="0"/>
    <xf numFmtId="0" fontId="83" fillId="73" borderId="0" applyNumberFormat="0" applyBorder="0" applyAlignment="0" applyProtection="0"/>
    <xf numFmtId="0" fontId="83" fillId="65" borderId="0" applyNumberFormat="0" applyBorder="0" applyAlignment="0" applyProtection="0"/>
    <xf numFmtId="0" fontId="83" fillId="65" borderId="0" applyNumberFormat="0" applyBorder="0" applyAlignment="0" applyProtection="0"/>
    <xf numFmtId="0" fontId="17" fillId="22" borderId="0" applyNumberFormat="0" applyBorder="0" applyAlignment="0" applyProtection="0"/>
    <xf numFmtId="0" fontId="17" fillId="22" borderId="0" applyNumberFormat="0" applyBorder="0" applyAlignment="0" applyProtection="0"/>
    <xf numFmtId="0" fontId="83" fillId="63" borderId="0" applyNumberFormat="0" applyBorder="0" applyAlignment="0" applyProtection="0"/>
    <xf numFmtId="0" fontId="83" fillId="63" borderId="0" applyNumberFormat="0" applyBorder="0" applyAlignment="0" applyProtection="0"/>
    <xf numFmtId="0" fontId="83" fillId="66" borderId="0" applyNumberFormat="0" applyBorder="0" applyAlignment="0" applyProtection="0"/>
    <xf numFmtId="0" fontId="83" fillId="63" borderId="0" applyNumberFormat="0" applyBorder="0" applyAlignment="0" applyProtection="0"/>
    <xf numFmtId="0" fontId="83" fillId="63" borderId="0" applyNumberFormat="0" applyBorder="0" applyAlignment="0" applyProtection="0"/>
    <xf numFmtId="0" fontId="83" fillId="63" borderId="0" applyNumberFormat="0" applyBorder="0" applyAlignment="0" applyProtection="0"/>
    <xf numFmtId="0" fontId="83" fillId="66" borderId="0" applyNumberFormat="0" applyBorder="0" applyAlignment="0" applyProtection="0"/>
    <xf numFmtId="0" fontId="83" fillId="63" borderId="0" applyNumberFormat="0" applyBorder="0" applyAlignment="0" applyProtection="0"/>
    <xf numFmtId="0" fontId="83" fillId="63" borderId="0" applyNumberFormat="0" applyBorder="0" applyAlignment="0" applyProtection="0"/>
    <xf numFmtId="0" fontId="83" fillId="63" borderId="0" applyNumberFormat="0" applyBorder="0" applyAlignment="0" applyProtection="0"/>
    <xf numFmtId="0" fontId="83" fillId="66" borderId="0" applyNumberFormat="0" applyBorder="0" applyAlignment="0" applyProtection="0"/>
    <xf numFmtId="0" fontId="83" fillId="63" borderId="0" applyNumberFormat="0" applyBorder="0" applyAlignment="0" applyProtection="0"/>
    <xf numFmtId="0" fontId="83" fillId="63" borderId="0" applyNumberFormat="0" applyBorder="0" applyAlignment="0" applyProtection="0"/>
    <xf numFmtId="0" fontId="83" fillId="63" borderId="0" applyNumberFormat="0" applyBorder="0" applyAlignment="0" applyProtection="0"/>
    <xf numFmtId="0" fontId="83" fillId="66" borderId="0" applyNumberFormat="0" applyBorder="0" applyAlignment="0" applyProtection="0"/>
    <xf numFmtId="0" fontId="83" fillId="66" borderId="0" applyNumberFormat="0" applyBorder="0" applyAlignment="0" applyProtection="0"/>
    <xf numFmtId="0" fontId="17" fillId="26" borderId="0" applyNumberFormat="0" applyBorder="0" applyAlignment="0" applyProtection="0"/>
    <xf numFmtId="0" fontId="17" fillId="26" borderId="0" applyNumberFormat="0" applyBorder="0" applyAlignment="0" applyProtection="0"/>
    <xf numFmtId="0" fontId="83" fillId="48" borderId="0" applyNumberFormat="0" applyBorder="0" applyAlignment="0" applyProtection="0"/>
    <xf numFmtId="0" fontId="83" fillId="48" borderId="0" applyNumberFormat="0" applyBorder="0" applyAlignment="0" applyProtection="0"/>
    <xf numFmtId="0" fontId="83" fillId="74" borderId="0" applyNumberFormat="0" applyBorder="0" applyAlignment="0" applyProtection="0"/>
    <xf numFmtId="0" fontId="83" fillId="48" borderId="0" applyNumberFormat="0" applyBorder="0" applyAlignment="0" applyProtection="0"/>
    <xf numFmtId="0" fontId="83" fillId="48" borderId="0" applyNumberFormat="0" applyBorder="0" applyAlignment="0" applyProtection="0"/>
    <xf numFmtId="0" fontId="83" fillId="48" borderId="0" applyNumberFormat="0" applyBorder="0" applyAlignment="0" applyProtection="0"/>
    <xf numFmtId="0" fontId="83" fillId="74" borderId="0" applyNumberFormat="0" applyBorder="0" applyAlignment="0" applyProtection="0"/>
    <xf numFmtId="0" fontId="83" fillId="48" borderId="0" applyNumberFormat="0" applyBorder="0" applyAlignment="0" applyProtection="0"/>
    <xf numFmtId="0" fontId="83" fillId="48" borderId="0" applyNumberFormat="0" applyBorder="0" applyAlignment="0" applyProtection="0"/>
    <xf numFmtId="0" fontId="83" fillId="48" borderId="0" applyNumberFormat="0" applyBorder="0" applyAlignment="0" applyProtection="0"/>
    <xf numFmtId="0" fontId="83" fillId="74" borderId="0" applyNumberFormat="0" applyBorder="0" applyAlignment="0" applyProtection="0"/>
    <xf numFmtId="0" fontId="83" fillId="48" borderId="0" applyNumberFormat="0" applyBorder="0" applyAlignment="0" applyProtection="0"/>
    <xf numFmtId="0" fontId="83" fillId="48" borderId="0" applyNumberFormat="0" applyBorder="0" applyAlignment="0" applyProtection="0"/>
    <xf numFmtId="0" fontId="83" fillId="48" borderId="0" applyNumberFormat="0" applyBorder="0" applyAlignment="0" applyProtection="0"/>
    <xf numFmtId="0" fontId="83" fillId="74" borderId="0" applyNumberFormat="0" applyBorder="0" applyAlignment="0" applyProtection="0"/>
    <xf numFmtId="0" fontId="83" fillId="74" borderId="0" applyNumberFormat="0" applyBorder="0" applyAlignment="0" applyProtection="0"/>
    <xf numFmtId="0" fontId="17" fillId="30" borderId="0" applyNumberFormat="0" applyBorder="0" applyAlignment="0" applyProtection="0"/>
    <xf numFmtId="0" fontId="17" fillId="30" borderId="0" applyNumberFormat="0" applyBorder="0" applyAlignment="0" applyProtection="0"/>
    <xf numFmtId="0" fontId="83" fillId="51" borderId="0" applyNumberFormat="0" applyBorder="0" applyAlignment="0" applyProtection="0"/>
    <xf numFmtId="0" fontId="83" fillId="51" borderId="0" applyNumberFormat="0" applyBorder="0" applyAlignment="0" applyProtection="0"/>
    <xf numFmtId="0" fontId="83" fillId="75" borderId="0" applyNumberFormat="0" applyBorder="0" applyAlignment="0" applyProtection="0"/>
    <xf numFmtId="0" fontId="83" fillId="51" borderId="0" applyNumberFormat="0" applyBorder="0" applyAlignment="0" applyProtection="0"/>
    <xf numFmtId="0" fontId="83" fillId="51" borderId="0" applyNumberFormat="0" applyBorder="0" applyAlignment="0" applyProtection="0"/>
    <xf numFmtId="0" fontId="83" fillId="51" borderId="0" applyNumberFormat="0" applyBorder="0" applyAlignment="0" applyProtection="0"/>
    <xf numFmtId="0" fontId="83" fillId="75" borderId="0" applyNumberFormat="0" applyBorder="0" applyAlignment="0" applyProtection="0"/>
    <xf numFmtId="0" fontId="83" fillId="51" borderId="0" applyNumberFormat="0" applyBorder="0" applyAlignment="0" applyProtection="0"/>
    <xf numFmtId="0" fontId="83" fillId="51" borderId="0" applyNumberFormat="0" applyBorder="0" applyAlignment="0" applyProtection="0"/>
    <xf numFmtId="0" fontId="83" fillId="51" borderId="0" applyNumberFormat="0" applyBorder="0" applyAlignment="0" applyProtection="0"/>
    <xf numFmtId="0" fontId="83" fillId="75" borderId="0" applyNumberFormat="0" applyBorder="0" applyAlignment="0" applyProtection="0"/>
    <xf numFmtId="0" fontId="83" fillId="51" borderId="0" applyNumberFormat="0" applyBorder="0" applyAlignment="0" applyProtection="0"/>
    <xf numFmtId="0" fontId="83" fillId="51" borderId="0" applyNumberFormat="0" applyBorder="0" applyAlignment="0" applyProtection="0"/>
    <xf numFmtId="0" fontId="83" fillId="51" borderId="0" applyNumberFormat="0" applyBorder="0" applyAlignment="0" applyProtection="0"/>
    <xf numFmtId="0" fontId="83" fillId="75" borderId="0" applyNumberFormat="0" applyBorder="0" applyAlignment="0" applyProtection="0"/>
    <xf numFmtId="0" fontId="83" fillId="75" borderId="0" applyNumberFormat="0" applyBorder="0" applyAlignment="0" applyProtection="0"/>
    <xf numFmtId="0" fontId="17" fillId="34" borderId="0" applyNumberFormat="0" applyBorder="0" applyAlignment="0" applyProtection="0"/>
    <xf numFmtId="0" fontId="17" fillId="34" borderId="0" applyNumberFormat="0" applyBorder="0" applyAlignment="0" applyProtection="0"/>
    <xf numFmtId="0" fontId="83" fillId="55" borderId="0" applyNumberFormat="0" applyBorder="0" applyAlignment="0" applyProtection="0"/>
    <xf numFmtId="0" fontId="83" fillId="55" borderId="0" applyNumberFormat="0" applyBorder="0" applyAlignment="0" applyProtection="0"/>
    <xf numFmtId="0" fontId="83" fillId="76" borderId="0" applyNumberFormat="0" applyBorder="0" applyAlignment="0" applyProtection="0"/>
    <xf numFmtId="0" fontId="83" fillId="55" borderId="0" applyNumberFormat="0" applyBorder="0" applyAlignment="0" applyProtection="0"/>
    <xf numFmtId="0" fontId="83" fillId="55" borderId="0" applyNumberFormat="0" applyBorder="0" applyAlignment="0" applyProtection="0"/>
    <xf numFmtId="0" fontId="83" fillId="55" borderId="0" applyNumberFormat="0" applyBorder="0" applyAlignment="0" applyProtection="0"/>
    <xf numFmtId="0" fontId="83" fillId="76" borderId="0" applyNumberFormat="0" applyBorder="0" applyAlignment="0" applyProtection="0"/>
    <xf numFmtId="0" fontId="83" fillId="55" borderId="0" applyNumberFormat="0" applyBorder="0" applyAlignment="0" applyProtection="0"/>
    <xf numFmtId="0" fontId="83" fillId="55" borderId="0" applyNumberFormat="0" applyBorder="0" applyAlignment="0" applyProtection="0"/>
    <xf numFmtId="0" fontId="83" fillId="55" borderId="0" applyNumberFormat="0" applyBorder="0" applyAlignment="0" applyProtection="0"/>
    <xf numFmtId="0" fontId="83" fillId="76" borderId="0" applyNumberFormat="0" applyBorder="0" applyAlignment="0" applyProtection="0"/>
    <xf numFmtId="0" fontId="83" fillId="55" borderId="0" applyNumberFormat="0" applyBorder="0" applyAlignment="0" applyProtection="0"/>
    <xf numFmtId="0" fontId="83" fillId="55" borderId="0" applyNumberFormat="0" applyBorder="0" applyAlignment="0" applyProtection="0"/>
    <xf numFmtId="0" fontId="83" fillId="55" borderId="0" applyNumberFormat="0" applyBorder="0" applyAlignment="0" applyProtection="0"/>
    <xf numFmtId="0" fontId="83" fillId="76" borderId="0" applyNumberFormat="0" applyBorder="0" applyAlignment="0" applyProtection="0"/>
    <xf numFmtId="0" fontId="83" fillId="76" borderId="0" applyNumberFormat="0" applyBorder="0" applyAlignment="0" applyProtection="0"/>
    <xf numFmtId="230" fontId="77" fillId="0" borderId="0">
      <protection locked="0"/>
    </xf>
    <xf numFmtId="9" fontId="85" fillId="0" borderId="0"/>
    <xf numFmtId="235" fontId="59" fillId="0" borderId="0"/>
    <xf numFmtId="230" fontId="17" fillId="11" borderId="0" applyNumberFormat="0" applyBorder="0" applyAlignment="0" applyProtection="0"/>
    <xf numFmtId="235" fontId="57" fillId="77" borderId="0" applyNumberFormat="0" applyBorder="0" applyAlignment="0" applyProtection="0"/>
    <xf numFmtId="235" fontId="57" fillId="77" borderId="0" applyNumberFormat="0" applyBorder="0" applyAlignment="0" applyProtection="0"/>
    <xf numFmtId="235" fontId="83" fillId="78" borderId="0" applyNumberFormat="0" applyBorder="0" applyAlignment="0" applyProtection="0"/>
    <xf numFmtId="235" fontId="17" fillId="11" borderId="0" applyNumberFormat="0" applyBorder="0" applyAlignment="0" applyProtection="0"/>
    <xf numFmtId="235" fontId="17" fillId="11" borderId="0" applyNumberFormat="0" applyBorder="0" applyAlignment="0" applyProtection="0"/>
    <xf numFmtId="0" fontId="83" fillId="79" borderId="0" applyNumberFormat="0" applyBorder="0" applyAlignment="0" applyProtection="0"/>
    <xf numFmtId="230" fontId="17" fillId="15" borderId="0" applyNumberFormat="0" applyBorder="0" applyAlignment="0" applyProtection="0"/>
    <xf numFmtId="235" fontId="57" fillId="80" borderId="0" applyNumberFormat="0" applyBorder="0" applyAlignment="0" applyProtection="0"/>
    <xf numFmtId="235" fontId="57" fillId="81" borderId="0" applyNumberFormat="0" applyBorder="0" applyAlignment="0" applyProtection="0"/>
    <xf numFmtId="235" fontId="83" fillId="82" borderId="0" applyNumberFormat="0" applyBorder="0" applyAlignment="0" applyProtection="0"/>
    <xf numFmtId="235" fontId="17" fillId="15" borderId="0" applyNumberFormat="0" applyBorder="0" applyAlignment="0" applyProtection="0"/>
    <xf numFmtId="235" fontId="17" fillId="15" borderId="0" applyNumberFormat="0" applyBorder="0" applyAlignment="0" applyProtection="0"/>
    <xf numFmtId="0" fontId="83" fillId="83" borderId="0" applyNumberFormat="0" applyBorder="0" applyAlignment="0" applyProtection="0"/>
    <xf numFmtId="230" fontId="17" fillId="19" borderId="0" applyNumberFormat="0" applyBorder="0" applyAlignment="0" applyProtection="0"/>
    <xf numFmtId="235" fontId="57" fillId="80" borderId="0" applyNumberFormat="0" applyBorder="0" applyAlignment="0" applyProtection="0"/>
    <xf numFmtId="235" fontId="57" fillId="84" borderId="0" applyNumberFormat="0" applyBorder="0" applyAlignment="0" applyProtection="0"/>
    <xf numFmtId="235" fontId="83" fillId="81" borderId="0" applyNumberFormat="0" applyBorder="0" applyAlignment="0" applyProtection="0"/>
    <xf numFmtId="235" fontId="17" fillId="19" borderId="0" applyNumberFormat="0" applyBorder="0" applyAlignment="0" applyProtection="0"/>
    <xf numFmtId="235" fontId="17" fillId="19" borderId="0" applyNumberFormat="0" applyBorder="0" applyAlignment="0" applyProtection="0"/>
    <xf numFmtId="0" fontId="83" fillId="85" borderId="0" applyNumberFormat="0" applyBorder="0" applyAlignment="0" applyProtection="0"/>
    <xf numFmtId="230" fontId="17" fillId="23" borderId="0" applyNumberFormat="0" applyBorder="0" applyAlignment="0" applyProtection="0"/>
    <xf numFmtId="235" fontId="57" fillId="77" borderId="0" applyNumberFormat="0" applyBorder="0" applyAlignment="0" applyProtection="0"/>
    <xf numFmtId="235" fontId="57" fillId="81" borderId="0" applyNumberFormat="0" applyBorder="0" applyAlignment="0" applyProtection="0"/>
    <xf numFmtId="235" fontId="83" fillId="81" borderId="0" applyNumberFormat="0" applyBorder="0" applyAlignment="0" applyProtection="0"/>
    <xf numFmtId="235" fontId="17" fillId="23" borderId="0" applyNumberFormat="0" applyBorder="0" applyAlignment="0" applyProtection="0"/>
    <xf numFmtId="235" fontId="17" fillId="23" borderId="0" applyNumberFormat="0" applyBorder="0" applyAlignment="0" applyProtection="0"/>
    <xf numFmtId="0" fontId="83" fillId="69" borderId="0" applyNumberFormat="0" applyBorder="0" applyAlignment="0" applyProtection="0"/>
    <xf numFmtId="230" fontId="17" fillId="27" borderId="0" applyNumberFormat="0" applyBorder="0" applyAlignment="0" applyProtection="0"/>
    <xf numFmtId="235" fontId="57" fillId="86" borderId="0" applyNumberFormat="0" applyBorder="0" applyAlignment="0" applyProtection="0"/>
    <xf numFmtId="235" fontId="57" fillId="77" borderId="0" applyNumberFormat="0" applyBorder="0" applyAlignment="0" applyProtection="0"/>
    <xf numFmtId="235" fontId="83" fillId="78" borderId="0" applyNumberFormat="0" applyBorder="0" applyAlignment="0" applyProtection="0"/>
    <xf numFmtId="235" fontId="17" fillId="27" borderId="0" applyNumberFormat="0" applyBorder="0" applyAlignment="0" applyProtection="0"/>
    <xf numFmtId="235" fontId="17" fillId="27" borderId="0" applyNumberFormat="0" applyBorder="0" applyAlignment="0" applyProtection="0"/>
    <xf numFmtId="0" fontId="83" fillId="70" borderId="0" applyNumberFormat="0" applyBorder="0" applyAlignment="0" applyProtection="0"/>
    <xf numFmtId="230" fontId="17" fillId="31" borderId="0" applyNumberFormat="0" applyBorder="0" applyAlignment="0" applyProtection="0"/>
    <xf numFmtId="235" fontId="57" fillId="80" borderId="0" applyNumberFormat="0" applyBorder="0" applyAlignment="0" applyProtection="0"/>
    <xf numFmtId="235" fontId="57" fillId="87" borderId="0" applyNumberFormat="0" applyBorder="0" applyAlignment="0" applyProtection="0"/>
    <xf numFmtId="235" fontId="83" fillId="87" borderId="0" applyNumberFormat="0" applyBorder="0" applyAlignment="0" applyProtection="0"/>
    <xf numFmtId="235" fontId="17" fillId="31" borderId="0" applyNumberFormat="0" applyBorder="0" applyAlignment="0" applyProtection="0"/>
    <xf numFmtId="235" fontId="17" fillId="31" borderId="0" applyNumberFormat="0" applyBorder="0" applyAlignment="0" applyProtection="0"/>
    <xf numFmtId="0" fontId="83" fillId="73" borderId="0" applyNumberFormat="0" applyBorder="0" applyAlignment="0" applyProtection="0"/>
    <xf numFmtId="37" fontId="86" fillId="88" borderId="0" applyNumberFormat="0" applyFont="0" applyBorder="0" applyAlignment="0"/>
    <xf numFmtId="247" fontId="44" fillId="89" borderId="55">
      <alignment horizontal="center" vertical="center"/>
    </xf>
    <xf numFmtId="230" fontId="20" fillId="0" borderId="0" applyFont="0" applyFill="0" applyBorder="0" applyAlignment="0" applyProtection="0"/>
    <xf numFmtId="248" fontId="20" fillId="0" borderId="0" applyFont="0" applyFill="0" applyBorder="0" applyAlignment="0" applyProtection="0"/>
    <xf numFmtId="0" fontId="84" fillId="79" borderId="0" applyNumberFormat="0" applyBorder="0" applyAlignment="0" applyProtection="0"/>
    <xf numFmtId="0" fontId="84" fillId="83" borderId="0" applyNumberFormat="0" applyBorder="0" applyAlignment="0" applyProtection="0"/>
    <xf numFmtId="0" fontId="84" fillId="85" borderId="0" applyNumberFormat="0" applyBorder="0" applyAlignment="0" applyProtection="0"/>
    <xf numFmtId="0" fontId="84" fillId="69" borderId="0" applyNumberFormat="0" applyBorder="0" applyAlignment="0" applyProtection="0"/>
    <xf numFmtId="0" fontId="84" fillId="70" borderId="0" applyNumberFormat="0" applyBorder="0" applyAlignment="0" applyProtection="0"/>
    <xf numFmtId="0" fontId="84" fillId="73" borderId="0" applyNumberFormat="0" applyBorder="0" applyAlignment="0" applyProtection="0"/>
    <xf numFmtId="0" fontId="46" fillId="0" borderId="56" applyBorder="0">
      <alignment horizontal="left" vertical="top" wrapText="1" indent="1"/>
    </xf>
    <xf numFmtId="0" fontId="46" fillId="0" borderId="56" applyBorder="0">
      <alignment horizontal="left" vertical="top" wrapText="1" indent="1"/>
    </xf>
    <xf numFmtId="0" fontId="46" fillId="0" borderId="56" applyBorder="0">
      <alignment horizontal="left" vertical="top" wrapText="1" indent="1"/>
    </xf>
    <xf numFmtId="0" fontId="46" fillId="0" borderId="56" applyBorder="0">
      <alignment horizontal="left" vertical="top" wrapText="1" indent="1"/>
    </xf>
    <xf numFmtId="0" fontId="46" fillId="0" borderId="56" applyBorder="0">
      <alignment horizontal="left" vertical="top" wrapText="1" indent="1"/>
    </xf>
    <xf numFmtId="0" fontId="46" fillId="0" borderId="56" applyBorder="0">
      <alignment horizontal="left" vertical="top" wrapText="1" indent="1"/>
    </xf>
    <xf numFmtId="0" fontId="46" fillId="0" borderId="56" applyBorder="0">
      <alignment horizontal="left" vertical="top" wrapText="1" indent="1"/>
    </xf>
    <xf numFmtId="0" fontId="46" fillId="0" borderId="56" applyBorder="0">
      <alignment horizontal="left" vertical="top" wrapText="1" indent="1"/>
    </xf>
    <xf numFmtId="0" fontId="46" fillId="0" borderId="56" applyBorder="0">
      <alignment horizontal="left" vertical="top" wrapText="1" indent="1"/>
    </xf>
    <xf numFmtId="0" fontId="46" fillId="0" borderId="56" applyBorder="0">
      <alignment horizontal="left" vertical="top" wrapText="1" indent="1"/>
    </xf>
    <xf numFmtId="0" fontId="46" fillId="0" borderId="56" applyBorder="0">
      <alignment horizontal="left" vertical="top" wrapText="1" indent="1"/>
    </xf>
    <xf numFmtId="0" fontId="46" fillId="0" borderId="56" applyBorder="0">
      <alignment horizontal="left" vertical="top" wrapText="1" indent="1"/>
    </xf>
    <xf numFmtId="0" fontId="46" fillId="0" borderId="56" applyBorder="0">
      <alignment horizontal="left" vertical="top" wrapText="1" indent="1"/>
    </xf>
    <xf numFmtId="0" fontId="46" fillId="0" borderId="56" applyBorder="0">
      <alignment horizontal="left" vertical="top" wrapText="1" indent="1"/>
    </xf>
    <xf numFmtId="0" fontId="46" fillId="0" borderId="56" applyBorder="0">
      <alignment horizontal="left" vertical="top" wrapText="1" indent="1"/>
    </xf>
    <xf numFmtId="0" fontId="46" fillId="0" borderId="56" applyBorder="0">
      <alignment horizontal="left" vertical="top" wrapText="1" indent="1"/>
    </xf>
    <xf numFmtId="0" fontId="46" fillId="0" borderId="56" applyBorder="0">
      <alignment horizontal="left" vertical="top" wrapText="1" indent="1"/>
    </xf>
    <xf numFmtId="0" fontId="46" fillId="0" borderId="56" applyBorder="0">
      <alignment horizontal="left" vertical="top" wrapText="1" indent="1"/>
    </xf>
    <xf numFmtId="0" fontId="46" fillId="0" borderId="56" applyBorder="0">
      <alignment horizontal="left" vertical="top" wrapText="1" indent="1"/>
    </xf>
    <xf numFmtId="0" fontId="46" fillId="0" borderId="56" applyBorder="0">
      <alignment horizontal="left" vertical="top" wrapText="1" indent="1"/>
    </xf>
    <xf numFmtId="0" fontId="46" fillId="0" borderId="56" applyBorder="0">
      <alignment horizontal="left" vertical="top" wrapText="1" indent="1"/>
    </xf>
    <xf numFmtId="0" fontId="20" fillId="0" borderId="0" applyNumberFormat="0" applyFill="0" applyBorder="0" applyAlignment="0" applyProtection="0"/>
    <xf numFmtId="0" fontId="20" fillId="0" borderId="0" applyNumberFormat="0" applyFill="0" applyBorder="0" applyAlignment="0" applyProtection="0"/>
    <xf numFmtId="249" fontId="87" fillId="0" borderId="0" applyFill="0" applyBorder="0" applyProtection="0">
      <alignment horizontal="center"/>
    </xf>
    <xf numFmtId="250" fontId="87" fillId="0" borderId="0" applyFill="0" applyBorder="0" applyProtection="0">
      <alignment horizontal="center"/>
    </xf>
    <xf numFmtId="230" fontId="41" fillId="0" borderId="0">
      <alignment horizontal="center" wrapText="1"/>
      <protection locked="0"/>
    </xf>
    <xf numFmtId="37" fontId="53" fillId="45" borderId="0" applyNumberFormat="0" applyFont="0" applyBorder="0" applyAlignment="0" applyProtection="0"/>
    <xf numFmtId="251" fontId="88" fillId="0" borderId="0" applyFont="0" applyFill="0" applyBorder="0" applyAlignment="0" applyProtection="0"/>
    <xf numFmtId="217" fontId="88" fillId="0" borderId="0" applyFont="0" applyFill="0" applyBorder="0" applyAlignment="0" applyProtection="0"/>
    <xf numFmtId="2" fontId="89" fillId="90" borderId="0" applyNumberFormat="0" applyFont="0" applyBorder="0" applyAlignment="0" applyProtection="0"/>
    <xf numFmtId="2" fontId="89" fillId="91" borderId="0" applyNumberFormat="0" applyFont="0" applyBorder="0" applyAlignment="0" applyProtection="0"/>
    <xf numFmtId="252" fontId="20" fillId="0" borderId="0" applyFont="0" applyFill="0" applyAlignment="0" applyProtection="0"/>
    <xf numFmtId="230" fontId="9" fillId="5" borderId="0" applyNumberFormat="0" applyBorder="0" applyAlignment="0" applyProtection="0"/>
    <xf numFmtId="235" fontId="9" fillId="5" borderId="0" applyNumberFormat="0" applyBorder="0" applyAlignment="0" applyProtection="0"/>
    <xf numFmtId="235" fontId="90" fillId="5" borderId="0" applyNumberFormat="0" applyBorder="0" applyAlignment="0" applyProtection="0"/>
    <xf numFmtId="235" fontId="90" fillId="5" borderId="0" applyNumberFormat="0" applyBorder="0" applyAlignment="0" applyProtection="0"/>
    <xf numFmtId="0" fontId="91" fillId="48" borderId="0" applyNumberFormat="0" applyBorder="0" applyAlignment="0" applyProtection="0"/>
    <xf numFmtId="253" fontId="20" fillId="0" borderId="0"/>
    <xf numFmtId="254" fontId="20" fillId="0" borderId="48" applyFill="0" applyBorder="0">
      <alignment horizontal="center"/>
    </xf>
    <xf numFmtId="230" fontId="20" fillId="0" borderId="0" applyFont="0" applyFill="0" applyAlignment="0" applyProtection="0"/>
    <xf numFmtId="0" fontId="8" fillId="4" borderId="0" applyNumberFormat="0" applyBorder="0" applyAlignment="0" applyProtection="0"/>
    <xf numFmtId="0" fontId="8" fillId="4" borderId="0" applyNumberFormat="0" applyBorder="0" applyAlignment="0" applyProtection="0"/>
    <xf numFmtId="0" fontId="92" fillId="51" borderId="0" applyNumberFormat="0" applyBorder="0" applyAlignment="0" applyProtection="0"/>
    <xf numFmtId="0" fontId="92" fillId="51" borderId="0" applyNumberFormat="0" applyBorder="0" applyAlignment="0" applyProtection="0"/>
    <xf numFmtId="0" fontId="92" fillId="58" borderId="0" applyNumberFormat="0" applyBorder="0" applyAlignment="0" applyProtection="0"/>
    <xf numFmtId="0" fontId="92" fillId="51" borderId="0" applyNumberFormat="0" applyBorder="0" applyAlignment="0" applyProtection="0"/>
    <xf numFmtId="0" fontId="92" fillId="51" borderId="0" applyNumberFormat="0" applyBorder="0" applyAlignment="0" applyProtection="0"/>
    <xf numFmtId="0" fontId="92" fillId="51" borderId="0" applyNumberFormat="0" applyBorder="0" applyAlignment="0" applyProtection="0"/>
    <xf numFmtId="0" fontId="92" fillId="58" borderId="0" applyNumberFormat="0" applyBorder="0" applyAlignment="0" applyProtection="0"/>
    <xf numFmtId="0" fontId="92" fillId="51" borderId="0" applyNumberFormat="0" applyBorder="0" applyAlignment="0" applyProtection="0"/>
    <xf numFmtId="0" fontId="92" fillId="51" borderId="0" applyNumberFormat="0" applyBorder="0" applyAlignment="0" applyProtection="0"/>
    <xf numFmtId="0" fontId="92" fillId="51" borderId="0" applyNumberFormat="0" applyBorder="0" applyAlignment="0" applyProtection="0"/>
    <xf numFmtId="0" fontId="92" fillId="58" borderId="0" applyNumberFormat="0" applyBorder="0" applyAlignment="0" applyProtection="0"/>
    <xf numFmtId="0" fontId="92" fillId="51" borderId="0" applyNumberFormat="0" applyBorder="0" applyAlignment="0" applyProtection="0"/>
    <xf numFmtId="0" fontId="92" fillId="51" borderId="0" applyNumberFormat="0" applyBorder="0" applyAlignment="0" applyProtection="0"/>
    <xf numFmtId="0" fontId="92" fillId="51" borderId="0" applyNumberFormat="0" applyBorder="0" applyAlignment="0" applyProtection="0"/>
    <xf numFmtId="0" fontId="92" fillId="58" borderId="0" applyNumberFormat="0" applyBorder="0" applyAlignment="0" applyProtection="0"/>
    <xf numFmtId="0" fontId="92" fillId="58" borderId="0" applyNumberFormat="0" applyBorder="0" applyAlignment="0" applyProtection="0"/>
    <xf numFmtId="230" fontId="20" fillId="0" borderId="0"/>
    <xf numFmtId="230" fontId="93" fillId="0" borderId="0"/>
    <xf numFmtId="255" fontId="75" fillId="0" borderId="0" applyFill="0" applyBorder="0" applyAlignment="0"/>
    <xf numFmtId="2" fontId="20" fillId="88" borderId="0"/>
    <xf numFmtId="230" fontId="13" fillId="8" borderId="6" applyNumberFormat="0" applyAlignment="0" applyProtection="0"/>
    <xf numFmtId="235" fontId="13" fillId="8" borderId="6" applyNumberFormat="0" applyAlignment="0" applyProtection="0"/>
    <xf numFmtId="235" fontId="94" fillId="8" borderId="6" applyNumberFormat="0" applyAlignment="0" applyProtection="0"/>
    <xf numFmtId="235" fontId="94" fillId="8" borderId="6" applyNumberFormat="0" applyAlignment="0" applyProtection="0"/>
    <xf numFmtId="0" fontId="95" fillId="43" borderId="45" applyNumberFormat="0" applyAlignment="0" applyProtection="0"/>
    <xf numFmtId="0" fontId="95" fillId="43" borderId="45" applyNumberFormat="0" applyAlignment="0" applyProtection="0"/>
    <xf numFmtId="0" fontId="95" fillId="43" borderId="45" applyNumberFormat="0" applyAlignment="0" applyProtection="0"/>
    <xf numFmtId="0" fontId="95" fillId="43" borderId="45" applyNumberFormat="0" applyAlignment="0" applyProtection="0"/>
    <xf numFmtId="0" fontId="95" fillId="43" borderId="45" applyNumberFormat="0" applyAlignment="0" applyProtection="0"/>
    <xf numFmtId="0" fontId="95" fillId="43" borderId="45" applyNumberFormat="0" applyAlignment="0" applyProtection="0"/>
    <xf numFmtId="0" fontId="95" fillId="43" borderId="45" applyNumberFormat="0" applyAlignment="0" applyProtection="0"/>
    <xf numFmtId="0" fontId="95" fillId="43" borderId="45" applyNumberFormat="0" applyAlignment="0" applyProtection="0"/>
    <xf numFmtId="0" fontId="95" fillId="43" borderId="45" applyNumberFormat="0" applyAlignment="0" applyProtection="0"/>
    <xf numFmtId="256" fontId="20" fillId="92" borderId="0" applyNumberFormat="0" applyFont="0" applyBorder="0" applyAlignment="0"/>
    <xf numFmtId="230" fontId="20" fillId="92" borderId="0" applyNumberFormat="0" applyFont="0" applyBorder="0" applyAlignment="0" applyProtection="0">
      <alignment horizontal="left"/>
    </xf>
    <xf numFmtId="0" fontId="13" fillId="8" borderId="6"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5" fillId="94" borderId="45" applyNumberFormat="0" applyAlignment="0" applyProtection="0"/>
    <xf numFmtId="0" fontId="95" fillId="94" borderId="45" applyNumberFormat="0" applyAlignment="0" applyProtection="0"/>
    <xf numFmtId="0" fontId="95" fillId="94" borderId="45" applyNumberFormat="0" applyAlignment="0" applyProtection="0"/>
    <xf numFmtId="0" fontId="95" fillId="94" borderId="45" applyNumberFormat="0" applyAlignment="0" applyProtection="0"/>
    <xf numFmtId="0" fontId="95" fillId="94" borderId="45" applyNumberFormat="0" applyAlignment="0" applyProtection="0"/>
    <xf numFmtId="0" fontId="95" fillId="94" borderId="45" applyNumberFormat="0" applyAlignment="0" applyProtection="0"/>
    <xf numFmtId="0" fontId="95" fillId="94" borderId="45" applyNumberFormat="0" applyAlignment="0" applyProtection="0"/>
    <xf numFmtId="0" fontId="95" fillId="94" borderId="45" applyNumberFormat="0" applyAlignment="0" applyProtection="0"/>
    <xf numFmtId="0" fontId="95" fillId="94"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5" fillId="94" borderId="45" applyNumberFormat="0" applyAlignment="0" applyProtection="0"/>
    <xf numFmtId="0" fontId="95" fillId="94" borderId="45" applyNumberFormat="0" applyAlignment="0" applyProtection="0"/>
    <xf numFmtId="0" fontId="95" fillId="94" borderId="45" applyNumberFormat="0" applyAlignment="0" applyProtection="0"/>
    <xf numFmtId="0" fontId="95" fillId="94" borderId="45" applyNumberFormat="0" applyAlignment="0" applyProtection="0"/>
    <xf numFmtId="0" fontId="95" fillId="94" borderId="45" applyNumberFormat="0" applyAlignment="0" applyProtection="0"/>
    <xf numFmtId="0" fontId="95" fillId="94" borderId="45" applyNumberFormat="0" applyAlignment="0" applyProtection="0"/>
    <xf numFmtId="0" fontId="95" fillId="94" borderId="45" applyNumberFormat="0" applyAlignment="0" applyProtection="0"/>
    <xf numFmtId="0" fontId="95" fillId="94" borderId="45" applyNumberFormat="0" applyAlignment="0" applyProtection="0"/>
    <xf numFmtId="0" fontId="95" fillId="94"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5" fillId="94" borderId="45" applyNumberFormat="0" applyAlignment="0" applyProtection="0"/>
    <xf numFmtId="0" fontId="95" fillId="94" borderId="45" applyNumberFormat="0" applyAlignment="0" applyProtection="0"/>
    <xf numFmtId="0" fontId="95" fillId="94" borderId="45" applyNumberFormat="0" applyAlignment="0" applyProtection="0"/>
    <xf numFmtId="0" fontId="95" fillId="94" borderId="45" applyNumberFormat="0" applyAlignment="0" applyProtection="0"/>
    <xf numFmtId="0" fontId="95" fillId="94" borderId="45" applyNumberFormat="0" applyAlignment="0" applyProtection="0"/>
    <xf numFmtId="0" fontId="95" fillId="94" borderId="45" applyNumberFormat="0" applyAlignment="0" applyProtection="0"/>
    <xf numFmtId="0" fontId="95" fillId="94" borderId="45" applyNumberFormat="0" applyAlignment="0" applyProtection="0"/>
    <xf numFmtId="0" fontId="95" fillId="94" borderId="45" applyNumberFormat="0" applyAlignment="0" applyProtection="0"/>
    <xf numFmtId="0" fontId="95" fillId="94"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5" fillId="94" borderId="45" applyNumberFormat="0" applyAlignment="0" applyProtection="0"/>
    <xf numFmtId="0" fontId="95" fillId="94" borderId="45" applyNumberFormat="0" applyAlignment="0" applyProtection="0"/>
    <xf numFmtId="0" fontId="95" fillId="94" borderId="45" applyNumberFormat="0" applyAlignment="0" applyProtection="0"/>
    <xf numFmtId="0" fontId="95" fillId="94" borderId="45" applyNumberFormat="0" applyAlignment="0" applyProtection="0"/>
    <xf numFmtId="0" fontId="95" fillId="94" borderId="45" applyNumberFormat="0" applyAlignment="0" applyProtection="0"/>
    <xf numFmtId="0" fontId="95" fillId="94" borderId="45" applyNumberFormat="0" applyAlignment="0" applyProtection="0"/>
    <xf numFmtId="0" fontId="95" fillId="94" borderId="45" applyNumberFormat="0" applyAlignment="0" applyProtection="0"/>
    <xf numFmtId="0" fontId="95" fillId="94" borderId="45" applyNumberFormat="0" applyAlignment="0" applyProtection="0"/>
    <xf numFmtId="0" fontId="95" fillId="94"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6" fillId="93" borderId="45" applyNumberFormat="0" applyAlignment="0" applyProtection="0"/>
    <xf numFmtId="0" fontId="95" fillId="94" borderId="45" applyNumberFormat="0" applyAlignment="0" applyProtection="0"/>
    <xf numFmtId="0" fontId="95" fillId="94" borderId="45" applyNumberFormat="0" applyAlignment="0" applyProtection="0"/>
    <xf numFmtId="0" fontId="95" fillId="94" borderId="45" applyNumberFormat="0" applyAlignment="0" applyProtection="0"/>
    <xf numFmtId="0" fontId="95" fillId="94" borderId="45" applyNumberFormat="0" applyAlignment="0" applyProtection="0"/>
    <xf numFmtId="0" fontId="95" fillId="94" borderId="45" applyNumberFormat="0" applyAlignment="0" applyProtection="0"/>
    <xf numFmtId="0" fontId="95" fillId="94" borderId="45" applyNumberFormat="0" applyAlignment="0" applyProtection="0"/>
    <xf numFmtId="0" fontId="95" fillId="94" borderId="45" applyNumberFormat="0" applyAlignment="0" applyProtection="0"/>
    <xf numFmtId="0" fontId="95" fillId="94" borderId="45" applyNumberFormat="0" applyAlignment="0" applyProtection="0"/>
    <xf numFmtId="0" fontId="95" fillId="94" borderId="45" applyNumberFormat="0" applyAlignment="0" applyProtection="0"/>
    <xf numFmtId="235" fontId="97" fillId="0" borderId="0"/>
    <xf numFmtId="0" fontId="20" fillId="0" borderId="0"/>
    <xf numFmtId="0" fontId="97" fillId="0" borderId="0"/>
    <xf numFmtId="241" fontId="98" fillId="0" borderId="0"/>
    <xf numFmtId="0" fontId="20" fillId="0" borderId="0"/>
    <xf numFmtId="0" fontId="20" fillId="0" borderId="0"/>
    <xf numFmtId="0" fontId="20" fillId="0" borderId="0"/>
    <xf numFmtId="0" fontId="20" fillId="0" borderId="0"/>
    <xf numFmtId="0" fontId="20" fillId="0" borderId="0" applyNumberFormat="0" applyFill="0" applyBorder="0" applyAlignment="0" applyProtection="0"/>
    <xf numFmtId="0" fontId="20" fillId="0" borderId="0" applyNumberFormat="0" applyFill="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230" fontId="71" fillId="0" borderId="0"/>
    <xf numFmtId="0" fontId="15" fillId="9" borderId="9" applyNumberFormat="0" applyAlignment="0" applyProtection="0"/>
    <xf numFmtId="0" fontId="15" fillId="9" borderId="9" applyNumberFormat="0" applyAlignment="0" applyProtection="0"/>
    <xf numFmtId="0" fontId="22" fillId="95" borderId="57" applyNumberFormat="0" applyAlignment="0" applyProtection="0"/>
    <xf numFmtId="0" fontId="22" fillId="95" borderId="57" applyNumberFormat="0" applyAlignment="0" applyProtection="0"/>
    <xf numFmtId="0" fontId="22" fillId="96" borderId="57" applyNumberFormat="0" applyAlignment="0" applyProtection="0"/>
    <xf numFmtId="0" fontId="22" fillId="95" borderId="57" applyNumberFormat="0" applyAlignment="0" applyProtection="0"/>
    <xf numFmtId="0" fontId="22" fillId="95" borderId="57" applyNumberFormat="0" applyAlignment="0" applyProtection="0"/>
    <xf numFmtId="0" fontId="22" fillId="95" borderId="57" applyNumberFormat="0" applyAlignment="0" applyProtection="0"/>
    <xf numFmtId="0" fontId="22" fillId="95" borderId="57" applyNumberFormat="0" applyAlignment="0" applyProtection="0"/>
    <xf numFmtId="0" fontId="22" fillId="96" borderId="57" applyNumberFormat="0" applyAlignment="0" applyProtection="0"/>
    <xf numFmtId="0" fontId="22" fillId="95" borderId="57" applyNumberFormat="0" applyAlignment="0" applyProtection="0"/>
    <xf numFmtId="0" fontId="22" fillId="95" borderId="57" applyNumberFormat="0" applyAlignment="0" applyProtection="0"/>
    <xf numFmtId="0" fontId="22" fillId="95" borderId="57" applyNumberFormat="0" applyAlignment="0" applyProtection="0"/>
    <xf numFmtId="0" fontId="22" fillId="95" borderId="57" applyNumberFormat="0" applyAlignment="0" applyProtection="0"/>
    <xf numFmtId="0" fontId="22" fillId="96" borderId="57" applyNumberFormat="0" applyAlignment="0" applyProtection="0"/>
    <xf numFmtId="0" fontId="22" fillId="95" borderId="57" applyNumberFormat="0" applyAlignment="0" applyProtection="0"/>
    <xf numFmtId="0" fontId="22" fillId="95" borderId="57" applyNumberFormat="0" applyAlignment="0" applyProtection="0"/>
    <xf numFmtId="0" fontId="22" fillId="95" borderId="57" applyNumberFormat="0" applyAlignment="0" applyProtection="0"/>
    <xf numFmtId="0" fontId="22" fillId="95" borderId="57" applyNumberFormat="0" applyAlignment="0" applyProtection="0"/>
    <xf numFmtId="0" fontId="22" fillId="96" borderId="57" applyNumberFormat="0" applyAlignment="0" applyProtection="0"/>
    <xf numFmtId="0" fontId="22" fillId="95" borderId="57" applyNumberFormat="0" applyAlignment="0" applyProtection="0"/>
    <xf numFmtId="0" fontId="22" fillId="96" borderId="57" applyNumberFormat="0" applyAlignment="0" applyProtection="0"/>
    <xf numFmtId="0" fontId="14" fillId="0" borderId="8" applyNumberFormat="0" applyFill="0" applyAlignment="0" applyProtection="0"/>
    <xf numFmtId="0" fontId="99" fillId="0" borderId="58" applyNumberFormat="0" applyFill="0" applyAlignment="0" applyProtection="0"/>
    <xf numFmtId="0" fontId="99" fillId="0" borderId="58" applyNumberFormat="0" applyFill="0" applyAlignment="0" applyProtection="0"/>
    <xf numFmtId="0" fontId="100" fillId="0" borderId="46" applyNumberFormat="0" applyFill="0" applyAlignment="0" applyProtection="0"/>
    <xf numFmtId="0" fontId="99" fillId="0" borderId="58" applyNumberFormat="0" applyFill="0" applyAlignment="0" applyProtection="0"/>
    <xf numFmtId="0" fontId="99" fillId="0" borderId="58" applyNumberFormat="0" applyFill="0" applyAlignment="0" applyProtection="0"/>
    <xf numFmtId="0" fontId="99" fillId="0" borderId="58" applyNumberFormat="0" applyFill="0" applyAlignment="0" applyProtection="0"/>
    <xf numFmtId="0" fontId="100" fillId="0" borderId="46" applyNumberFormat="0" applyFill="0" applyAlignment="0" applyProtection="0"/>
    <xf numFmtId="0" fontId="99" fillId="0" borderId="58" applyNumberFormat="0" applyFill="0" applyAlignment="0" applyProtection="0"/>
    <xf numFmtId="0" fontId="99" fillId="0" borderId="58" applyNumberFormat="0" applyFill="0" applyAlignment="0" applyProtection="0"/>
    <xf numFmtId="0" fontId="99" fillId="0" borderId="58" applyNumberFormat="0" applyFill="0" applyAlignment="0" applyProtection="0"/>
    <xf numFmtId="0" fontId="99" fillId="0" borderId="58" applyNumberFormat="0" applyFill="0" applyAlignment="0" applyProtection="0"/>
    <xf numFmtId="0" fontId="100" fillId="0" borderId="46" applyNumberFormat="0" applyFill="0" applyAlignment="0" applyProtection="0"/>
    <xf numFmtId="0" fontId="99" fillId="0" borderId="58" applyNumberFormat="0" applyFill="0" applyAlignment="0" applyProtection="0"/>
    <xf numFmtId="0" fontId="99" fillId="0" borderId="58" applyNumberFormat="0" applyFill="0" applyAlignment="0" applyProtection="0"/>
    <xf numFmtId="0" fontId="99" fillId="0" borderId="58" applyNumberFormat="0" applyFill="0" applyAlignment="0" applyProtection="0"/>
    <xf numFmtId="0" fontId="99" fillId="0" borderId="58" applyNumberFormat="0" applyFill="0" applyAlignment="0" applyProtection="0"/>
    <xf numFmtId="0" fontId="100" fillId="0" borderId="46" applyNumberFormat="0" applyFill="0" applyAlignment="0" applyProtection="0"/>
    <xf numFmtId="0" fontId="99" fillId="0" borderId="58" applyNumberFormat="0" applyFill="0" applyAlignment="0" applyProtection="0"/>
    <xf numFmtId="0" fontId="100" fillId="0" borderId="46" applyNumberFormat="0" applyFill="0" applyAlignment="0" applyProtection="0"/>
    <xf numFmtId="230" fontId="101" fillId="0" borderId="0" applyAlignment="0"/>
    <xf numFmtId="230" fontId="22" fillId="95" borderId="57" applyNumberFormat="0" applyAlignment="0" applyProtection="0"/>
    <xf numFmtId="235" fontId="15" fillId="9" borderId="9" applyNumberFormat="0" applyAlignment="0" applyProtection="0"/>
    <xf numFmtId="235" fontId="102" fillId="9" borderId="9" applyNumberFormat="0" applyAlignment="0" applyProtection="0"/>
    <xf numFmtId="235" fontId="102" fillId="9" borderId="9" applyNumberFormat="0" applyAlignment="0" applyProtection="0"/>
    <xf numFmtId="0" fontId="22" fillId="95" borderId="57" applyNumberFormat="0" applyAlignment="0" applyProtection="0"/>
    <xf numFmtId="4" fontId="103" fillId="0" borderId="0"/>
    <xf numFmtId="230" fontId="104" fillId="97" borderId="0" applyAlignment="0"/>
    <xf numFmtId="228" fontId="105" fillId="0" borderId="0" applyFont="0" applyFill="0" applyBorder="0" applyAlignment="0" applyProtection="0"/>
    <xf numFmtId="228" fontId="20" fillId="0" borderId="0" applyFill="0" applyBorder="0" applyAlignment="0" applyProtection="0"/>
    <xf numFmtId="257" fontId="20" fillId="0" borderId="0"/>
    <xf numFmtId="258" fontId="106" fillId="0" borderId="0"/>
    <xf numFmtId="257" fontId="20" fillId="0" borderId="0"/>
    <xf numFmtId="258" fontId="106" fillId="0" borderId="0"/>
    <xf numFmtId="257" fontId="20" fillId="0" borderId="0"/>
    <xf numFmtId="258" fontId="106" fillId="0" borderId="0"/>
    <xf numFmtId="257" fontId="20" fillId="0" borderId="0"/>
    <xf numFmtId="258" fontId="106" fillId="0" borderId="0"/>
    <xf numFmtId="257" fontId="20" fillId="0" borderId="0"/>
    <xf numFmtId="258" fontId="106" fillId="0" borderId="0"/>
    <xf numFmtId="257" fontId="20" fillId="0" borderId="0"/>
    <xf numFmtId="258" fontId="106" fillId="0" borderId="0"/>
    <xf numFmtId="257" fontId="20" fillId="0" borderId="0"/>
    <xf numFmtId="258" fontId="106" fillId="0" borderId="0"/>
    <xf numFmtId="257" fontId="20" fillId="0" borderId="0"/>
    <xf numFmtId="258" fontId="106" fillId="0" borderId="0"/>
    <xf numFmtId="259" fontId="20" fillId="0" borderId="0" applyFont="0" applyFill="0" applyBorder="0" applyAlignment="0" applyProtection="0"/>
    <xf numFmtId="259" fontId="20" fillId="0" borderId="0" applyFont="0" applyFill="0" applyBorder="0" applyAlignment="0" applyProtection="0"/>
    <xf numFmtId="260" fontId="20" fillId="0" borderId="0" applyFont="0" applyFill="0" applyAlignment="0" applyProtection="0"/>
    <xf numFmtId="248" fontId="44" fillId="0" borderId="0" applyFont="0" applyFill="0" applyBorder="0" applyAlignment="0" applyProtection="0">
      <alignment horizontal="right"/>
    </xf>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4" fontId="20" fillId="0" borderId="0"/>
    <xf numFmtId="171" fontId="4" fillId="0" borderId="0" applyFont="0" applyFill="0" applyBorder="0" applyAlignment="0" applyProtection="0"/>
    <xf numFmtId="171" fontId="57" fillId="0" borderId="0" applyFont="0" applyFill="0" applyBorder="0" applyAlignment="0" applyProtection="0"/>
    <xf numFmtId="4" fontId="20" fillId="0" borderId="0"/>
    <xf numFmtId="171" fontId="107"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4" fontId="20" fillId="0" borderId="0"/>
    <xf numFmtId="171" fontId="107"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4" fontId="20" fillId="0" borderId="0"/>
    <xf numFmtId="217" fontId="108"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109" fillId="0" borderId="0" applyFont="0" applyFill="0" applyBorder="0" applyAlignment="0" applyProtection="0"/>
    <xf numFmtId="228" fontId="20" fillId="0" borderId="0" applyFill="0" applyBorder="0" applyAlignment="0" applyProtection="0"/>
    <xf numFmtId="0" fontId="77" fillId="0" borderId="0"/>
    <xf numFmtId="3" fontId="105" fillId="0" borderId="0" applyFont="0" applyFill="0" applyBorder="0" applyAlignment="0" applyProtection="0"/>
    <xf numFmtId="3" fontId="20" fillId="0" borderId="0"/>
    <xf numFmtId="3" fontId="20" fillId="0" borderId="0"/>
    <xf numFmtId="3" fontId="20" fillId="0" borderId="0"/>
    <xf numFmtId="3" fontId="20" fillId="0" borderId="0"/>
    <xf numFmtId="3" fontId="105" fillId="0" borderId="0" applyFont="0" applyFill="0" applyBorder="0" applyAlignment="0" applyProtection="0"/>
    <xf numFmtId="3" fontId="20" fillId="0" borderId="0"/>
    <xf numFmtId="230" fontId="110" fillId="0" borderId="0" applyNumberFormat="0" applyFont="0" applyFill="0" applyBorder="0" applyAlignment="0" applyProtection="0"/>
    <xf numFmtId="0" fontId="77" fillId="0" borderId="0"/>
    <xf numFmtId="37" fontId="111" fillId="98" borderId="1">
      <alignment horizontal="right"/>
    </xf>
    <xf numFmtId="230" fontId="112" fillId="0" borderId="0" applyNumberFormat="0" applyAlignment="0">
      <alignment horizontal="left"/>
    </xf>
    <xf numFmtId="0" fontId="77" fillId="0" borderId="0"/>
    <xf numFmtId="0" fontId="113" fillId="0" borderId="0"/>
    <xf numFmtId="0" fontId="113" fillId="0" borderId="0"/>
    <xf numFmtId="261" fontId="114" fillId="0" borderId="0">
      <protection locked="0"/>
    </xf>
    <xf numFmtId="262" fontId="20" fillId="0" borderId="0" applyFont="0" applyFill="0" applyBorder="0" applyAlignment="0" applyProtection="0"/>
    <xf numFmtId="262" fontId="20" fillId="0" borderId="0" applyFont="0" applyFill="0" applyBorder="0" applyAlignment="0" applyProtection="0"/>
    <xf numFmtId="172" fontId="20" fillId="0" borderId="0" applyFont="0" applyFill="0" applyBorder="0" applyAlignment="0" applyProtection="0"/>
    <xf numFmtId="263" fontId="44" fillId="0" borderId="0" applyFont="0" applyFill="0" applyBorder="0" applyAlignment="0" applyProtection="0">
      <alignment horizontal="right"/>
    </xf>
    <xf numFmtId="264" fontId="44" fillId="0" borderId="0" applyFont="0" applyFill="0" applyBorder="0" applyAlignment="0" applyProtection="0">
      <alignment horizontal="right"/>
    </xf>
    <xf numFmtId="175" fontId="20" fillId="0" borderId="0"/>
    <xf numFmtId="170" fontId="57" fillId="0" borderId="0" applyFont="0" applyFill="0" applyBorder="0" applyAlignment="0" applyProtection="0"/>
    <xf numFmtId="175" fontId="20" fillId="0" borderId="0"/>
    <xf numFmtId="173" fontId="20" fillId="0" borderId="0" applyFont="0" applyFill="0" applyBorder="0" applyAlignment="0" applyProtection="0"/>
    <xf numFmtId="175" fontId="20" fillId="0" borderId="0"/>
    <xf numFmtId="175" fontId="20" fillId="0" borderId="0"/>
    <xf numFmtId="261" fontId="114" fillId="0" borderId="0">
      <protection locked="0"/>
    </xf>
    <xf numFmtId="173" fontId="20" fillId="0" borderId="0" applyFont="0" applyFill="0" applyBorder="0" applyAlignment="0" applyProtection="0"/>
    <xf numFmtId="265" fontId="105" fillId="0" borderId="0" applyFont="0" applyFill="0" applyBorder="0" applyAlignment="0" applyProtection="0"/>
    <xf numFmtId="266" fontId="20" fillId="0" borderId="0" applyFont="0" applyFill="0" applyBorder="0" applyAlignment="0" applyProtection="0"/>
    <xf numFmtId="174" fontId="20" fillId="0" borderId="0"/>
    <xf numFmtId="174" fontId="20" fillId="0" borderId="0"/>
    <xf numFmtId="174" fontId="20" fillId="0" borderId="0"/>
    <xf numFmtId="174" fontId="20" fillId="0" borderId="0"/>
    <xf numFmtId="265" fontId="105" fillId="0" borderId="0" applyFont="0" applyFill="0" applyBorder="0" applyAlignment="0" applyProtection="0"/>
    <xf numFmtId="174" fontId="20" fillId="0" borderId="0"/>
    <xf numFmtId="0" fontId="115" fillId="52" borderId="45" applyNumberFormat="0" applyAlignment="0" applyProtection="0"/>
    <xf numFmtId="0" fontId="115" fillId="52" borderId="45" applyNumberFormat="0" applyAlignment="0" applyProtection="0"/>
    <xf numFmtId="0" fontId="115" fillId="52" borderId="45" applyNumberFormat="0" applyAlignment="0" applyProtection="0"/>
    <xf numFmtId="0" fontId="115" fillId="52" borderId="45" applyNumberFormat="0" applyAlignment="0" applyProtection="0"/>
    <xf numFmtId="0" fontId="115" fillId="52" borderId="45" applyNumberFormat="0" applyAlignment="0" applyProtection="0"/>
    <xf numFmtId="0" fontId="115" fillId="52" borderId="45" applyNumberFormat="0" applyAlignment="0" applyProtection="0"/>
    <xf numFmtId="0" fontId="115" fillId="52" borderId="45" applyNumberFormat="0" applyAlignment="0" applyProtection="0"/>
    <xf numFmtId="0" fontId="115" fillId="52" borderId="45" applyNumberFormat="0" applyAlignment="0" applyProtection="0"/>
    <xf numFmtId="0" fontId="115" fillId="52" borderId="45" applyNumberFormat="0" applyAlignment="0" applyProtection="0"/>
    <xf numFmtId="0" fontId="116" fillId="43" borderId="59" applyNumberFormat="0" applyAlignment="0" applyProtection="0"/>
    <xf numFmtId="0" fontId="116" fillId="43" borderId="59" applyNumberFormat="0" applyAlignment="0" applyProtection="0"/>
    <xf numFmtId="0" fontId="116" fillId="43" borderId="59" applyNumberFormat="0" applyAlignment="0" applyProtection="0"/>
    <xf numFmtId="0" fontId="116" fillId="43" borderId="59" applyNumberFormat="0" applyAlignment="0" applyProtection="0"/>
    <xf numFmtId="0" fontId="116" fillId="43" borderId="59" applyNumberFormat="0" applyAlignment="0" applyProtection="0"/>
    <xf numFmtId="0" fontId="116" fillId="43" borderId="59" applyNumberFormat="0" applyAlignment="0" applyProtection="0"/>
    <xf numFmtId="0" fontId="116" fillId="43" borderId="59" applyNumberFormat="0" applyAlignment="0" applyProtection="0"/>
    <xf numFmtId="0" fontId="105" fillId="0" borderId="0" applyFont="0" applyFill="0" applyBorder="0" applyAlignment="0" applyProtection="0"/>
    <xf numFmtId="165" fontId="117" fillId="0" borderId="0">
      <protection locked="0"/>
    </xf>
    <xf numFmtId="0" fontId="118" fillId="0" borderId="0" applyFont="0" applyFill="0" applyBorder="0" applyAlignment="0" applyProtection="0"/>
    <xf numFmtId="0" fontId="118" fillId="0" borderId="0" applyFont="0" applyFill="0" applyBorder="0" applyAlignment="0" applyProtection="0"/>
    <xf numFmtId="0" fontId="118" fillId="0" borderId="0" applyFont="0" applyFill="0" applyBorder="0" applyAlignment="0" applyProtection="0"/>
    <xf numFmtId="0" fontId="118" fillId="0" borderId="0" applyFont="0" applyFill="0" applyBorder="0" applyAlignment="0" applyProtection="0"/>
    <xf numFmtId="0" fontId="105" fillId="0" borderId="0" applyFont="0" applyFill="0" applyBorder="0" applyAlignment="0" applyProtection="0"/>
    <xf numFmtId="267" fontId="44" fillId="0" borderId="0" applyFont="0" applyFill="0" applyBorder="0" applyAlignment="0" applyProtection="0"/>
    <xf numFmtId="165" fontId="117" fillId="0" borderId="0">
      <protection locked="0"/>
    </xf>
    <xf numFmtId="38" fontId="119" fillId="0" borderId="0" applyFont="0" applyFill="0" applyBorder="0" applyAlignment="0" applyProtection="0"/>
    <xf numFmtId="40" fontId="119" fillId="0" borderId="0" applyFont="0" applyFill="0" applyBorder="0" applyAlignment="0" applyProtection="0"/>
    <xf numFmtId="268" fontId="50" fillId="45" borderId="49" applyFont="0" applyFill="0" applyBorder="0" applyAlignment="0" applyProtection="0">
      <alignment horizontal="right"/>
    </xf>
    <xf numFmtId="230" fontId="20" fillId="0" borderId="60"/>
    <xf numFmtId="0" fontId="20" fillId="0" borderId="0"/>
    <xf numFmtId="0" fontId="20" fillId="0" borderId="0"/>
    <xf numFmtId="230" fontId="20" fillId="99" borderId="0" applyNumberFormat="0" applyFont="0" applyBorder="0" applyAlignment="0" applyProtection="0"/>
    <xf numFmtId="269" fontId="20" fillId="0" borderId="0"/>
    <xf numFmtId="270" fontId="47" fillId="44" borderId="0"/>
    <xf numFmtId="271" fontId="20" fillId="0" borderId="0"/>
    <xf numFmtId="272" fontId="20" fillId="0" borderId="0"/>
    <xf numFmtId="0" fontId="120" fillId="49" borderId="0" applyNumberFormat="0" applyBorder="0" applyAlignment="0" applyProtection="0"/>
    <xf numFmtId="273" fontId="44" fillId="0" borderId="61" applyNumberFormat="0" applyFont="0" applyFill="0" applyAlignment="0" applyProtection="0"/>
    <xf numFmtId="171" fontId="121" fillId="0" borderId="0" applyFont="0" applyFill="0" applyBorder="0" applyAlignment="0" applyProtection="0"/>
    <xf numFmtId="235" fontId="28" fillId="100" borderId="0" applyNumberFormat="0" applyBorder="0" applyAlignment="0" applyProtection="0"/>
    <xf numFmtId="235" fontId="28" fillId="101" borderId="0" applyNumberFormat="0" applyBorder="0" applyAlignment="0" applyProtection="0"/>
    <xf numFmtId="235" fontId="28" fillId="102" borderId="0" applyNumberFormat="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122" fillId="0" borderId="0" applyNumberFormat="0" applyFill="0" applyBorder="0" applyAlignment="0" applyProtection="0"/>
    <xf numFmtId="0" fontId="122" fillId="0" borderId="0" applyNumberFormat="0" applyFill="0" applyBorder="0" applyAlignment="0" applyProtection="0"/>
    <xf numFmtId="0" fontId="123" fillId="0" borderId="0" applyNumberFormat="0" applyFill="0" applyBorder="0" applyAlignment="0" applyProtection="0"/>
    <xf numFmtId="0" fontId="122" fillId="0" borderId="0" applyNumberFormat="0" applyFill="0" applyBorder="0" applyAlignment="0" applyProtection="0"/>
    <xf numFmtId="0" fontId="122" fillId="0" borderId="0" applyNumberFormat="0" applyFill="0" applyBorder="0" applyAlignment="0" applyProtection="0"/>
    <xf numFmtId="0" fontId="122" fillId="0" borderId="0" applyNumberFormat="0" applyFill="0" applyBorder="0" applyAlignment="0" applyProtection="0"/>
    <xf numFmtId="0" fontId="123" fillId="0" borderId="0" applyNumberFormat="0" applyFill="0" applyBorder="0" applyAlignment="0" applyProtection="0"/>
    <xf numFmtId="0" fontId="122" fillId="0" borderId="0" applyNumberFormat="0" applyFill="0" applyBorder="0" applyAlignment="0" applyProtection="0"/>
    <xf numFmtId="0" fontId="122" fillId="0" borderId="0" applyNumberFormat="0" applyFill="0" applyBorder="0" applyAlignment="0" applyProtection="0"/>
    <xf numFmtId="0" fontId="122" fillId="0" borderId="0" applyNumberFormat="0" applyFill="0" applyBorder="0" applyAlignment="0" applyProtection="0"/>
    <xf numFmtId="0" fontId="123" fillId="0" borderId="0" applyNumberFormat="0" applyFill="0" applyBorder="0" applyAlignment="0" applyProtection="0"/>
    <xf numFmtId="0" fontId="122" fillId="0" borderId="0" applyNumberFormat="0" applyFill="0" applyBorder="0" applyAlignment="0" applyProtection="0"/>
    <xf numFmtId="0" fontId="122" fillId="0" borderId="0" applyNumberFormat="0" applyFill="0" applyBorder="0" applyAlignment="0" applyProtection="0"/>
    <xf numFmtId="0" fontId="122" fillId="0" borderId="0" applyNumberFormat="0" applyFill="0" applyBorder="0" applyAlignment="0" applyProtection="0"/>
    <xf numFmtId="0" fontId="123" fillId="0" borderId="0" applyNumberFormat="0" applyFill="0" applyBorder="0" applyAlignment="0" applyProtection="0"/>
    <xf numFmtId="0" fontId="123" fillId="0" borderId="0" applyNumberFormat="0" applyFill="0" applyBorder="0" applyAlignment="0" applyProtection="0"/>
    <xf numFmtId="0" fontId="17" fillId="11" borderId="0" applyNumberFormat="0" applyBorder="0" applyAlignment="0" applyProtection="0"/>
    <xf numFmtId="0" fontId="17" fillId="11" borderId="0" applyNumberFormat="0" applyBorder="0" applyAlignment="0" applyProtection="0"/>
    <xf numFmtId="0" fontId="83" fillId="103" borderId="0" applyNumberFormat="0" applyBorder="0" applyAlignment="0" applyProtection="0"/>
    <xf numFmtId="0" fontId="83" fillId="103" borderId="0" applyNumberFormat="0" applyBorder="0" applyAlignment="0" applyProtection="0"/>
    <xf numFmtId="0" fontId="83" fillId="104" borderId="0" applyNumberFormat="0" applyBorder="0" applyAlignment="0" applyProtection="0"/>
    <xf numFmtId="0" fontId="83" fillId="103" borderId="0" applyNumberFormat="0" applyBorder="0" applyAlignment="0" applyProtection="0"/>
    <xf numFmtId="0" fontId="83" fillId="103" borderId="0" applyNumberFormat="0" applyBorder="0" applyAlignment="0" applyProtection="0"/>
    <xf numFmtId="0" fontId="83" fillId="103" borderId="0" applyNumberFormat="0" applyBorder="0" applyAlignment="0" applyProtection="0"/>
    <xf numFmtId="0" fontId="83" fillId="104" borderId="0" applyNumberFormat="0" applyBorder="0" applyAlignment="0" applyProtection="0"/>
    <xf numFmtId="0" fontId="83" fillId="103" borderId="0" applyNumberFormat="0" applyBorder="0" applyAlignment="0" applyProtection="0"/>
    <xf numFmtId="0" fontId="83" fillId="103" borderId="0" applyNumberFormat="0" applyBorder="0" applyAlignment="0" applyProtection="0"/>
    <xf numFmtId="0" fontId="83" fillId="103" borderId="0" applyNumberFormat="0" applyBorder="0" applyAlignment="0" applyProtection="0"/>
    <xf numFmtId="0" fontId="83" fillId="104" borderId="0" applyNumberFormat="0" applyBorder="0" applyAlignment="0" applyProtection="0"/>
    <xf numFmtId="0" fontId="83" fillId="103" borderId="0" applyNumberFormat="0" applyBorder="0" applyAlignment="0" applyProtection="0"/>
    <xf numFmtId="0" fontId="83" fillId="103" borderId="0" applyNumberFormat="0" applyBorder="0" applyAlignment="0" applyProtection="0"/>
    <xf numFmtId="0" fontId="83" fillId="103" borderId="0" applyNumberFormat="0" applyBorder="0" applyAlignment="0" applyProtection="0"/>
    <xf numFmtId="0" fontId="83" fillId="104" borderId="0" applyNumberFormat="0" applyBorder="0" applyAlignment="0" applyProtection="0"/>
    <xf numFmtId="0" fontId="83" fillId="104" borderId="0" applyNumberFormat="0" applyBorder="0" applyAlignment="0" applyProtection="0"/>
    <xf numFmtId="0" fontId="17" fillId="15" borderId="0" applyNumberFormat="0" applyBorder="0" applyAlignment="0" applyProtection="0"/>
    <xf numFmtId="0" fontId="17" fillId="15" borderId="0" applyNumberFormat="0" applyBorder="0" applyAlignment="0" applyProtection="0"/>
    <xf numFmtId="0" fontId="83" fillId="73" borderId="0" applyNumberFormat="0" applyBorder="0" applyAlignment="0" applyProtection="0"/>
    <xf numFmtId="0" fontId="83" fillId="73" borderId="0" applyNumberFormat="0" applyBorder="0" applyAlignment="0" applyProtection="0"/>
    <xf numFmtId="0" fontId="83" fillId="105" borderId="0" applyNumberFormat="0" applyBorder="0" applyAlignment="0" applyProtection="0"/>
    <xf numFmtId="0" fontId="83" fillId="73" borderId="0" applyNumberFormat="0" applyBorder="0" applyAlignment="0" applyProtection="0"/>
    <xf numFmtId="0" fontId="83" fillId="73" borderId="0" applyNumberFormat="0" applyBorder="0" applyAlignment="0" applyProtection="0"/>
    <xf numFmtId="0" fontId="83" fillId="73" borderId="0" applyNumberFormat="0" applyBorder="0" applyAlignment="0" applyProtection="0"/>
    <xf numFmtId="0" fontId="83" fillId="105" borderId="0" applyNumberFormat="0" applyBorder="0" applyAlignment="0" applyProtection="0"/>
    <xf numFmtId="0" fontId="83" fillId="73" borderId="0" applyNumberFormat="0" applyBorder="0" applyAlignment="0" applyProtection="0"/>
    <xf numFmtId="0" fontId="83" fillId="73" borderId="0" applyNumberFormat="0" applyBorder="0" applyAlignment="0" applyProtection="0"/>
    <xf numFmtId="0" fontId="83" fillId="73" borderId="0" applyNumberFormat="0" applyBorder="0" applyAlignment="0" applyProtection="0"/>
    <xf numFmtId="0" fontId="83" fillId="105" borderId="0" applyNumberFormat="0" applyBorder="0" applyAlignment="0" applyProtection="0"/>
    <xf numFmtId="0" fontId="83" fillId="73" borderId="0" applyNumberFormat="0" applyBorder="0" applyAlignment="0" applyProtection="0"/>
    <xf numFmtId="0" fontId="83" fillId="73" borderId="0" applyNumberFormat="0" applyBorder="0" applyAlignment="0" applyProtection="0"/>
    <xf numFmtId="0" fontId="83" fillId="73" borderId="0" applyNumberFormat="0" applyBorder="0" applyAlignment="0" applyProtection="0"/>
    <xf numFmtId="0" fontId="83" fillId="105" borderId="0" applyNumberFormat="0" applyBorder="0" applyAlignment="0" applyProtection="0"/>
    <xf numFmtId="0" fontId="83" fillId="105" borderId="0" applyNumberFormat="0" applyBorder="0" applyAlignment="0" applyProtection="0"/>
    <xf numFmtId="0" fontId="17" fillId="19" borderId="0" applyNumberFormat="0" applyBorder="0" applyAlignment="0" applyProtection="0"/>
    <xf numFmtId="0" fontId="17" fillId="19" borderId="0" applyNumberFormat="0" applyBorder="0" applyAlignment="0" applyProtection="0"/>
    <xf numFmtId="0" fontId="83" fillId="63" borderId="0" applyNumberFormat="0" applyBorder="0" applyAlignment="0" applyProtection="0"/>
    <xf numFmtId="0" fontId="83" fillId="63" borderId="0" applyNumberFormat="0" applyBorder="0" applyAlignment="0" applyProtection="0"/>
    <xf numFmtId="0" fontId="83" fillId="106" borderId="0" applyNumberFormat="0" applyBorder="0" applyAlignment="0" applyProtection="0"/>
    <xf numFmtId="0" fontId="83" fillId="63" borderId="0" applyNumberFormat="0" applyBorder="0" applyAlignment="0" applyProtection="0"/>
    <xf numFmtId="0" fontId="83" fillId="63" borderId="0" applyNumberFormat="0" applyBorder="0" applyAlignment="0" applyProtection="0"/>
    <xf numFmtId="0" fontId="83" fillId="63" borderId="0" applyNumberFormat="0" applyBorder="0" applyAlignment="0" applyProtection="0"/>
    <xf numFmtId="0" fontId="83" fillId="106" borderId="0" applyNumberFormat="0" applyBorder="0" applyAlignment="0" applyProtection="0"/>
    <xf numFmtId="0" fontId="83" fillId="63" borderId="0" applyNumberFormat="0" applyBorder="0" applyAlignment="0" applyProtection="0"/>
    <xf numFmtId="0" fontId="83" fillId="63" borderId="0" applyNumberFormat="0" applyBorder="0" applyAlignment="0" applyProtection="0"/>
    <xf numFmtId="0" fontId="83" fillId="63" borderId="0" applyNumberFormat="0" applyBorder="0" applyAlignment="0" applyProtection="0"/>
    <xf numFmtId="0" fontId="83" fillId="106" borderId="0" applyNumberFormat="0" applyBorder="0" applyAlignment="0" applyProtection="0"/>
    <xf numFmtId="0" fontId="83" fillId="63" borderId="0" applyNumberFormat="0" applyBorder="0" applyAlignment="0" applyProtection="0"/>
    <xf numFmtId="0" fontId="83" fillId="63" borderId="0" applyNumberFormat="0" applyBorder="0" applyAlignment="0" applyProtection="0"/>
    <xf numFmtId="0" fontId="83" fillId="63" borderId="0" applyNumberFormat="0" applyBorder="0" applyAlignment="0" applyProtection="0"/>
    <xf numFmtId="0" fontId="83" fillId="106" borderId="0" applyNumberFormat="0" applyBorder="0" applyAlignment="0" applyProtection="0"/>
    <xf numFmtId="0" fontId="83" fillId="106" borderId="0" applyNumberFormat="0" applyBorder="0" applyAlignment="0" applyProtection="0"/>
    <xf numFmtId="0" fontId="17" fillId="23" borderId="0" applyNumberFormat="0" applyBorder="0" applyAlignment="0" applyProtection="0"/>
    <xf numFmtId="0" fontId="17" fillId="23" borderId="0" applyNumberFormat="0" applyBorder="0" applyAlignment="0" applyProtection="0"/>
    <xf numFmtId="0" fontId="83" fillId="107" borderId="0" applyNumberFormat="0" applyBorder="0" applyAlignment="0" applyProtection="0"/>
    <xf numFmtId="0" fontId="83" fillId="107" borderId="0" applyNumberFormat="0" applyBorder="0" applyAlignment="0" applyProtection="0"/>
    <xf numFmtId="0" fontId="83" fillId="74" borderId="0" applyNumberFormat="0" applyBorder="0" applyAlignment="0" applyProtection="0"/>
    <xf numFmtId="0" fontId="83" fillId="107" borderId="0" applyNumberFormat="0" applyBorder="0" applyAlignment="0" applyProtection="0"/>
    <xf numFmtId="0" fontId="83" fillId="107" borderId="0" applyNumberFormat="0" applyBorder="0" applyAlignment="0" applyProtection="0"/>
    <xf numFmtId="0" fontId="83" fillId="107" borderId="0" applyNumberFormat="0" applyBorder="0" applyAlignment="0" applyProtection="0"/>
    <xf numFmtId="0" fontId="83" fillId="74" borderId="0" applyNumberFormat="0" applyBorder="0" applyAlignment="0" applyProtection="0"/>
    <xf numFmtId="0" fontId="83" fillId="107" borderId="0" applyNumberFormat="0" applyBorder="0" applyAlignment="0" applyProtection="0"/>
    <xf numFmtId="0" fontId="83" fillId="107" borderId="0" applyNumberFormat="0" applyBorder="0" applyAlignment="0" applyProtection="0"/>
    <xf numFmtId="0" fontId="83" fillId="107" borderId="0" applyNumberFormat="0" applyBorder="0" applyAlignment="0" applyProtection="0"/>
    <xf numFmtId="0" fontId="83" fillId="74" borderId="0" applyNumberFormat="0" applyBorder="0" applyAlignment="0" applyProtection="0"/>
    <xf numFmtId="0" fontId="83" fillId="107" borderId="0" applyNumberFormat="0" applyBorder="0" applyAlignment="0" applyProtection="0"/>
    <xf numFmtId="0" fontId="83" fillId="107" borderId="0" applyNumberFormat="0" applyBorder="0" applyAlignment="0" applyProtection="0"/>
    <xf numFmtId="0" fontId="83" fillId="107" borderId="0" applyNumberFormat="0" applyBorder="0" applyAlignment="0" applyProtection="0"/>
    <xf numFmtId="0" fontId="83" fillId="74" borderId="0" applyNumberFormat="0" applyBorder="0" applyAlignment="0" applyProtection="0"/>
    <xf numFmtId="0" fontId="83" fillId="74" borderId="0" applyNumberFormat="0" applyBorder="0" applyAlignment="0" applyProtection="0"/>
    <xf numFmtId="0" fontId="17" fillId="27" borderId="0" applyNumberFormat="0" applyBorder="0" applyAlignment="0" applyProtection="0"/>
    <xf numFmtId="0" fontId="17" fillId="27" borderId="0" applyNumberFormat="0" applyBorder="0" applyAlignment="0" applyProtection="0"/>
    <xf numFmtId="0" fontId="83" fillId="70" borderId="0" applyNumberFormat="0" applyBorder="0" applyAlignment="0" applyProtection="0"/>
    <xf numFmtId="0" fontId="83" fillId="70" borderId="0" applyNumberFormat="0" applyBorder="0" applyAlignment="0" applyProtection="0"/>
    <xf numFmtId="0" fontId="83" fillId="75" borderId="0" applyNumberFormat="0" applyBorder="0" applyAlignment="0" applyProtection="0"/>
    <xf numFmtId="0" fontId="83" fillId="70" borderId="0" applyNumberFormat="0" applyBorder="0" applyAlignment="0" applyProtection="0"/>
    <xf numFmtId="0" fontId="83" fillId="70" borderId="0" applyNumberFormat="0" applyBorder="0" applyAlignment="0" applyProtection="0"/>
    <xf numFmtId="0" fontId="83" fillId="70" borderId="0" applyNumberFormat="0" applyBorder="0" applyAlignment="0" applyProtection="0"/>
    <xf numFmtId="0" fontId="83" fillId="75" borderId="0" applyNumberFormat="0" applyBorder="0" applyAlignment="0" applyProtection="0"/>
    <xf numFmtId="0" fontId="83" fillId="70" borderId="0" applyNumberFormat="0" applyBorder="0" applyAlignment="0" applyProtection="0"/>
    <xf numFmtId="0" fontId="83" fillId="70" borderId="0" applyNumberFormat="0" applyBorder="0" applyAlignment="0" applyProtection="0"/>
    <xf numFmtId="0" fontId="83" fillId="70" borderId="0" applyNumberFormat="0" applyBorder="0" applyAlignment="0" applyProtection="0"/>
    <xf numFmtId="0" fontId="83" fillId="75" borderId="0" applyNumberFormat="0" applyBorder="0" applyAlignment="0" applyProtection="0"/>
    <xf numFmtId="0" fontId="83" fillId="70" borderId="0" applyNumberFormat="0" applyBorder="0" applyAlignment="0" applyProtection="0"/>
    <xf numFmtId="0" fontId="83" fillId="70" borderId="0" applyNumberFormat="0" applyBorder="0" applyAlignment="0" applyProtection="0"/>
    <xf numFmtId="0" fontId="83" fillId="70" borderId="0" applyNumberFormat="0" applyBorder="0" applyAlignment="0" applyProtection="0"/>
    <xf numFmtId="0" fontId="83" fillId="75" borderId="0" applyNumberFormat="0" applyBorder="0" applyAlignment="0" applyProtection="0"/>
    <xf numFmtId="0" fontId="83" fillId="75" borderId="0" applyNumberFormat="0" applyBorder="0" applyAlignment="0" applyProtection="0"/>
    <xf numFmtId="0" fontId="17" fillId="31" borderId="0" applyNumberFormat="0" applyBorder="0" applyAlignment="0" applyProtection="0"/>
    <xf numFmtId="0" fontId="17" fillId="31" borderId="0" applyNumberFormat="0" applyBorder="0" applyAlignment="0" applyProtection="0"/>
    <xf numFmtId="0" fontId="83" fillId="83" borderId="0" applyNumberFormat="0" applyBorder="0" applyAlignment="0" applyProtection="0"/>
    <xf numFmtId="0" fontId="83" fillId="83" borderId="0" applyNumberFormat="0" applyBorder="0" applyAlignment="0" applyProtection="0"/>
    <xf numFmtId="0" fontId="83" fillId="108" borderId="0" applyNumberFormat="0" applyBorder="0" applyAlignment="0" applyProtection="0"/>
    <xf numFmtId="0" fontId="83" fillId="83" borderId="0" applyNumberFormat="0" applyBorder="0" applyAlignment="0" applyProtection="0"/>
    <xf numFmtId="0" fontId="83" fillId="83" borderId="0" applyNumberFormat="0" applyBorder="0" applyAlignment="0" applyProtection="0"/>
    <xf numFmtId="0" fontId="83" fillId="83" borderId="0" applyNumberFormat="0" applyBorder="0" applyAlignment="0" applyProtection="0"/>
    <xf numFmtId="0" fontId="83" fillId="108" borderId="0" applyNumberFormat="0" applyBorder="0" applyAlignment="0" applyProtection="0"/>
    <xf numFmtId="0" fontId="83" fillId="83" borderId="0" applyNumberFormat="0" applyBorder="0" applyAlignment="0" applyProtection="0"/>
    <xf numFmtId="0" fontId="83" fillId="83" borderId="0" applyNumberFormat="0" applyBorder="0" applyAlignment="0" applyProtection="0"/>
    <xf numFmtId="0" fontId="83" fillId="83" borderId="0" applyNumberFormat="0" applyBorder="0" applyAlignment="0" applyProtection="0"/>
    <xf numFmtId="0" fontId="83" fillId="108" borderId="0" applyNumberFormat="0" applyBorder="0" applyAlignment="0" applyProtection="0"/>
    <xf numFmtId="0" fontId="83" fillId="83" borderId="0" applyNumberFormat="0" applyBorder="0" applyAlignment="0" applyProtection="0"/>
    <xf numFmtId="0" fontId="83" fillId="83" borderId="0" applyNumberFormat="0" applyBorder="0" applyAlignment="0" applyProtection="0"/>
    <xf numFmtId="0" fontId="83" fillId="83" borderId="0" applyNumberFormat="0" applyBorder="0" applyAlignment="0" applyProtection="0"/>
    <xf numFmtId="0" fontId="83" fillId="108" borderId="0" applyNumberFormat="0" applyBorder="0" applyAlignment="0" applyProtection="0"/>
    <xf numFmtId="0" fontId="83" fillId="108" borderId="0" applyNumberFormat="0" applyBorder="0" applyAlignment="0" applyProtection="0"/>
    <xf numFmtId="230" fontId="124" fillId="0" borderId="0" applyNumberFormat="0" applyAlignment="0">
      <alignment horizontal="left"/>
    </xf>
    <xf numFmtId="0" fontId="11" fillId="7" borderId="6" applyNumberFormat="0" applyAlignment="0" applyProtection="0"/>
    <xf numFmtId="0" fontId="11" fillId="7" borderId="6"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61" borderId="45" applyNumberFormat="0" applyAlignment="0" applyProtection="0"/>
    <xf numFmtId="0" fontId="125" fillId="61" borderId="45" applyNumberFormat="0" applyAlignment="0" applyProtection="0"/>
    <xf numFmtId="0" fontId="125" fillId="61" borderId="45" applyNumberFormat="0" applyAlignment="0" applyProtection="0"/>
    <xf numFmtId="0" fontId="125" fillId="61" borderId="45" applyNumberFormat="0" applyAlignment="0" applyProtection="0"/>
    <xf numFmtId="0" fontId="125" fillId="61" borderId="45" applyNumberFormat="0" applyAlignment="0" applyProtection="0"/>
    <xf numFmtId="0" fontId="125" fillId="61" borderId="45" applyNumberFormat="0" applyAlignment="0" applyProtection="0"/>
    <xf numFmtId="0" fontId="125" fillId="61" borderId="45" applyNumberFormat="0" applyAlignment="0" applyProtection="0"/>
    <xf numFmtId="0" fontId="125" fillId="61" borderId="45" applyNumberFormat="0" applyAlignment="0" applyProtection="0"/>
    <xf numFmtId="0" fontId="125" fillId="6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61" borderId="45" applyNumberFormat="0" applyAlignment="0" applyProtection="0"/>
    <xf numFmtId="0" fontId="125" fillId="61" borderId="45" applyNumberFormat="0" applyAlignment="0" applyProtection="0"/>
    <xf numFmtId="0" fontId="125" fillId="61" borderId="45" applyNumberFormat="0" applyAlignment="0" applyProtection="0"/>
    <xf numFmtId="0" fontId="125" fillId="61" borderId="45" applyNumberFormat="0" applyAlignment="0" applyProtection="0"/>
    <xf numFmtId="0" fontId="125" fillId="61" borderId="45" applyNumberFormat="0" applyAlignment="0" applyProtection="0"/>
    <xf numFmtId="0" fontId="125" fillId="61" borderId="45" applyNumberFormat="0" applyAlignment="0" applyProtection="0"/>
    <xf numFmtId="0" fontId="125" fillId="61" borderId="45" applyNumberFormat="0" applyAlignment="0" applyProtection="0"/>
    <xf numFmtId="0" fontId="125" fillId="61" borderId="45" applyNumberFormat="0" applyAlignment="0" applyProtection="0"/>
    <xf numFmtId="0" fontId="125" fillId="6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61" borderId="45" applyNumberFormat="0" applyAlignment="0" applyProtection="0"/>
    <xf numFmtId="0" fontId="125" fillId="61" borderId="45" applyNumberFormat="0" applyAlignment="0" applyProtection="0"/>
    <xf numFmtId="0" fontId="125" fillId="61" borderId="45" applyNumberFormat="0" applyAlignment="0" applyProtection="0"/>
    <xf numFmtId="0" fontId="125" fillId="61" borderId="45" applyNumberFormat="0" applyAlignment="0" applyProtection="0"/>
    <xf numFmtId="0" fontId="125" fillId="61" borderId="45" applyNumberFormat="0" applyAlignment="0" applyProtection="0"/>
    <xf numFmtId="0" fontId="125" fillId="61" borderId="45" applyNumberFormat="0" applyAlignment="0" applyProtection="0"/>
    <xf numFmtId="0" fontId="125" fillId="61" borderId="45" applyNumberFormat="0" applyAlignment="0" applyProtection="0"/>
    <xf numFmtId="0" fontId="125" fillId="61" borderId="45" applyNumberFormat="0" applyAlignment="0" applyProtection="0"/>
    <xf numFmtId="0" fontId="125" fillId="6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61" borderId="45" applyNumberFormat="0" applyAlignment="0" applyProtection="0"/>
    <xf numFmtId="0" fontId="125" fillId="61" borderId="45" applyNumberFormat="0" applyAlignment="0" applyProtection="0"/>
    <xf numFmtId="0" fontId="125" fillId="61" borderId="45" applyNumberFormat="0" applyAlignment="0" applyProtection="0"/>
    <xf numFmtId="0" fontId="125" fillId="61" borderId="45" applyNumberFormat="0" applyAlignment="0" applyProtection="0"/>
    <xf numFmtId="0" fontId="125" fillId="61" borderId="45" applyNumberFormat="0" applyAlignment="0" applyProtection="0"/>
    <xf numFmtId="0" fontId="125" fillId="61" borderId="45" applyNumberFormat="0" applyAlignment="0" applyProtection="0"/>
    <xf numFmtId="0" fontId="125" fillId="61" borderId="45" applyNumberFormat="0" applyAlignment="0" applyProtection="0"/>
    <xf numFmtId="0" fontId="125" fillId="61" borderId="45" applyNumberFormat="0" applyAlignment="0" applyProtection="0"/>
    <xf numFmtId="0" fontId="125" fillId="6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41" borderId="45" applyNumberFormat="0" applyAlignment="0" applyProtection="0"/>
    <xf numFmtId="0" fontId="125" fillId="61" borderId="45" applyNumberFormat="0" applyAlignment="0" applyProtection="0"/>
    <xf numFmtId="0" fontId="125" fillId="61" borderId="45" applyNumberFormat="0" applyAlignment="0" applyProtection="0"/>
    <xf numFmtId="0" fontId="125" fillId="61" borderId="45" applyNumberFormat="0" applyAlignment="0" applyProtection="0"/>
    <xf numFmtId="0" fontId="125" fillId="61" borderId="45" applyNumberFormat="0" applyAlignment="0" applyProtection="0"/>
    <xf numFmtId="0" fontId="125" fillId="61" borderId="45" applyNumberFormat="0" applyAlignment="0" applyProtection="0"/>
    <xf numFmtId="0" fontId="125" fillId="61" borderId="45" applyNumberFormat="0" applyAlignment="0" applyProtection="0"/>
    <xf numFmtId="0" fontId="125" fillId="61" borderId="45" applyNumberFormat="0" applyAlignment="0" applyProtection="0"/>
    <xf numFmtId="0" fontId="125" fillId="61" borderId="45" applyNumberFormat="0" applyAlignment="0" applyProtection="0"/>
    <xf numFmtId="0" fontId="125" fillId="61" borderId="45" applyNumberFormat="0" applyAlignment="0" applyProtection="0"/>
    <xf numFmtId="242" fontId="20" fillId="0" borderId="0">
      <alignment horizontal="left" wrapText="1"/>
    </xf>
    <xf numFmtId="274" fontId="20" fillId="0" borderId="0">
      <alignment horizontal="left" wrapText="1"/>
    </xf>
    <xf numFmtId="237" fontId="20" fillId="0" borderId="0">
      <alignment horizontal="left" wrapText="1"/>
    </xf>
    <xf numFmtId="275" fontId="20" fillId="0" borderId="0">
      <alignment horizontal="left" wrapText="1"/>
    </xf>
    <xf numFmtId="0" fontId="101" fillId="0" borderId="0">
      <alignment vertical="top"/>
    </xf>
    <xf numFmtId="276" fontId="20" fillId="0" borderId="0">
      <alignment horizontal="left" wrapText="1"/>
    </xf>
    <xf numFmtId="277" fontId="20" fillId="0" borderId="0" applyFont="0" applyFill="0" applyBorder="0" applyAlignment="0" applyProtection="0"/>
    <xf numFmtId="278" fontId="20" fillId="0" borderId="0" applyFont="0" applyFill="0" applyBorder="0" applyAlignment="0" applyProtection="0"/>
    <xf numFmtId="230" fontId="77" fillId="0" borderId="0" applyFont="0" applyFill="0" applyBorder="0" applyAlignment="0" applyProtection="0"/>
    <xf numFmtId="279" fontId="20" fillId="0" borderId="0" applyFont="0" applyFill="0" applyBorder="0" applyAlignment="0" applyProtection="0"/>
    <xf numFmtId="242" fontId="20" fillId="0" borderId="0" applyFont="0" applyFill="0" applyBorder="0" applyAlignment="0" applyProtection="0"/>
    <xf numFmtId="279" fontId="20" fillId="0" borderId="0" applyFont="0" applyFill="0" applyBorder="0" applyAlignment="0" applyProtection="0"/>
    <xf numFmtId="279" fontId="20" fillId="0" borderId="0" applyFont="0" applyFill="0" applyBorder="0" applyAlignment="0" applyProtection="0"/>
    <xf numFmtId="278" fontId="20" fillId="0" borderId="0" applyFont="0" applyFill="0" applyBorder="0" applyAlignment="0" applyProtection="0"/>
    <xf numFmtId="230" fontId="57" fillId="0" borderId="0"/>
    <xf numFmtId="0" fontId="16" fillId="0" borderId="0" applyNumberFormat="0" applyFill="0" applyBorder="0" applyAlignment="0" applyProtection="0"/>
    <xf numFmtId="235" fontId="16" fillId="0" borderId="0" applyNumberFormat="0" applyFill="0" applyBorder="0" applyAlignment="0" applyProtection="0"/>
    <xf numFmtId="235" fontId="126" fillId="0" borderId="0" applyNumberFormat="0" applyFill="0" applyBorder="0" applyAlignment="0" applyProtection="0"/>
    <xf numFmtId="235" fontId="126" fillId="0" borderId="0" applyNumberFormat="0" applyFill="0" applyBorder="0" applyAlignment="0" applyProtection="0"/>
    <xf numFmtId="0" fontId="127" fillId="0" borderId="0" applyNumberFormat="0" applyFill="0" applyBorder="0" applyAlignment="0" applyProtection="0"/>
    <xf numFmtId="280" fontId="128" fillId="0" borderId="0" applyFont="0" applyFill="0">
      <alignment horizontal="right" vertical="top"/>
    </xf>
    <xf numFmtId="169" fontId="44" fillId="0" borderId="0" applyFill="0" applyBorder="0" applyAlignment="0" applyProtection="0">
      <alignment horizontal="right" vertical="top"/>
    </xf>
    <xf numFmtId="230" fontId="44" fillId="0" borderId="0" applyFill="0" applyBorder="0">
      <alignment horizontal="left" vertical="top"/>
    </xf>
    <xf numFmtId="281" fontId="33" fillId="0" borderId="62" applyFont="0" applyFill="0" applyBorder="0" applyProtection="0"/>
    <xf numFmtId="282" fontId="33" fillId="0" borderId="49" applyFont="0" applyFill="0" applyBorder="0" applyProtection="0"/>
    <xf numFmtId="283" fontId="33" fillId="0" borderId="49" applyFont="0" applyFill="0" applyBorder="0" applyProtection="0"/>
    <xf numFmtId="284" fontId="33" fillId="0" borderId="49" applyFont="0" applyFill="0" applyBorder="0" applyProtection="0"/>
    <xf numFmtId="285" fontId="33" fillId="0" borderId="49" applyFont="0" applyFill="0" applyBorder="0" applyProtection="0"/>
    <xf numFmtId="286" fontId="33" fillId="0" borderId="62" applyFont="0" applyFill="0" applyBorder="0" applyProtection="0"/>
    <xf numFmtId="287" fontId="47" fillId="0" borderId="63" applyFont="0" applyFill="0" applyBorder="0" applyProtection="0"/>
    <xf numFmtId="288" fontId="20" fillId="0" borderId="0" applyFont="0" applyFill="0" applyBorder="0" applyProtection="0"/>
    <xf numFmtId="288" fontId="20" fillId="0" borderId="0" applyFont="0" applyFill="0" applyBorder="0" applyProtection="0"/>
    <xf numFmtId="289" fontId="20" fillId="0" borderId="0" applyFont="0" applyFill="0" applyBorder="0" applyProtection="0"/>
    <xf numFmtId="289" fontId="20" fillId="0" borderId="0" applyFont="0" applyFill="0" applyBorder="0" applyProtection="0"/>
    <xf numFmtId="290" fontId="33" fillId="0" borderId="64" applyFont="0" applyFill="0" applyBorder="0" applyProtection="0"/>
    <xf numFmtId="291" fontId="33" fillId="0" borderId="64" applyFont="0" applyFill="0" applyBorder="0" applyProtection="0"/>
    <xf numFmtId="230" fontId="114" fillId="0" borderId="0">
      <protection locked="0"/>
    </xf>
    <xf numFmtId="292" fontId="114" fillId="0" borderId="0">
      <protection locked="0"/>
    </xf>
    <xf numFmtId="230" fontId="114" fillId="0" borderId="0">
      <protection locked="0"/>
    </xf>
    <xf numFmtId="292" fontId="114" fillId="0" borderId="0">
      <protection locked="0"/>
    </xf>
    <xf numFmtId="230" fontId="129" fillId="0" borderId="0">
      <protection locked="0"/>
    </xf>
    <xf numFmtId="292" fontId="129" fillId="0" borderId="0">
      <protection locked="0"/>
    </xf>
    <xf numFmtId="230" fontId="114" fillId="0" borderId="0">
      <protection locked="0"/>
    </xf>
    <xf numFmtId="292" fontId="114" fillId="0" borderId="0">
      <protection locked="0"/>
    </xf>
    <xf numFmtId="230" fontId="114" fillId="0" borderId="0">
      <protection locked="0"/>
    </xf>
    <xf numFmtId="292" fontId="114" fillId="0" borderId="0">
      <protection locked="0"/>
    </xf>
    <xf numFmtId="230" fontId="114" fillId="0" borderId="0">
      <protection locked="0"/>
    </xf>
    <xf numFmtId="292" fontId="114" fillId="0" borderId="0">
      <protection locked="0"/>
    </xf>
    <xf numFmtId="230" fontId="129" fillId="0" borderId="0">
      <protection locked="0"/>
    </xf>
    <xf numFmtId="292" fontId="129" fillId="0" borderId="0">
      <protection locked="0"/>
    </xf>
    <xf numFmtId="37" fontId="41" fillId="0" borderId="0" applyBorder="0" applyAlignment="0"/>
    <xf numFmtId="3" fontId="20" fillId="0" borderId="0" applyFont="0" applyFill="0" applyAlignment="0" applyProtection="0"/>
    <xf numFmtId="2" fontId="105" fillId="0" borderId="0" applyFont="0" applyFill="0" applyBorder="0" applyAlignment="0" applyProtection="0"/>
    <xf numFmtId="293" fontId="20" fillId="0" borderId="0">
      <protection locked="0"/>
    </xf>
    <xf numFmtId="2" fontId="118" fillId="0" borderId="0" applyFont="0" applyFill="0" applyBorder="0" applyAlignment="0" applyProtection="0"/>
    <xf numFmtId="2" fontId="118" fillId="0" borderId="0" applyFont="0" applyFill="0" applyBorder="0" applyAlignment="0" applyProtection="0"/>
    <xf numFmtId="2" fontId="118" fillId="0" borderId="0" applyFont="0" applyFill="0" applyBorder="0" applyAlignment="0" applyProtection="0"/>
    <xf numFmtId="2" fontId="118" fillId="0" borderId="0" applyFont="0" applyFill="0" applyBorder="0" applyAlignment="0" applyProtection="0"/>
    <xf numFmtId="2" fontId="105" fillId="0" borderId="0" applyFont="0" applyFill="0" applyBorder="0" applyAlignment="0" applyProtection="0"/>
    <xf numFmtId="230" fontId="130" fillId="0" borderId="0" applyNumberFormat="0" applyFill="0" applyAlignment="0" applyProtection="0"/>
    <xf numFmtId="0" fontId="131" fillId="0" borderId="0" applyNumberFormat="0" applyFill="0" applyBorder="0" applyAlignment="0" applyProtection="0">
      <alignment vertical="top"/>
      <protection locked="0"/>
    </xf>
    <xf numFmtId="0" fontId="131" fillId="0" borderId="0" applyNumberFormat="0" applyFill="0" applyBorder="0" applyAlignment="0" applyProtection="0">
      <alignment vertical="top"/>
      <protection locked="0"/>
    </xf>
    <xf numFmtId="0" fontId="132" fillId="0" borderId="0" applyNumberFormat="0" applyFill="0" applyBorder="0" applyAlignment="0" applyProtection="0">
      <alignment vertical="top"/>
      <protection locked="0"/>
    </xf>
    <xf numFmtId="230" fontId="133" fillId="0" borderId="0" applyNumberFormat="0" applyFill="0" applyAlignment="0" applyProtection="0"/>
    <xf numFmtId="0" fontId="48" fillId="0" borderId="0"/>
    <xf numFmtId="3" fontId="134" fillId="109" borderId="1">
      <alignment horizontal="right" vertical="center"/>
    </xf>
    <xf numFmtId="1" fontId="20" fillId="110" borderId="1"/>
    <xf numFmtId="37" fontId="46" fillId="0" borderId="0"/>
    <xf numFmtId="294" fontId="20" fillId="0" borderId="0"/>
    <xf numFmtId="295" fontId="20" fillId="44" borderId="0"/>
    <xf numFmtId="296" fontId="20" fillId="0" borderId="0"/>
    <xf numFmtId="297" fontId="20" fillId="0" borderId="0"/>
    <xf numFmtId="230" fontId="92" fillId="49" borderId="0" applyNumberFormat="0" applyBorder="0" applyAlignment="0" applyProtection="0"/>
    <xf numFmtId="235" fontId="8" fillId="4" borderId="0" applyNumberFormat="0" applyBorder="0" applyAlignment="0" applyProtection="0"/>
    <xf numFmtId="235" fontId="135" fillId="4" borderId="0" applyNumberFormat="0" applyBorder="0" applyAlignment="0" applyProtection="0"/>
    <xf numFmtId="235" fontId="135" fillId="4" borderId="0" applyNumberFormat="0" applyBorder="0" applyAlignment="0" applyProtection="0"/>
    <xf numFmtId="0" fontId="92" fillId="49" borderId="0" applyNumberFormat="0" applyBorder="0" applyAlignment="0" applyProtection="0"/>
    <xf numFmtId="38" fontId="46" fillId="111" borderId="0" applyNumberFormat="0" applyBorder="0" applyAlignment="0" applyProtection="0"/>
    <xf numFmtId="230" fontId="20" fillId="0" borderId="0"/>
    <xf numFmtId="298" fontId="44" fillId="0" borderId="0" applyFont="0" applyFill="0" applyBorder="0" applyAlignment="0" applyProtection="0">
      <alignment horizontal="right"/>
    </xf>
    <xf numFmtId="230" fontId="136" fillId="0" borderId="0" applyNumberFormat="0" applyFill="0" applyProtection="0">
      <alignment horizontal="right"/>
    </xf>
    <xf numFmtId="230" fontId="51" fillId="0" borderId="65" applyNumberFormat="0" applyAlignment="0" applyProtection="0">
      <alignment horizontal="left" vertical="center"/>
    </xf>
    <xf numFmtId="230" fontId="51" fillId="0" borderId="66">
      <alignment horizontal="left" vertical="center"/>
    </xf>
    <xf numFmtId="230" fontId="51" fillId="0" borderId="66">
      <alignment horizontal="left" vertical="center"/>
    </xf>
    <xf numFmtId="230" fontId="51" fillId="0" borderId="66">
      <alignment horizontal="left" vertical="center"/>
    </xf>
    <xf numFmtId="230" fontId="51" fillId="0" borderId="0"/>
    <xf numFmtId="230" fontId="51" fillId="0" borderId="0"/>
    <xf numFmtId="0" fontId="137" fillId="0" borderId="0" applyNumberFormat="0" applyFill="0" applyBorder="0" applyAlignment="0" applyProtection="0"/>
    <xf numFmtId="230" fontId="5" fillId="0" borderId="3" applyNumberFormat="0" applyFill="0" applyAlignment="0" applyProtection="0"/>
    <xf numFmtId="0" fontId="138" fillId="0" borderId="0" applyNumberFormat="0" applyFill="0" applyBorder="0" applyAlignment="0" applyProtection="0"/>
    <xf numFmtId="49" fontId="139" fillId="0" borderId="67" applyFill="0" applyProtection="0">
      <alignment horizontal="right" wrapText="1"/>
    </xf>
    <xf numFmtId="0" fontId="138" fillId="0" borderId="0" applyNumberFormat="0" applyFill="0" applyBorder="0" applyAlignment="0" applyProtection="0"/>
    <xf numFmtId="0" fontId="138" fillId="0" borderId="0" applyNumberFormat="0" applyFill="0" applyBorder="0" applyAlignment="0" applyProtection="0"/>
    <xf numFmtId="0" fontId="138" fillId="0" borderId="0" applyNumberFormat="0" applyFill="0" applyBorder="0" applyAlignment="0" applyProtection="0"/>
    <xf numFmtId="0" fontId="137" fillId="0" borderId="0" applyNumberFormat="0" applyFill="0" applyBorder="0" applyAlignment="0" applyProtection="0"/>
    <xf numFmtId="230" fontId="6" fillId="0" borderId="4" applyNumberFormat="0" applyFill="0" applyAlignment="0" applyProtection="0"/>
    <xf numFmtId="0" fontId="140" fillId="0" borderId="0" applyNumberFormat="0" applyFill="0" applyBorder="0" applyAlignment="0" applyProtection="0"/>
    <xf numFmtId="49" fontId="141" fillId="0" borderId="0" applyProtection="0">
      <alignment wrapText="1"/>
    </xf>
    <xf numFmtId="0" fontId="140" fillId="0" borderId="0" applyNumberFormat="0" applyFill="0" applyBorder="0" applyAlignment="0" applyProtection="0"/>
    <xf numFmtId="0" fontId="140" fillId="0" borderId="0" applyNumberFormat="0" applyFill="0" applyBorder="0" applyAlignment="0" applyProtection="0"/>
    <xf numFmtId="0" fontId="140" fillId="0" borderId="0" applyNumberFormat="0" applyFill="0" applyBorder="0" applyAlignment="0" applyProtection="0"/>
    <xf numFmtId="0" fontId="142" fillId="0" borderId="0" applyNumberFormat="0" applyFill="0" applyBorder="0" applyAlignment="0" applyProtection="0"/>
    <xf numFmtId="235" fontId="7" fillId="0" borderId="5" applyNumberFormat="0" applyFill="0" applyAlignment="0" applyProtection="0"/>
    <xf numFmtId="49" fontId="143" fillId="0" borderId="68" applyFill="0" applyProtection="0">
      <alignment horizontal="right" wrapText="1"/>
    </xf>
    <xf numFmtId="0" fontId="123" fillId="0" borderId="69" applyNumberFormat="0" applyFill="0" applyAlignment="0" applyProtection="0"/>
    <xf numFmtId="230" fontId="123" fillId="0" borderId="0" applyNumberFormat="0" applyFill="0" applyBorder="0" applyAlignment="0" applyProtection="0"/>
    <xf numFmtId="235" fontId="7" fillId="0" borderId="0" applyNumberFormat="0" applyFill="0" applyBorder="0" applyAlignment="0" applyProtection="0"/>
    <xf numFmtId="49" fontId="143" fillId="0" borderId="0" applyProtection="0">
      <alignment wrapText="1"/>
    </xf>
    <xf numFmtId="0" fontId="123" fillId="0" borderId="0" applyNumberFormat="0" applyFill="0" applyBorder="0" applyAlignment="0" applyProtection="0"/>
    <xf numFmtId="299" fontId="117" fillId="0" borderId="0">
      <protection locked="0"/>
    </xf>
    <xf numFmtId="0" fontId="137" fillId="0" borderId="0" applyNumberFormat="0" applyFill="0" applyBorder="0" applyAlignment="0" applyProtection="0"/>
    <xf numFmtId="299" fontId="117" fillId="0" borderId="0">
      <protection locked="0"/>
    </xf>
    <xf numFmtId="0" fontId="142" fillId="0" borderId="0" applyNumberFormat="0" applyFill="0" applyBorder="0" applyAlignment="0" applyProtection="0"/>
    <xf numFmtId="230" fontId="134" fillId="0" borderId="42">
      <alignment horizontal="center"/>
    </xf>
    <xf numFmtId="230" fontId="134" fillId="0" borderId="0">
      <alignment horizontal="center"/>
    </xf>
    <xf numFmtId="230" fontId="50" fillId="0" borderId="70" applyNumberFormat="0" applyFill="0" applyAlignment="0" applyProtection="0"/>
    <xf numFmtId="0" fontId="144"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145" fillId="0" borderId="0" applyNumberFormat="0" applyFill="0" applyBorder="0" applyAlignment="0" applyProtection="0">
      <alignment vertical="top"/>
      <protection locked="0"/>
    </xf>
    <xf numFmtId="0" fontId="144" fillId="0" borderId="0" applyNumberFormat="0" applyFill="0" applyBorder="0" applyAlignment="0" applyProtection="0">
      <alignment vertical="top"/>
      <protection locked="0"/>
    </xf>
    <xf numFmtId="0" fontId="146" fillId="0" borderId="0" applyNumberFormat="0" applyFill="0" applyBorder="0" applyAlignment="0" applyProtection="0"/>
    <xf numFmtId="0" fontId="147" fillId="0" borderId="0" applyNumberFormat="0" applyFill="0" applyBorder="0" applyAlignment="0" applyProtection="0"/>
    <xf numFmtId="300" fontId="46" fillId="0" borderId="0" applyFill="0" applyBorder="0"/>
    <xf numFmtId="0" fontId="45" fillId="0" borderId="0" applyNumberFormat="0" applyFill="0" applyBorder="0" applyAlignment="0" applyProtection="0">
      <alignment vertical="top"/>
      <protection locked="0"/>
    </xf>
    <xf numFmtId="0" fontId="148" fillId="0" borderId="0" applyNumberFormat="0" applyFill="0" applyBorder="0" applyAlignment="0" applyProtection="0">
      <alignment vertical="top"/>
      <protection locked="0"/>
    </xf>
    <xf numFmtId="0" fontId="45" fillId="0" borderId="0" applyNumberFormat="0" applyFill="0" applyBorder="0" applyAlignment="0" applyProtection="0">
      <alignment vertical="top"/>
      <protection locked="0"/>
    </xf>
    <xf numFmtId="0" fontId="148" fillId="0" borderId="0" applyNumberFormat="0" applyFill="0" applyBorder="0" applyAlignment="0" applyProtection="0">
      <alignment vertical="top"/>
      <protection locked="0"/>
    </xf>
    <xf numFmtId="0" fontId="148" fillId="0" borderId="0" applyNumberFormat="0" applyFill="0" applyBorder="0" applyAlignment="0" applyProtection="0">
      <alignment vertical="top"/>
      <protection locked="0"/>
    </xf>
    <xf numFmtId="0" fontId="148" fillId="0" borderId="0" applyNumberFormat="0" applyFill="0" applyBorder="0" applyAlignment="0" applyProtection="0">
      <alignment vertical="top"/>
      <protection locked="0"/>
    </xf>
    <xf numFmtId="230" fontId="149" fillId="0" borderId="0" applyNumberFormat="0" applyFill="0" applyBorder="0" applyAlignment="0" applyProtection="0">
      <alignment vertical="top"/>
      <protection locked="0"/>
    </xf>
    <xf numFmtId="0" fontId="9" fillId="5" borderId="0" applyNumberFormat="0" applyBorder="0" applyAlignment="0" applyProtection="0"/>
    <xf numFmtId="0" fontId="9" fillId="5" borderId="0" applyNumberFormat="0" applyBorder="0" applyAlignment="0" applyProtection="0"/>
    <xf numFmtId="0" fontId="91" fillId="50" borderId="0" applyNumberFormat="0" applyBorder="0" applyAlignment="0" applyProtection="0"/>
    <xf numFmtId="0" fontId="91" fillId="50" borderId="0" applyNumberFormat="0" applyBorder="0" applyAlignment="0" applyProtection="0"/>
    <xf numFmtId="0" fontId="91" fillId="56" borderId="0" applyNumberFormat="0" applyBorder="0" applyAlignment="0" applyProtection="0"/>
    <xf numFmtId="0" fontId="91" fillId="50" borderId="0" applyNumberFormat="0" applyBorder="0" applyAlignment="0" applyProtection="0"/>
    <xf numFmtId="0" fontId="91" fillId="50" borderId="0" applyNumberFormat="0" applyBorder="0" applyAlignment="0" applyProtection="0"/>
    <xf numFmtId="0" fontId="91" fillId="50" borderId="0" applyNumberFormat="0" applyBorder="0" applyAlignment="0" applyProtection="0"/>
    <xf numFmtId="0" fontId="91" fillId="56" borderId="0" applyNumberFormat="0" applyBorder="0" applyAlignment="0" applyProtection="0"/>
    <xf numFmtId="0" fontId="91" fillId="50" borderId="0" applyNumberFormat="0" applyBorder="0" applyAlignment="0" applyProtection="0"/>
    <xf numFmtId="0" fontId="91" fillId="50" borderId="0" applyNumberFormat="0" applyBorder="0" applyAlignment="0" applyProtection="0"/>
    <xf numFmtId="0" fontId="91" fillId="50" borderId="0" applyNumberFormat="0" applyBorder="0" applyAlignment="0" applyProtection="0"/>
    <xf numFmtId="0" fontId="91" fillId="56" borderId="0" applyNumberFormat="0" applyBorder="0" applyAlignment="0" applyProtection="0"/>
    <xf numFmtId="0" fontId="91" fillId="50" borderId="0" applyNumberFormat="0" applyBorder="0" applyAlignment="0" applyProtection="0"/>
    <xf numFmtId="0" fontId="91" fillId="50" borderId="0" applyNumberFormat="0" applyBorder="0" applyAlignment="0" applyProtection="0"/>
    <xf numFmtId="0" fontId="91" fillId="50" borderId="0" applyNumberFormat="0" applyBorder="0" applyAlignment="0" applyProtection="0"/>
    <xf numFmtId="0" fontId="91" fillId="56" borderId="0" applyNumberFormat="0" applyBorder="0" applyAlignment="0" applyProtection="0"/>
    <xf numFmtId="0" fontId="91" fillId="56" borderId="0" applyNumberFormat="0" applyBorder="0" applyAlignment="0" applyProtection="0"/>
    <xf numFmtId="230" fontId="20" fillId="0" borderId="0" applyNumberFormat="0" applyFill="0" applyAlignment="0" applyProtection="0"/>
    <xf numFmtId="37" fontId="150" fillId="112" borderId="1" applyNumberFormat="0" applyFont="0" applyBorder="0" applyAlignment="0" applyProtection="0">
      <alignment horizontal="right"/>
    </xf>
    <xf numFmtId="230" fontId="151" fillId="0" borderId="0"/>
    <xf numFmtId="230" fontId="151" fillId="0" borderId="0"/>
    <xf numFmtId="10" fontId="46" fillId="44" borderId="1" applyNumberFormat="0" applyBorder="0" applyAlignment="0" applyProtection="0"/>
    <xf numFmtId="10" fontId="46" fillId="44" borderId="1" applyNumberFormat="0" applyBorder="0" applyAlignment="0" applyProtection="0"/>
    <xf numFmtId="10" fontId="46" fillId="44" borderId="1" applyNumberFormat="0" applyBorder="0" applyAlignment="0" applyProtection="0"/>
    <xf numFmtId="10" fontId="46" fillId="44" borderId="1" applyNumberFormat="0" applyBorder="0" applyAlignment="0" applyProtection="0"/>
    <xf numFmtId="10" fontId="46" fillId="44" borderId="1" applyNumberFormat="0" applyBorder="0" applyAlignment="0" applyProtection="0"/>
    <xf numFmtId="10" fontId="46" fillId="44" borderId="1" applyNumberFormat="0" applyBorder="0" applyAlignment="0" applyProtection="0"/>
    <xf numFmtId="10" fontId="46" fillId="44" borderId="1" applyNumberFormat="0" applyBorder="0" applyAlignment="0" applyProtection="0"/>
    <xf numFmtId="10" fontId="46" fillId="44" borderId="1" applyNumberFormat="0" applyBorder="0" applyAlignment="0" applyProtection="0"/>
    <xf numFmtId="230" fontId="125" fillId="52" borderId="45" applyNumberFormat="0" applyAlignment="0" applyProtection="0"/>
    <xf numFmtId="235" fontId="11" fillId="7" borderId="6" applyNumberFormat="0" applyAlignment="0" applyProtection="0"/>
    <xf numFmtId="235" fontId="152" fillId="7" borderId="6" applyNumberFormat="0" applyAlignment="0" applyProtection="0"/>
    <xf numFmtId="235" fontId="152" fillId="7" borderId="6" applyNumberFormat="0" applyAlignment="0" applyProtection="0"/>
    <xf numFmtId="0" fontId="125" fillId="52" borderId="45" applyNumberFormat="0" applyAlignment="0" applyProtection="0"/>
    <xf numFmtId="0" fontId="125" fillId="52" borderId="45" applyNumberFormat="0" applyAlignment="0" applyProtection="0"/>
    <xf numFmtId="0" fontId="125" fillId="52" borderId="45" applyNumberFormat="0" applyAlignment="0" applyProtection="0"/>
    <xf numFmtId="0" fontId="125" fillId="52" borderId="45" applyNumberFormat="0" applyAlignment="0" applyProtection="0"/>
    <xf numFmtId="0" fontId="125" fillId="52" borderId="45" applyNumberFormat="0" applyAlignment="0" applyProtection="0"/>
    <xf numFmtId="0" fontId="125" fillId="52" borderId="45" applyNumberFormat="0" applyAlignment="0" applyProtection="0"/>
    <xf numFmtId="0" fontId="125" fillId="52" borderId="45" applyNumberFormat="0" applyAlignment="0" applyProtection="0"/>
    <xf numFmtId="0" fontId="125" fillId="52" borderId="45" applyNumberFormat="0" applyAlignment="0" applyProtection="0"/>
    <xf numFmtId="0" fontId="125" fillId="52" borderId="45" applyNumberFormat="0" applyAlignment="0" applyProtection="0"/>
    <xf numFmtId="230" fontId="125" fillId="52" borderId="45" applyNumberFormat="0" applyAlignment="0" applyProtection="0"/>
    <xf numFmtId="230" fontId="125" fillId="52" borderId="45" applyNumberFormat="0" applyAlignment="0" applyProtection="0"/>
    <xf numFmtId="230" fontId="125" fillId="52" borderId="45" applyNumberFormat="0" applyAlignment="0" applyProtection="0"/>
    <xf numFmtId="230" fontId="125" fillId="52" borderId="45" applyNumberFormat="0" applyAlignment="0" applyProtection="0"/>
    <xf numFmtId="230" fontId="125" fillId="52" borderId="45" applyNumberFormat="0" applyAlignment="0" applyProtection="0"/>
    <xf numFmtId="230" fontId="125" fillId="52" borderId="45" applyNumberFormat="0" applyAlignment="0" applyProtection="0"/>
    <xf numFmtId="230" fontId="125" fillId="52" borderId="45" applyNumberFormat="0" applyAlignment="0" applyProtection="0"/>
    <xf numFmtId="230" fontId="125" fillId="52" borderId="45" applyNumberFormat="0" applyAlignment="0" applyProtection="0"/>
    <xf numFmtId="197" fontId="153" fillId="113" borderId="0"/>
    <xf numFmtId="227" fontId="46" fillId="44" borderId="48" applyNumberFormat="0" applyFont="0" applyAlignment="0" applyProtection="0">
      <alignment horizontal="center"/>
      <protection locked="0"/>
    </xf>
    <xf numFmtId="3" fontId="154" fillId="114" borderId="1">
      <protection locked="0"/>
    </xf>
    <xf numFmtId="230" fontId="155" fillId="0" borderId="0" applyAlignment="0"/>
    <xf numFmtId="38" fontId="20" fillId="0" borderId="0" applyFont="0" applyFill="0" applyBorder="0" applyAlignment="0" applyProtection="0"/>
    <xf numFmtId="301" fontId="47" fillId="0" borderId="0"/>
    <xf numFmtId="302" fontId="47" fillId="0" borderId="0"/>
    <xf numFmtId="0" fontId="156" fillId="0" borderId="46" applyNumberFormat="0" applyFill="0" applyAlignment="0" applyProtection="0"/>
    <xf numFmtId="0" fontId="157" fillId="95" borderId="57" applyNumberFormat="0" applyAlignment="0" applyProtection="0"/>
    <xf numFmtId="38" fontId="158" fillId="0" borderId="0"/>
    <xf numFmtId="38" fontId="159" fillId="0" borderId="0"/>
    <xf numFmtId="38" fontId="160" fillId="0" borderId="0"/>
    <xf numFmtId="38" fontId="161" fillId="0" borderId="0"/>
    <xf numFmtId="230" fontId="55" fillId="0" borderId="0"/>
    <xf numFmtId="230" fontId="55" fillId="0" borderId="0"/>
    <xf numFmtId="0" fontId="20" fillId="0" borderId="0"/>
    <xf numFmtId="3" fontId="20" fillId="115" borderId="0" applyFont="0" applyBorder="0" applyAlignment="0"/>
    <xf numFmtId="230" fontId="100" fillId="0" borderId="46" applyNumberFormat="0" applyFill="0" applyAlignment="0" applyProtection="0"/>
    <xf numFmtId="235" fontId="14" fillId="0" borderId="8" applyNumberFormat="0" applyFill="0" applyAlignment="0" applyProtection="0"/>
    <xf numFmtId="235" fontId="162" fillId="0" borderId="8" applyNumberFormat="0" applyFill="0" applyAlignment="0" applyProtection="0"/>
    <xf numFmtId="235" fontId="162" fillId="0" borderId="8" applyNumberFormat="0" applyFill="0" applyAlignment="0" applyProtection="0"/>
    <xf numFmtId="0" fontId="100" fillId="0" borderId="46" applyNumberFormat="0" applyFill="0" applyAlignment="0" applyProtection="0"/>
    <xf numFmtId="197" fontId="20" fillId="116" borderId="0"/>
    <xf numFmtId="303" fontId="20" fillId="44" borderId="0">
      <alignment horizontal="center"/>
    </xf>
    <xf numFmtId="230" fontId="20" fillId="117" borderId="0" applyNumberFormat="0" applyFont="0" applyAlignment="0"/>
    <xf numFmtId="230" fontId="20" fillId="118" borderId="71" applyNumberFormat="0" applyFont="0" applyAlignment="0"/>
    <xf numFmtId="236" fontId="78" fillId="119" borderId="0" applyFont="0" applyAlignment="0"/>
    <xf numFmtId="304" fontId="46" fillId="0" borderId="0" applyFill="0" applyBorder="0" applyProtection="0"/>
    <xf numFmtId="305" fontId="44" fillId="0" borderId="0" applyFont="0" applyFill="0" applyBorder="0" applyProtection="0">
      <alignment horizontal="center"/>
    </xf>
    <xf numFmtId="171" fontId="4" fillId="0" borderId="0" applyFont="0" applyFill="0" applyBorder="0" applyAlignment="0" applyProtection="0"/>
    <xf numFmtId="306" fontId="20" fillId="0" borderId="0"/>
    <xf numFmtId="307" fontId="20" fillId="0" borderId="0" applyFont="0" applyFill="0" applyBorder="0" applyAlignment="0" applyProtection="0"/>
    <xf numFmtId="169" fontId="20" fillId="0" borderId="0" applyFont="0" applyFill="0" applyBorder="0" applyAlignment="0" applyProtection="0"/>
    <xf numFmtId="308" fontId="20" fillId="0" borderId="0" applyFont="0" applyFill="0" applyBorder="0" applyAlignment="0" applyProtection="0"/>
    <xf numFmtId="2" fontId="20" fillId="0" borderId="0" applyBorder="0"/>
    <xf numFmtId="171" fontId="163" fillId="0" borderId="0" applyFont="0" applyFill="0" applyBorder="0" applyAlignment="0" applyProtection="0"/>
    <xf numFmtId="171" fontId="57" fillId="0" borderId="0" applyFont="0" applyFill="0" applyBorder="0" applyAlignment="0" applyProtection="0"/>
    <xf numFmtId="309" fontId="4" fillId="0" borderId="0" applyFont="0" applyFill="0" applyBorder="0" applyAlignment="0" applyProtection="0"/>
    <xf numFmtId="171" fontId="4" fillId="0" borderId="0" applyFont="0" applyFill="0" applyBorder="0" applyAlignment="0" applyProtection="0"/>
    <xf numFmtId="309" fontId="4" fillId="0" borderId="0" applyFont="0" applyFill="0" applyBorder="0" applyAlignment="0" applyProtection="0"/>
    <xf numFmtId="171" fontId="4" fillId="0" borderId="0" applyFont="0" applyFill="0" applyBorder="0" applyAlignment="0" applyProtection="0"/>
    <xf numFmtId="309" fontId="4" fillId="0" borderId="0" applyFont="0" applyFill="0" applyBorder="0" applyAlignment="0" applyProtection="0"/>
    <xf numFmtId="171" fontId="20" fillId="0" borderId="0" applyFont="0" applyFill="0" applyBorder="0" applyAlignment="0" applyProtection="0"/>
    <xf numFmtId="309" fontId="4" fillId="0" borderId="0" applyFont="0" applyFill="0" applyBorder="0" applyAlignment="0" applyProtection="0"/>
    <xf numFmtId="171" fontId="4" fillId="0" borderId="0" applyFont="0" applyFill="0" applyBorder="0" applyAlignment="0" applyProtection="0"/>
    <xf numFmtId="171" fontId="20"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217" fontId="20" fillId="0" borderId="0" applyFont="0" applyFill="0" applyBorder="0" applyAlignment="0" applyProtection="0"/>
    <xf numFmtId="171" fontId="107" fillId="0" borderId="0" applyFont="0" applyFill="0" applyBorder="0" applyAlignment="0" applyProtection="0"/>
    <xf numFmtId="171" fontId="107" fillId="0" borderId="0" applyFont="0" applyFill="0" applyBorder="0" applyAlignment="0" applyProtection="0"/>
    <xf numFmtId="171" fontId="57" fillId="0" borderId="0" applyFont="0" applyFill="0" applyBorder="0" applyAlignment="0" applyProtection="0"/>
    <xf numFmtId="171" fontId="4" fillId="0" borderId="0" applyFont="0" applyFill="0" applyBorder="0" applyAlignment="0" applyProtection="0"/>
    <xf numFmtId="171" fontId="107" fillId="0" borderId="0" applyFont="0" applyFill="0" applyBorder="0" applyAlignment="0" applyProtection="0"/>
    <xf numFmtId="171" fontId="107" fillId="0" borderId="0" applyFont="0" applyFill="0" applyBorder="0" applyAlignment="0" applyProtection="0"/>
    <xf numFmtId="43" fontId="4" fillId="0" borderId="0" applyFont="0" applyFill="0" applyBorder="0" applyAlignment="0" applyProtection="0"/>
    <xf numFmtId="217" fontId="20"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43" fontId="20" fillId="0" borderId="0" applyFont="0" applyFill="0" applyBorder="0" applyAlignment="0" applyProtection="0"/>
    <xf numFmtId="43" fontId="4" fillId="0" borderId="0" applyFont="0" applyFill="0" applyBorder="0" applyAlignment="0" applyProtection="0"/>
    <xf numFmtId="171" fontId="164" fillId="0" borderId="0" applyFont="0" applyFill="0" applyBorder="0" applyAlignment="0" applyProtection="0"/>
    <xf numFmtId="217" fontId="20" fillId="0" borderId="0" applyFont="0" applyFill="0" applyBorder="0" applyAlignment="0" applyProtection="0"/>
    <xf numFmtId="228" fontId="20" fillId="0" borderId="0" applyFont="0" applyFill="0" applyBorder="0" applyAlignment="0" applyProtection="0"/>
    <xf numFmtId="171" fontId="164" fillId="0" borderId="0" applyFont="0" applyFill="0" applyBorder="0" applyAlignment="0" applyProtection="0"/>
    <xf numFmtId="219" fontId="20" fillId="0" borderId="0" applyFont="0" applyFill="0" applyBorder="0" applyAlignment="0" applyProtection="0"/>
    <xf numFmtId="171" fontId="20" fillId="0" borderId="0" applyFont="0" applyFill="0" applyBorder="0" applyAlignment="0" applyProtection="0"/>
    <xf numFmtId="217" fontId="20" fillId="0" borderId="0" applyFont="0" applyFill="0" applyBorder="0" applyAlignment="0" applyProtection="0"/>
    <xf numFmtId="217" fontId="20" fillId="0" borderId="0" applyFont="0" applyFill="0" applyBorder="0" applyAlignment="0" applyProtection="0"/>
    <xf numFmtId="217" fontId="20" fillId="0" borderId="0" applyFont="0" applyFill="0" applyBorder="0" applyAlignment="0" applyProtection="0"/>
    <xf numFmtId="228" fontId="20" fillId="0" borderId="0" applyFont="0" applyFill="0" applyBorder="0" applyAlignment="0" applyProtection="0"/>
    <xf numFmtId="171" fontId="57" fillId="0" borderId="0" applyFont="0" applyFill="0" applyBorder="0" applyAlignment="0" applyProtection="0"/>
    <xf numFmtId="307" fontId="4" fillId="0" borderId="0" applyFont="0" applyFill="0" applyBorder="0" applyAlignment="0" applyProtection="0"/>
    <xf numFmtId="171" fontId="20" fillId="0" borderId="0" applyFont="0" applyFill="0" applyBorder="0" applyAlignment="0" applyProtection="0"/>
    <xf numFmtId="171" fontId="4" fillId="0" borderId="0" applyFont="0" applyFill="0" applyBorder="0" applyAlignment="0" applyProtection="0"/>
    <xf numFmtId="171" fontId="164" fillId="0" borderId="0" applyFont="0" applyFill="0" applyBorder="0" applyAlignment="0" applyProtection="0"/>
    <xf numFmtId="0" fontId="20" fillId="0" borderId="0" applyFont="0" applyFill="0" applyBorder="0" applyAlignment="0" applyProtection="0"/>
    <xf numFmtId="175" fontId="165"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309"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217" fontId="20" fillId="0" borderId="0" applyFont="0" applyFill="0" applyBorder="0" applyAlignment="0" applyProtection="0"/>
    <xf numFmtId="183" fontId="57" fillId="0" borderId="0" applyFont="0" applyFill="0" applyBorder="0" applyAlignment="0" applyProtection="0"/>
    <xf numFmtId="217" fontId="20" fillId="0" borderId="0" applyFont="0" applyFill="0" applyBorder="0" applyAlignment="0" applyProtection="0"/>
    <xf numFmtId="217" fontId="20" fillId="0" borderId="0" applyFont="0" applyFill="0" applyBorder="0" applyAlignment="0" applyProtection="0"/>
    <xf numFmtId="183" fontId="57" fillId="0" borderId="0" applyFont="0" applyFill="0" applyBorder="0" applyAlignment="0" applyProtection="0"/>
    <xf numFmtId="217" fontId="20" fillId="0" borderId="0" applyFont="0" applyFill="0" applyBorder="0" applyAlignment="0" applyProtection="0"/>
    <xf numFmtId="171" fontId="20" fillId="0" borderId="0" applyFont="0" applyFill="0" applyBorder="0" applyAlignment="0" applyProtection="0"/>
    <xf numFmtId="208" fontId="20" fillId="0" borderId="0" applyFont="0" applyFill="0" applyBorder="0" applyAlignment="0" applyProtection="0"/>
    <xf numFmtId="257" fontId="20" fillId="0" borderId="0" applyFont="0" applyFill="0" applyBorder="0" applyAlignment="0" applyProtection="0"/>
    <xf numFmtId="171" fontId="4" fillId="0" borderId="0" applyFont="0" applyFill="0" applyBorder="0" applyAlignment="0" applyProtection="0"/>
    <xf numFmtId="310" fontId="20" fillId="0" borderId="0" applyFont="0" applyFill="0" applyBorder="0" applyAlignment="0" applyProtection="0"/>
    <xf numFmtId="311" fontId="166" fillId="0" borderId="0" applyFont="0" applyFill="0" applyBorder="0" applyAlignment="0" applyProtection="0"/>
    <xf numFmtId="171" fontId="4" fillId="0" borderId="0" applyFont="0" applyFill="0" applyBorder="0" applyAlignment="0" applyProtection="0"/>
    <xf numFmtId="217" fontId="20" fillId="0" borderId="0" applyFont="0" applyFill="0" applyBorder="0" applyAlignment="0" applyProtection="0"/>
    <xf numFmtId="217" fontId="20"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43" fontId="163" fillId="0" borderId="0" applyFont="0" applyFill="0" applyBorder="0" applyAlignment="0" applyProtection="0"/>
    <xf numFmtId="171" fontId="4" fillId="0" borderId="0" applyFont="0" applyFill="0" applyBorder="0" applyAlignment="0" applyProtection="0"/>
    <xf numFmtId="217" fontId="164" fillId="0" borderId="0" applyFont="0" applyFill="0" applyBorder="0" applyAlignment="0" applyProtection="0"/>
    <xf numFmtId="251" fontId="20"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309" fontId="4" fillId="0" borderId="0" applyFont="0" applyFill="0" applyBorder="0" applyAlignment="0" applyProtection="0"/>
    <xf numFmtId="217" fontId="163" fillId="0" borderId="0" applyFont="0" applyFill="0" applyBorder="0" applyAlignment="0" applyProtection="0"/>
    <xf numFmtId="312" fontId="4" fillId="0" borderId="0" applyFont="0" applyFill="0" applyBorder="0" applyAlignment="0" applyProtection="0"/>
    <xf numFmtId="256" fontId="4" fillId="0" borderId="0" applyFont="0" applyFill="0" applyBorder="0" applyAlignment="0" applyProtection="0"/>
    <xf numFmtId="228" fontId="4" fillId="0" borderId="0" applyFont="0" applyFill="0" applyBorder="0" applyAlignment="0" applyProtection="0"/>
    <xf numFmtId="217"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309" fontId="20" fillId="0" borderId="0" applyFont="0" applyFill="0" applyBorder="0" applyAlignment="0" applyProtection="0"/>
    <xf numFmtId="217"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217" fontId="4" fillId="0" borderId="0" applyFont="0" applyFill="0" applyBorder="0" applyAlignment="0" applyProtection="0"/>
    <xf numFmtId="43" fontId="57" fillId="0" borderId="0" applyFont="0" applyFill="0" applyBorder="0" applyAlignment="0" applyProtection="0"/>
    <xf numFmtId="312" fontId="4" fillId="0" borderId="0" applyFont="0" applyFill="0" applyBorder="0" applyAlignment="0" applyProtection="0"/>
    <xf numFmtId="217" fontId="4" fillId="0" borderId="0" applyFont="0" applyFill="0" applyBorder="0" applyAlignment="0" applyProtection="0"/>
    <xf numFmtId="171" fontId="4" fillId="0" borderId="0" applyFont="0" applyFill="0" applyBorder="0" applyAlignment="0" applyProtection="0"/>
    <xf numFmtId="313" fontId="167" fillId="0" borderId="0" applyFill="0" applyBorder="0" applyAlignment="0" applyProtection="0"/>
    <xf numFmtId="175" fontId="165" fillId="0" borderId="0" applyFont="0" applyFill="0" applyBorder="0" applyAlignment="0" applyProtection="0"/>
    <xf numFmtId="43" fontId="20" fillId="0" borderId="0" applyFont="0" applyFill="0" applyBorder="0" applyAlignment="0" applyProtection="0"/>
    <xf numFmtId="43" fontId="168" fillId="0" borderId="0" applyFont="0" applyFill="0" applyBorder="0" applyAlignment="0" applyProtection="0"/>
    <xf numFmtId="43" fontId="168" fillId="0" borderId="0" applyFont="0" applyFill="0" applyBorder="0" applyAlignment="0" applyProtection="0"/>
    <xf numFmtId="43" fontId="168" fillId="0" borderId="0" applyFont="0" applyFill="0" applyBorder="0" applyAlignment="0" applyProtection="0"/>
    <xf numFmtId="43" fontId="20" fillId="0" borderId="0" applyFont="0" applyFill="0" applyBorder="0" applyAlignment="0" applyProtection="0"/>
    <xf numFmtId="217" fontId="4" fillId="0" borderId="0" applyFont="0" applyFill="0" applyBorder="0" applyAlignment="0" applyProtection="0"/>
    <xf numFmtId="314" fontId="20" fillId="0" borderId="0" applyFont="0" applyFill="0" applyBorder="0" applyAlignment="0" applyProtection="0"/>
    <xf numFmtId="38" fontId="56" fillId="0" borderId="0" applyFont="0" applyFill="0" applyBorder="0" applyAlignment="0" applyProtection="0"/>
    <xf numFmtId="40" fontId="56" fillId="0" borderId="0" applyFont="0" applyFill="0" applyBorder="0" applyAlignment="0" applyProtection="0"/>
    <xf numFmtId="315" fontId="46" fillId="0" borderId="72"/>
    <xf numFmtId="231" fontId="4" fillId="0" borderId="0" applyFont="0" applyFill="0" applyBorder="0" applyAlignment="0" applyProtection="0"/>
    <xf numFmtId="316" fontId="20" fillId="0" borderId="0" applyFont="0" applyFill="0" applyBorder="0" applyAlignment="0" applyProtection="0"/>
    <xf numFmtId="317" fontId="20" fillId="0" borderId="0" applyFont="0" applyFill="0" applyBorder="0" applyAlignment="0" applyProtection="0"/>
    <xf numFmtId="318" fontId="20" fillId="0" borderId="0" applyFont="0" applyFill="0" applyBorder="0" applyAlignment="0" applyProtection="0"/>
    <xf numFmtId="319" fontId="20" fillId="44" borderId="0">
      <alignment horizontal="center"/>
    </xf>
    <xf numFmtId="230" fontId="20" fillId="0" borderId="73"/>
    <xf numFmtId="320" fontId="20" fillId="0" borderId="0" applyFont="0" applyFill="0" applyBorder="0" applyAlignment="0" applyProtection="0"/>
    <xf numFmtId="321" fontId="20" fillId="0" borderId="0" applyFont="0" applyFill="0" applyBorder="0" applyAlignment="0" applyProtection="0"/>
    <xf numFmtId="172" fontId="20" fillId="0" borderId="0" applyFont="0" applyFill="0" applyBorder="0" applyAlignment="0" applyProtection="0"/>
    <xf numFmtId="172" fontId="20" fillId="0" borderId="0" applyFont="0" applyFill="0" applyBorder="0" applyAlignment="0" applyProtection="0"/>
    <xf numFmtId="322" fontId="46" fillId="0" borderId="2"/>
    <xf numFmtId="44" fontId="4" fillId="0" borderId="0" applyFont="0" applyFill="0" applyBorder="0" applyAlignment="0" applyProtection="0"/>
    <xf numFmtId="175" fontId="57" fillId="0" borderId="0" applyFont="0" applyFill="0" applyBorder="0" applyAlignment="0" applyProtection="0"/>
    <xf numFmtId="170" fontId="57" fillId="0" borderId="0" applyFont="0" applyFill="0" applyBorder="0" applyAlignment="0" applyProtection="0"/>
    <xf numFmtId="175" fontId="65" fillId="0" borderId="0" applyFont="0" applyFill="0" applyBorder="0" applyAlignment="0" applyProtection="0"/>
    <xf numFmtId="170" fontId="57" fillId="0" borderId="0" applyFont="0" applyFill="0" applyBorder="0" applyAlignment="0" applyProtection="0"/>
    <xf numFmtId="228" fontId="20" fillId="0" borderId="0" applyFill="0" applyBorder="0" applyAlignment="0" applyProtection="0"/>
    <xf numFmtId="229" fontId="20" fillId="0" borderId="0" applyFill="0" applyBorder="0" applyAlignment="0" applyProtection="0"/>
    <xf numFmtId="230" fontId="169" fillId="0" borderId="0" applyFont="0" applyFill="0" applyBorder="0" applyAlignment="0" applyProtection="0"/>
    <xf numFmtId="229" fontId="20" fillId="0" borderId="0" applyFill="0" applyBorder="0" applyAlignment="0" applyProtection="0"/>
    <xf numFmtId="229" fontId="20" fillId="0" borderId="0" applyFill="0" applyBorder="0" applyAlignment="0" applyProtection="0"/>
    <xf numFmtId="229" fontId="20" fillId="0" borderId="0" applyFill="0" applyBorder="0" applyAlignment="0" applyProtection="0"/>
    <xf numFmtId="229" fontId="20" fillId="0" borderId="0" applyFill="0" applyBorder="0" applyAlignment="0" applyProtection="0"/>
    <xf numFmtId="229" fontId="20" fillId="0" borderId="0" applyFill="0" applyBorder="0" applyAlignment="0" applyProtection="0"/>
    <xf numFmtId="229" fontId="20" fillId="0" borderId="0" applyFill="0" applyBorder="0" applyAlignment="0" applyProtection="0"/>
    <xf numFmtId="228" fontId="20" fillId="0" borderId="0" applyFill="0" applyBorder="0" applyAlignment="0" applyProtection="0"/>
    <xf numFmtId="166" fontId="57" fillId="0" borderId="0" applyFont="0" applyFill="0" applyBorder="0" applyAlignment="0" applyProtection="0"/>
    <xf numFmtId="229" fontId="20" fillId="0" borderId="0" applyFill="0" applyBorder="0" applyAlignment="0" applyProtection="0"/>
    <xf numFmtId="229" fontId="20" fillId="0" borderId="0" applyFill="0" applyBorder="0" applyAlignment="0" applyProtection="0"/>
    <xf numFmtId="229" fontId="20" fillId="0" borderId="0" applyFill="0" applyBorder="0" applyAlignment="0" applyProtection="0"/>
    <xf numFmtId="228" fontId="20" fillId="0" borderId="0" applyFill="0" applyBorder="0" applyAlignment="0" applyProtection="0"/>
    <xf numFmtId="229" fontId="20" fillId="0" borderId="0" applyFill="0" applyBorder="0" applyAlignment="0" applyProtection="0"/>
    <xf numFmtId="229" fontId="20" fillId="0" borderId="0" applyFill="0" applyBorder="0" applyAlignment="0" applyProtection="0"/>
    <xf numFmtId="229" fontId="20" fillId="0" borderId="0" applyFill="0" applyBorder="0" applyAlignment="0" applyProtection="0"/>
    <xf numFmtId="228" fontId="20" fillId="0" borderId="0" applyFill="0" applyBorder="0" applyAlignment="0" applyProtection="0"/>
    <xf numFmtId="228" fontId="20" fillId="0" borderId="0" applyFill="0" applyBorder="0" applyAlignment="0" applyProtection="0"/>
    <xf numFmtId="228" fontId="20" fillId="0" borderId="0" applyFill="0" applyBorder="0" applyAlignment="0" applyProtection="0"/>
    <xf numFmtId="228" fontId="20" fillId="0" borderId="0" applyFill="0" applyBorder="0" applyAlignment="0" applyProtection="0"/>
    <xf numFmtId="228" fontId="20" fillId="0" borderId="0" applyFill="0" applyBorder="0" applyAlignment="0" applyProtection="0"/>
    <xf numFmtId="228" fontId="20" fillId="0" borderId="0" applyFill="0" applyBorder="0" applyAlignment="0" applyProtection="0"/>
    <xf numFmtId="228" fontId="20" fillId="0" borderId="0" applyFill="0" applyBorder="0" applyAlignment="0" applyProtection="0"/>
    <xf numFmtId="228" fontId="20" fillId="0" borderId="0" applyFill="0" applyBorder="0" applyAlignment="0" applyProtection="0"/>
    <xf numFmtId="170" fontId="57" fillId="0" borderId="0" applyFont="0" applyFill="0" applyBorder="0" applyAlignment="0" applyProtection="0"/>
    <xf numFmtId="170" fontId="57" fillId="0" borderId="0" applyFont="0" applyFill="0" applyBorder="0" applyAlignment="0" applyProtection="0"/>
    <xf numFmtId="170" fontId="57" fillId="0" borderId="0" applyFont="0" applyFill="0" applyBorder="0" applyAlignment="0" applyProtection="0"/>
    <xf numFmtId="323" fontId="166" fillId="0" borderId="0" applyFont="0" applyFill="0" applyBorder="0" applyAlignment="0" applyProtection="0"/>
    <xf numFmtId="12" fontId="20" fillId="0" borderId="0" applyFont="0" applyFill="0" applyProtection="0"/>
    <xf numFmtId="170" fontId="4" fillId="0" borderId="0" applyFont="0" applyFill="0" applyBorder="0" applyAlignment="0" applyProtection="0"/>
    <xf numFmtId="324" fontId="20" fillId="0" borderId="0" applyFont="0" applyFill="0" applyBorder="0" applyAlignment="0" applyProtection="0"/>
    <xf numFmtId="325" fontId="163" fillId="0" borderId="0" applyFont="0" applyFill="0" applyBorder="0" applyAlignment="0" applyProtection="0"/>
    <xf numFmtId="326" fontId="4" fillId="0" borderId="0" applyFont="0" applyFill="0" applyBorder="0" applyAlignment="0" applyProtection="0"/>
    <xf numFmtId="327" fontId="20" fillId="0" borderId="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65" fontId="56" fillId="0" borderId="0" applyFont="0" applyFill="0" applyBorder="0" applyAlignment="0" applyProtection="0"/>
    <xf numFmtId="167" fontId="56" fillId="0" borderId="0" applyFont="0" applyFill="0" applyBorder="0" applyAlignment="0" applyProtection="0"/>
    <xf numFmtId="328" fontId="46" fillId="0" borderId="0" applyFill="0" applyBorder="0"/>
    <xf numFmtId="329" fontId="44" fillId="0" borderId="0" applyFont="0" applyFill="0" applyBorder="0" applyAlignment="0" applyProtection="0">
      <alignment horizontal="right"/>
    </xf>
    <xf numFmtId="330" fontId="46" fillId="0" borderId="0"/>
    <xf numFmtId="331" fontId="20" fillId="0" borderId="0"/>
    <xf numFmtId="332" fontId="20" fillId="0" borderId="0"/>
    <xf numFmtId="333" fontId="46" fillId="0" borderId="0" applyFill="0" applyAlignment="0"/>
    <xf numFmtId="0" fontId="170" fillId="0" borderId="74" applyNumberFormat="0" applyFill="0" applyAlignment="0" applyProtection="0"/>
    <xf numFmtId="0" fontId="171" fillId="0" borderId="75" applyNumberFormat="0" applyFill="0" applyAlignment="0" applyProtection="0"/>
    <xf numFmtId="0" fontId="172" fillId="0" borderId="69" applyNumberFormat="0" applyFill="0" applyAlignment="0" applyProtection="0"/>
    <xf numFmtId="0" fontId="172" fillId="0" borderId="0" applyNumberFormat="0" applyFill="0" applyBorder="0" applyAlignment="0" applyProtection="0"/>
    <xf numFmtId="230" fontId="173" fillId="0" borderId="0" applyNumberFormat="0" applyFill="0" applyBorder="0" applyAlignment="0" applyProtection="0">
      <protection locked="0"/>
    </xf>
    <xf numFmtId="0" fontId="174" fillId="0" borderId="0"/>
    <xf numFmtId="334" fontId="20" fillId="0" borderId="76" applyAlignment="0" applyProtection="0"/>
    <xf numFmtId="235" fontId="10" fillId="6" borderId="0" applyNumberFormat="0" applyBorder="0" applyAlignment="0" applyProtection="0"/>
    <xf numFmtId="235" fontId="10" fillId="6" borderId="0" applyNumberFormat="0" applyBorder="0" applyAlignment="0" applyProtection="0"/>
    <xf numFmtId="0" fontId="175" fillId="41" borderId="0" applyNumberFormat="0" applyBorder="0" applyAlignment="0" applyProtection="0"/>
    <xf numFmtId="0" fontId="175" fillId="41" borderId="0" applyNumberFormat="0" applyBorder="0" applyAlignment="0" applyProtection="0"/>
    <xf numFmtId="0" fontId="176" fillId="46" borderId="0" applyNumberFormat="0" applyBorder="0" applyAlignment="0" applyProtection="0"/>
    <xf numFmtId="235" fontId="177" fillId="6" borderId="0" applyNumberFormat="0" applyBorder="0" applyAlignment="0" applyProtection="0"/>
    <xf numFmtId="0" fontId="175" fillId="41" borderId="0" applyNumberFormat="0" applyBorder="0" applyAlignment="0" applyProtection="0"/>
    <xf numFmtId="0" fontId="175" fillId="41" borderId="0" applyNumberFormat="0" applyBorder="0" applyAlignment="0" applyProtection="0"/>
    <xf numFmtId="0" fontId="176" fillId="46" borderId="0" applyNumberFormat="0" applyBorder="0" applyAlignment="0" applyProtection="0"/>
    <xf numFmtId="235" fontId="177" fillId="6" borderId="0" applyNumberFormat="0" applyBorder="0" applyAlignment="0" applyProtection="0"/>
    <xf numFmtId="0" fontId="175" fillId="41" borderId="0" applyNumberFormat="0" applyBorder="0" applyAlignment="0" applyProtection="0"/>
    <xf numFmtId="0" fontId="175" fillId="41" borderId="0" applyNumberFormat="0" applyBorder="0" applyAlignment="0" applyProtection="0"/>
    <xf numFmtId="0" fontId="176" fillId="46" borderId="0" applyNumberFormat="0" applyBorder="0" applyAlignment="0" applyProtection="0"/>
    <xf numFmtId="0" fontId="175" fillId="41" borderId="0" applyNumberFormat="0" applyBorder="0" applyAlignment="0" applyProtection="0"/>
    <xf numFmtId="0" fontId="175" fillId="41" borderId="0" applyNumberFormat="0" applyBorder="0" applyAlignment="0" applyProtection="0"/>
    <xf numFmtId="0" fontId="175" fillId="41" borderId="0" applyNumberFormat="0" applyBorder="0" applyAlignment="0" applyProtection="0"/>
    <xf numFmtId="0" fontId="176" fillId="46" borderId="0" applyNumberFormat="0" applyBorder="0" applyAlignment="0" applyProtection="0"/>
    <xf numFmtId="0" fontId="176" fillId="46" borderId="0" applyNumberFormat="0" applyBorder="0" applyAlignment="0" applyProtection="0"/>
    <xf numFmtId="0" fontId="178" fillId="41" borderId="0" applyNumberFormat="0" applyBorder="0" applyAlignment="0" applyProtection="0"/>
    <xf numFmtId="3" fontId="134" fillId="109" borderId="77" applyNumberFormat="0">
      <alignment horizontal="right" vertical="center"/>
    </xf>
    <xf numFmtId="230" fontId="179" fillId="38" borderId="0" applyAlignment="0"/>
    <xf numFmtId="230" fontId="40" fillId="35" borderId="0" applyAlignment="0"/>
    <xf numFmtId="230" fontId="180" fillId="0" borderId="0" applyAlignment="0"/>
    <xf numFmtId="37" fontId="181" fillId="0" borderId="0"/>
    <xf numFmtId="0" fontId="59" fillId="0" borderId="0"/>
    <xf numFmtId="0" fontId="59" fillId="0" borderId="0"/>
    <xf numFmtId="0" fontId="59" fillId="0" borderId="0"/>
    <xf numFmtId="0" fontId="59" fillId="0" borderId="0"/>
    <xf numFmtId="0" fontId="59" fillId="0" borderId="0"/>
    <xf numFmtId="0" fontId="59" fillId="0" borderId="0"/>
    <xf numFmtId="230" fontId="20" fillId="0" borderId="0"/>
    <xf numFmtId="335" fontId="20" fillId="0" borderId="0"/>
    <xf numFmtId="336" fontId="20" fillId="0" borderId="0"/>
    <xf numFmtId="0" fontId="113" fillId="0" borderId="0"/>
    <xf numFmtId="230" fontId="182" fillId="0" borderId="0"/>
    <xf numFmtId="230" fontId="182" fillId="0" borderId="0"/>
    <xf numFmtId="0" fontId="4"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230" fontId="4" fillId="0" borderId="0"/>
    <xf numFmtId="337" fontId="165" fillId="0" borderId="0">
      <alignment horizontal="left" wrapText="1"/>
    </xf>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8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230" fontId="4"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 fillId="0" borderId="0"/>
    <xf numFmtId="0" fontId="20" fillId="0" borderId="0"/>
    <xf numFmtId="0" fontId="20" fillId="0" borderId="0"/>
    <xf numFmtId="0" fontId="20" fillId="0" borderId="0"/>
    <xf numFmtId="0" fontId="20" fillId="0" borderId="0"/>
    <xf numFmtId="0" fontId="20" fillId="0" borderId="0"/>
    <xf numFmtId="0" fontId="163" fillId="0" borderId="0"/>
    <xf numFmtId="0" fontId="4" fillId="0" borderId="0"/>
    <xf numFmtId="0" fontId="16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09" fillId="0" borderId="0"/>
    <xf numFmtId="0" fontId="20" fillId="0" borderId="0"/>
    <xf numFmtId="0" fontId="20" fillId="0" borderId="0"/>
    <xf numFmtId="0" fontId="20" fillId="0" borderId="0"/>
    <xf numFmtId="0" fontId="20" fillId="0" borderId="0"/>
    <xf numFmtId="0" fontId="20" fillId="0" borderId="0"/>
    <xf numFmtId="0" fontId="4"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6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57" fillId="0" borderId="0"/>
    <xf numFmtId="0" fontId="20" fillId="0" borderId="0"/>
    <xf numFmtId="0" fontId="20" fillId="0" borderId="0"/>
    <xf numFmtId="0" fontId="20" fillId="0" borderId="0"/>
    <xf numFmtId="0" fontId="20" fillId="0" borderId="0"/>
    <xf numFmtId="0" fontId="20" fillId="0" borderId="0"/>
    <xf numFmtId="0" fontId="16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57"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57"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57"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56" fillId="0" borderId="0"/>
    <xf numFmtId="0" fontId="20" fillId="0" borderId="0"/>
    <xf numFmtId="230" fontId="56" fillId="0" borderId="0"/>
    <xf numFmtId="0" fontId="184" fillId="0" borderId="0"/>
    <xf numFmtId="0" fontId="163" fillId="0" borderId="0"/>
    <xf numFmtId="230" fontId="20" fillId="0" borderId="0"/>
    <xf numFmtId="0" fontId="20" fillId="0" borderId="0"/>
    <xf numFmtId="0" fontId="20" fillId="0" borderId="0"/>
    <xf numFmtId="37" fontId="59" fillId="0" borderId="0"/>
    <xf numFmtId="0" fontId="20" fillId="0" borderId="0"/>
    <xf numFmtId="0" fontId="30" fillId="0" borderId="0"/>
    <xf numFmtId="0" fontId="20" fillId="0" borderId="0"/>
    <xf numFmtId="0" fontId="184" fillId="0" borderId="0"/>
    <xf numFmtId="0" fontId="30" fillId="0" borderId="0"/>
    <xf numFmtId="0" fontId="4" fillId="0" borderId="0"/>
    <xf numFmtId="0" fontId="4" fillId="0" borderId="0"/>
    <xf numFmtId="0" fontId="4" fillId="0" borderId="0"/>
    <xf numFmtId="230" fontId="4" fillId="0" borderId="0"/>
    <xf numFmtId="0" fontId="4" fillId="0" borderId="0"/>
    <xf numFmtId="230" fontId="30" fillId="0" borderId="0"/>
    <xf numFmtId="0" fontId="20" fillId="0" borderId="0"/>
    <xf numFmtId="0" fontId="20" fillId="0" borderId="0"/>
    <xf numFmtId="0" fontId="20" fillId="0" borderId="0"/>
    <xf numFmtId="230" fontId="30" fillId="0" borderId="0"/>
    <xf numFmtId="0" fontId="185" fillId="0" borderId="0"/>
    <xf numFmtId="230" fontId="20" fillId="0" borderId="0"/>
    <xf numFmtId="0" fontId="184" fillId="0" borderId="0"/>
    <xf numFmtId="0" fontId="20" fillId="0" borderId="0"/>
    <xf numFmtId="242" fontId="20" fillId="0" borderId="0"/>
    <xf numFmtId="0" fontId="20" fillId="0" borderId="0"/>
    <xf numFmtId="242" fontId="20" fillId="0" borderId="0"/>
    <xf numFmtId="0" fontId="20" fillId="0" borderId="0"/>
    <xf numFmtId="0" fontId="20" fillId="0" borderId="0"/>
    <xf numFmtId="37" fontId="77" fillId="0" borderId="0"/>
    <xf numFmtId="0" fontId="20" fillId="0" borderId="0"/>
    <xf numFmtId="0" fontId="20" fillId="0" borderId="0"/>
    <xf numFmtId="0" fontId="167" fillId="0" borderId="0"/>
    <xf numFmtId="0" fontId="57" fillId="0" borderId="0"/>
    <xf numFmtId="0" fontId="4"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6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65" fillId="0" borderId="0"/>
    <xf numFmtId="0" fontId="20" fillId="0" borderId="0"/>
    <xf numFmtId="0" fontId="20" fillId="0" borderId="0"/>
    <xf numFmtId="0" fontId="20" fillId="0" borderId="0"/>
    <xf numFmtId="0" fontId="20" fillId="0" borderId="0"/>
    <xf numFmtId="0" fontId="20" fillId="0" borderId="0"/>
    <xf numFmtId="0" fontId="20" fillId="0" borderId="0"/>
    <xf numFmtId="0" fontId="4"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65"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65" fillId="0" borderId="0"/>
    <xf numFmtId="0" fontId="20" fillId="0" borderId="0"/>
    <xf numFmtId="0" fontId="20" fillId="0" borderId="0"/>
    <xf numFmtId="0" fontId="20" fillId="0" borderId="0"/>
    <xf numFmtId="0" fontId="20" fillId="0" borderId="0"/>
    <xf numFmtId="0" fontId="20" fillId="0" borderId="0"/>
    <xf numFmtId="0" fontId="4" fillId="0" borderId="0"/>
    <xf numFmtId="0" fontId="165" fillId="0" borderId="0"/>
    <xf numFmtId="0" fontId="4"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338" fontId="108" fillId="0" borderId="0"/>
    <xf numFmtId="0" fontId="20" fillId="0" borderId="0"/>
    <xf numFmtId="0" fontId="20" fillId="0" borderId="0"/>
    <xf numFmtId="0" fontId="20" fillId="0" borderId="0"/>
    <xf numFmtId="0" fontId="20" fillId="0" borderId="0"/>
    <xf numFmtId="0" fontId="20" fillId="0" borderId="0"/>
    <xf numFmtId="0" fontId="20" fillId="0" borderId="0"/>
    <xf numFmtId="0" fontId="4"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 fillId="0" borderId="0"/>
    <xf numFmtId="0" fontId="20" fillId="0" borderId="0"/>
    <xf numFmtId="0" fontId="4" fillId="0" borderId="0"/>
    <xf numFmtId="0" fontId="2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8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63" fillId="0" borderId="0"/>
    <xf numFmtId="0" fontId="4" fillId="0" borderId="0"/>
    <xf numFmtId="0" fontId="2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230" fontId="2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242" fontId="2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242" fontId="2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7" fillId="0" borderId="0"/>
    <xf numFmtId="339" fontId="7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0" fillId="0" borderId="0"/>
    <xf numFmtId="0" fontId="4" fillId="0" borderId="0"/>
    <xf numFmtId="0" fontId="20" fillId="0" borderId="0"/>
    <xf numFmtId="0" fontId="4" fillId="0" borderId="0"/>
    <xf numFmtId="0" fontId="20" fillId="0" borderId="0"/>
    <xf numFmtId="0" fontId="4" fillId="0" borderId="0"/>
    <xf numFmtId="0" fontId="20" fillId="0" borderId="0"/>
    <xf numFmtId="0" fontId="4" fillId="0" borderId="0"/>
    <xf numFmtId="0" fontId="20" fillId="0" borderId="0"/>
    <xf numFmtId="0" fontId="4" fillId="0" borderId="0"/>
    <xf numFmtId="0" fontId="20" fillId="0" borderId="0"/>
    <xf numFmtId="230" fontId="107" fillId="0" borderId="0"/>
    <xf numFmtId="0" fontId="20" fillId="0" borderId="0"/>
    <xf numFmtId="230" fontId="107" fillId="0" borderId="0"/>
    <xf numFmtId="0" fontId="20" fillId="0" borderId="0"/>
    <xf numFmtId="338" fontId="108" fillId="0" borderId="0"/>
    <xf numFmtId="0" fontId="20" fillId="0" borderId="0"/>
    <xf numFmtId="0" fontId="4" fillId="0" borderId="0"/>
    <xf numFmtId="0" fontId="2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0" fillId="0" borderId="0"/>
    <xf numFmtId="0" fontId="20" fillId="0" borderId="0"/>
    <xf numFmtId="0" fontId="20" fillId="0" borderId="0"/>
    <xf numFmtId="0" fontId="4" fillId="0" borderId="0"/>
    <xf numFmtId="0" fontId="20" fillId="0" borderId="0"/>
    <xf numFmtId="0" fontId="20" fillId="0" borderId="0"/>
    <xf numFmtId="0" fontId="186" fillId="0" borderId="0"/>
    <xf numFmtId="0" fontId="20" fillId="0" borderId="0"/>
    <xf numFmtId="0" fontId="20" fillId="0" borderId="0"/>
    <xf numFmtId="0" fontId="20" fillId="0" borderId="0"/>
    <xf numFmtId="0" fontId="20" fillId="0" borderId="0"/>
    <xf numFmtId="0" fontId="4" fillId="0" borderId="0"/>
    <xf numFmtId="0" fontId="4" fillId="0" borderId="0"/>
    <xf numFmtId="0" fontId="4" fillId="0" borderId="0"/>
    <xf numFmtId="0" fontId="20" fillId="0" borderId="0"/>
    <xf numFmtId="0" fontId="20" fillId="0" borderId="0"/>
    <xf numFmtId="37" fontId="77" fillId="0" borderId="0"/>
    <xf numFmtId="0" fontId="20" fillId="0" borderId="0"/>
    <xf numFmtId="242" fontId="4" fillId="0" borderId="0"/>
    <xf numFmtId="0" fontId="20" fillId="0" borderId="0"/>
    <xf numFmtId="0" fontId="186" fillId="0" borderId="0"/>
    <xf numFmtId="0" fontId="20" fillId="0" borderId="0"/>
    <xf numFmtId="0" fontId="20" fillId="0" borderId="0"/>
    <xf numFmtId="0" fontId="20" fillId="0" borderId="0"/>
    <xf numFmtId="0" fontId="4" fillId="0" borderId="0"/>
    <xf numFmtId="0" fontId="4" fillId="0" borderId="0"/>
    <xf numFmtId="0" fontId="4" fillId="0" borderId="0"/>
    <xf numFmtId="0" fontId="4"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339" fontId="153" fillId="0" borderId="0"/>
    <xf numFmtId="0" fontId="20" fillId="0" borderId="0"/>
    <xf numFmtId="0" fontId="4" fillId="0" borderId="0"/>
    <xf numFmtId="0" fontId="168" fillId="0" borderId="0"/>
    <xf numFmtId="0" fontId="20" fillId="0" borderId="0" applyNumberFormat="0" applyFill="0" applyBorder="0" applyAlignment="0" applyProtection="0"/>
    <xf numFmtId="0" fontId="168" fillId="0" borderId="0"/>
    <xf numFmtId="0" fontId="168" fillId="0" borderId="0"/>
    <xf numFmtId="0" fontId="168" fillId="0" borderId="0"/>
    <xf numFmtId="0" fontId="20" fillId="0" borderId="0" applyNumberFormat="0" applyFont="0" applyFill="0" applyBorder="0" applyAlignment="0" applyProtection="0">
      <alignment vertical="top"/>
    </xf>
    <xf numFmtId="0" fontId="4" fillId="0" borderId="0"/>
    <xf numFmtId="0" fontId="20" fillId="0" borderId="0" applyNumberFormat="0" applyFont="0" applyFill="0" applyBorder="0" applyAlignment="0" applyProtection="0">
      <alignment vertical="top"/>
    </xf>
    <xf numFmtId="0" fontId="20" fillId="0" borderId="0"/>
    <xf numFmtId="0" fontId="20" fillId="0" borderId="0" applyNumberFormat="0" applyFont="0" applyFill="0" applyBorder="0" applyAlignment="0" applyProtection="0">
      <alignment vertical="top"/>
    </xf>
    <xf numFmtId="230" fontId="20" fillId="0" borderId="0"/>
    <xf numFmtId="0" fontId="20" fillId="0" borderId="0" applyNumberFormat="0" applyFont="0" applyFill="0" applyBorder="0" applyAlignment="0" applyProtection="0">
      <alignment vertical="top"/>
    </xf>
    <xf numFmtId="0" fontId="20" fillId="0" borderId="0"/>
    <xf numFmtId="0" fontId="20" fillId="0" borderId="0" applyNumberFormat="0" applyFont="0" applyFill="0" applyBorder="0" applyAlignment="0" applyProtection="0">
      <alignment vertical="top"/>
    </xf>
    <xf numFmtId="0" fontId="20" fillId="0" borderId="0" applyNumberFormat="0" applyFont="0" applyFill="0" applyBorder="0" applyAlignment="0" applyProtection="0">
      <alignment vertical="top"/>
    </xf>
    <xf numFmtId="0" fontId="20" fillId="0" borderId="0" applyNumberFormat="0" applyFont="0" applyFill="0" applyBorder="0" applyAlignment="0" applyProtection="0">
      <alignment vertical="top"/>
    </xf>
    <xf numFmtId="0" fontId="57" fillId="0" borderId="0"/>
    <xf numFmtId="0" fontId="20" fillId="0" borderId="0"/>
    <xf numFmtId="0" fontId="4" fillId="0" borderId="0"/>
    <xf numFmtId="0" fontId="20" fillId="0" borderId="0"/>
    <xf numFmtId="0" fontId="20" fillId="0" borderId="0"/>
    <xf numFmtId="0" fontId="20" fillId="0" borderId="0"/>
    <xf numFmtId="0" fontId="20" fillId="0" borderId="0"/>
    <xf numFmtId="0" fontId="20" fillId="0" borderId="0"/>
    <xf numFmtId="0" fontId="4" fillId="0" borderId="0"/>
    <xf numFmtId="0" fontId="20" fillId="0" borderId="0"/>
    <xf numFmtId="0" fontId="20" fillId="0" borderId="0"/>
    <xf numFmtId="0" fontId="20" fillId="0" borderId="0"/>
    <xf numFmtId="0" fontId="20" fillId="0" borderId="0"/>
    <xf numFmtId="230" fontId="4" fillId="0" borderId="0"/>
    <xf numFmtId="0" fontId="20" fillId="0" borderId="0"/>
    <xf numFmtId="0" fontId="168" fillId="0" borderId="0"/>
    <xf numFmtId="0" fontId="20" fillId="0" borderId="0"/>
    <xf numFmtId="0" fontId="168" fillId="0" borderId="0"/>
    <xf numFmtId="0" fontId="20" fillId="0" borderId="0"/>
    <xf numFmtId="0" fontId="20" fillId="0" borderId="0"/>
    <xf numFmtId="0" fontId="20" fillId="0" borderId="0"/>
    <xf numFmtId="0" fontId="4" fillId="0" borderId="0"/>
    <xf numFmtId="0" fontId="20" fillId="0" borderId="0"/>
    <xf numFmtId="0" fontId="20" fillId="0" borderId="0"/>
    <xf numFmtId="0" fontId="4" fillId="0" borderId="0"/>
    <xf numFmtId="0" fontId="20" fillId="0" borderId="0"/>
    <xf numFmtId="0" fontId="20" fillId="0" borderId="0"/>
    <xf numFmtId="0" fontId="20" fillId="0" borderId="0"/>
    <xf numFmtId="0" fontId="4" fillId="0" borderId="0"/>
    <xf numFmtId="0" fontId="56" fillId="0" borderId="0"/>
    <xf numFmtId="230" fontId="4" fillId="0" borderId="0"/>
    <xf numFmtId="0" fontId="20" fillId="0" borderId="0"/>
    <xf numFmtId="0" fontId="4" fillId="0" borderId="0"/>
    <xf numFmtId="230" fontId="20" fillId="0" borderId="0"/>
    <xf numFmtId="0" fontId="4" fillId="0" borderId="0"/>
    <xf numFmtId="0" fontId="20" fillId="0" borderId="0" applyNumberFormat="0" applyFill="0" applyBorder="0" applyAlignment="0" applyProtection="0"/>
    <xf numFmtId="0" fontId="4" fillId="0" borderId="0"/>
    <xf numFmtId="0" fontId="20" fillId="0" borderId="0" applyNumberFormat="0" applyFill="0" applyBorder="0" applyAlignment="0" applyProtection="0"/>
    <xf numFmtId="0" fontId="4" fillId="0" borderId="0"/>
    <xf numFmtId="0" fontId="20" fillId="0" borderId="0" applyNumberFormat="0" applyFill="0" applyBorder="0" applyAlignment="0" applyProtection="0"/>
    <xf numFmtId="0" fontId="4" fillId="0" borderId="0"/>
    <xf numFmtId="0" fontId="4" fillId="0" borderId="0"/>
    <xf numFmtId="0" fontId="4" fillId="0" borderId="0"/>
    <xf numFmtId="0" fontId="20" fillId="0" borderId="0"/>
    <xf numFmtId="242"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230" fontId="10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87" fillId="0" borderId="0" applyNumberFormat="0" applyFill="0" applyBorder="0">
      <alignment vertical="center"/>
    </xf>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87" fillId="0" borderId="0" applyNumberFormat="0" applyFill="0" applyBorder="0">
      <alignment vertical="center"/>
    </xf>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87" fillId="0" borderId="0" applyNumberFormat="0" applyFill="0" applyBorder="0">
      <alignment vertical="center"/>
    </xf>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88" fillId="0" borderId="0"/>
    <xf numFmtId="0" fontId="187" fillId="0" borderId="0" applyNumberFormat="0" applyFill="0" applyBorder="0">
      <alignment vertical="center"/>
    </xf>
    <xf numFmtId="0" fontId="20" fillId="0" borderId="0"/>
    <xf numFmtId="0" fontId="20" fillId="0" borderId="0"/>
    <xf numFmtId="0" fontId="20" fillId="0" borderId="0"/>
    <xf numFmtId="0" fontId="20" fillId="0" borderId="0"/>
    <xf numFmtId="0" fontId="20" fillId="0" borderId="0"/>
    <xf numFmtId="242"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230" fontId="4"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65" fillId="0" borderId="0"/>
    <xf numFmtId="0" fontId="20" fillId="0" borderId="0"/>
    <xf numFmtId="0" fontId="20" fillId="0" borderId="0"/>
    <xf numFmtId="0" fontId="20" fillId="0" borderId="0"/>
    <xf numFmtId="0" fontId="20" fillId="0" borderId="0"/>
    <xf numFmtId="0" fontId="20" fillId="0" borderId="0"/>
    <xf numFmtId="0" fontId="20" fillId="0" borderId="0"/>
    <xf numFmtId="0" fontId="4" fillId="0" borderId="0"/>
    <xf numFmtId="0" fontId="4" fillId="0" borderId="0"/>
    <xf numFmtId="230" fontId="121" fillId="0" borderId="0"/>
    <xf numFmtId="230" fontId="57" fillId="10" borderId="10" applyNumberFormat="0" applyFont="0" applyAlignment="0" applyProtection="0"/>
    <xf numFmtId="230" fontId="57" fillId="10" borderId="10" applyNumberFormat="0" applyFont="0" applyAlignment="0" applyProtection="0"/>
    <xf numFmtId="0" fontId="30" fillId="57" borderId="16" applyNumberFormat="0" applyFont="0" applyAlignment="0" applyProtection="0"/>
    <xf numFmtId="0" fontId="30" fillId="57" borderId="16" applyNumberFormat="0" applyFont="0" applyAlignment="0" applyProtection="0"/>
    <xf numFmtId="0" fontId="30" fillId="57" borderId="16" applyNumberFormat="0" applyFont="0" applyAlignment="0" applyProtection="0"/>
    <xf numFmtId="0" fontId="30" fillId="57" borderId="16" applyNumberFormat="0" applyFont="0" applyAlignment="0" applyProtection="0"/>
    <xf numFmtId="0" fontId="30" fillId="57" borderId="16" applyNumberFormat="0" applyFont="0" applyAlignment="0" applyProtection="0"/>
    <xf numFmtId="0" fontId="30" fillId="57" borderId="16" applyNumberFormat="0" applyFont="0" applyAlignment="0" applyProtection="0"/>
    <xf numFmtId="0" fontId="30" fillId="57" borderId="16" applyNumberFormat="0" applyFont="0" applyAlignment="0" applyProtection="0"/>
    <xf numFmtId="0" fontId="30" fillId="57" borderId="16" applyNumberFormat="0" applyFont="0" applyAlignment="0" applyProtection="0"/>
    <xf numFmtId="0" fontId="30" fillId="57" borderId="16" applyNumberFormat="0" applyFont="0" applyAlignment="0" applyProtection="0"/>
    <xf numFmtId="0" fontId="30" fillId="57" borderId="16" applyNumberFormat="0" applyFont="0" applyAlignment="0" applyProtection="0"/>
    <xf numFmtId="0" fontId="30" fillId="57" borderId="16" applyNumberFormat="0" applyFont="0" applyAlignment="0" applyProtection="0"/>
    <xf numFmtId="0" fontId="30" fillId="57" borderId="16" applyNumberFormat="0" applyFont="0" applyAlignment="0" applyProtection="0"/>
    <xf numFmtId="0" fontId="30" fillId="57" borderId="16" applyNumberFormat="0" applyFont="0" applyAlignment="0" applyProtection="0"/>
    <xf numFmtId="0" fontId="30" fillId="57" borderId="16" applyNumberFormat="0" applyFont="0" applyAlignment="0" applyProtection="0"/>
    <xf numFmtId="230" fontId="57" fillId="10" borderId="10" applyNumberFormat="0" applyFont="0" applyAlignment="0" applyProtection="0"/>
    <xf numFmtId="0" fontId="57" fillId="57" borderId="16" applyNumberFormat="0" applyFont="0" applyAlignment="0" applyProtection="0"/>
    <xf numFmtId="0" fontId="57" fillId="57" borderId="16" applyNumberFormat="0" applyFont="0" applyAlignment="0" applyProtection="0"/>
    <xf numFmtId="0" fontId="57" fillId="57" borderId="16" applyNumberFormat="0" applyFont="0" applyAlignment="0" applyProtection="0"/>
    <xf numFmtId="0" fontId="57" fillId="57" borderId="16" applyNumberFormat="0" applyFont="0" applyAlignment="0" applyProtection="0"/>
    <xf numFmtId="0" fontId="57" fillId="57" borderId="16" applyNumberFormat="0" applyFont="0" applyAlignment="0" applyProtection="0"/>
    <xf numFmtId="0" fontId="57" fillId="57" borderId="16" applyNumberFormat="0" applyFont="0" applyAlignment="0" applyProtection="0"/>
    <xf numFmtId="0" fontId="57" fillId="57" borderId="16" applyNumberFormat="0" applyFont="0" applyAlignment="0" applyProtection="0"/>
    <xf numFmtId="0" fontId="57" fillId="57" borderId="16" applyNumberFormat="0" applyFont="0" applyAlignment="0" applyProtection="0"/>
    <xf numFmtId="0" fontId="57" fillId="57" borderId="16" applyNumberFormat="0" applyFont="0" applyAlignment="0" applyProtection="0"/>
    <xf numFmtId="0" fontId="57" fillId="57" borderId="16" applyNumberFormat="0" applyFont="0" applyAlignment="0" applyProtection="0"/>
    <xf numFmtId="0" fontId="57" fillId="57" borderId="16" applyNumberFormat="0" applyFont="0" applyAlignment="0" applyProtection="0"/>
    <xf numFmtId="0" fontId="57" fillId="57" borderId="16" applyNumberFormat="0" applyFont="0" applyAlignment="0" applyProtection="0"/>
    <xf numFmtId="0" fontId="57" fillId="57" borderId="16" applyNumberFormat="0" applyFont="0" applyAlignment="0" applyProtection="0"/>
    <xf numFmtId="0" fontId="57" fillId="57" borderId="16" applyNumberFormat="0" applyFont="0" applyAlignment="0" applyProtection="0"/>
    <xf numFmtId="0" fontId="20" fillId="120" borderId="16" applyNumberFormat="0" applyAlignment="0" applyProtection="0"/>
    <xf numFmtId="0" fontId="20" fillId="120" borderId="16" applyNumberFormat="0" applyAlignment="0" applyProtection="0"/>
    <xf numFmtId="0" fontId="20" fillId="120" borderId="16" applyNumberFormat="0" applyAlignment="0" applyProtection="0"/>
    <xf numFmtId="0" fontId="20" fillId="120" borderId="16" applyNumberFormat="0" applyAlignment="0" applyProtection="0"/>
    <xf numFmtId="0" fontId="20" fillId="120" borderId="16" applyNumberFormat="0" applyAlignment="0" applyProtection="0"/>
    <xf numFmtId="0" fontId="20" fillId="120" borderId="16" applyNumberFormat="0" applyAlignment="0" applyProtection="0"/>
    <xf numFmtId="0" fontId="20" fillId="120" borderId="16" applyNumberFormat="0" applyAlignment="0" applyProtection="0"/>
    <xf numFmtId="0" fontId="30" fillId="57" borderId="16" applyNumberFormat="0" applyFont="0" applyAlignment="0" applyProtection="0"/>
    <xf numFmtId="230" fontId="4" fillId="10" borderId="10" applyNumberFormat="0" applyFont="0" applyAlignment="0" applyProtection="0"/>
    <xf numFmtId="0" fontId="30" fillId="57" borderId="16" applyNumberFormat="0" applyFont="0" applyAlignment="0" applyProtection="0"/>
    <xf numFmtId="0" fontId="30" fillId="57" borderId="16" applyNumberFormat="0" applyFont="0" applyAlignment="0" applyProtection="0"/>
    <xf numFmtId="0" fontId="30" fillId="57" borderId="16" applyNumberFormat="0" applyFont="0" applyAlignment="0" applyProtection="0"/>
    <xf numFmtId="0" fontId="30" fillId="57" borderId="16" applyNumberFormat="0" applyFont="0" applyAlignment="0" applyProtection="0"/>
    <xf numFmtId="0" fontId="30" fillId="57" borderId="16" applyNumberFormat="0" applyFont="0" applyAlignment="0" applyProtection="0"/>
    <xf numFmtId="0" fontId="30" fillId="57" borderId="16" applyNumberFormat="0" applyFont="0" applyAlignment="0" applyProtection="0"/>
    <xf numFmtId="0" fontId="30" fillId="57" borderId="16" applyNumberFormat="0" applyFont="0" applyAlignment="0" applyProtection="0"/>
    <xf numFmtId="0" fontId="30" fillId="57" borderId="16" applyNumberFormat="0" applyFont="0" applyAlignment="0" applyProtection="0"/>
    <xf numFmtId="0" fontId="30" fillId="57" borderId="16" applyNumberFormat="0" applyFont="0" applyAlignment="0" applyProtection="0"/>
    <xf numFmtId="0" fontId="30" fillId="57" borderId="16" applyNumberFormat="0" applyFont="0" applyAlignment="0" applyProtection="0"/>
    <xf numFmtId="0" fontId="30" fillId="57" borderId="16" applyNumberFormat="0" applyFont="0" applyAlignment="0" applyProtection="0"/>
    <xf numFmtId="0" fontId="30" fillId="57" borderId="16" applyNumberFormat="0" applyFont="0" applyAlignment="0" applyProtection="0"/>
    <xf numFmtId="0" fontId="30" fillId="57" borderId="16" applyNumberFormat="0" applyFont="0" applyAlignment="0" applyProtection="0"/>
    <xf numFmtId="0" fontId="30" fillId="57" borderId="16" applyNumberFormat="0" applyFont="0" applyAlignment="0" applyProtection="0"/>
    <xf numFmtId="0" fontId="57" fillId="57" borderId="16" applyNumberFormat="0" applyFont="0" applyAlignment="0" applyProtection="0"/>
    <xf numFmtId="0" fontId="57" fillId="57" borderId="16" applyNumberFormat="0" applyFont="0" applyAlignment="0" applyProtection="0"/>
    <xf numFmtId="0" fontId="57" fillId="57" borderId="16" applyNumberFormat="0" applyFont="0" applyAlignment="0" applyProtection="0"/>
    <xf numFmtId="0" fontId="57" fillId="57" borderId="16" applyNumberFormat="0" applyFont="0" applyAlignment="0" applyProtection="0"/>
    <xf numFmtId="0" fontId="57" fillId="57" borderId="16" applyNumberFormat="0" applyFont="0" applyAlignment="0" applyProtection="0"/>
    <xf numFmtId="0" fontId="57" fillId="57" borderId="16" applyNumberFormat="0" applyFont="0" applyAlignment="0" applyProtection="0"/>
    <xf numFmtId="0" fontId="57" fillId="57" borderId="16" applyNumberFormat="0" applyFont="0" applyAlignment="0" applyProtection="0"/>
    <xf numFmtId="0" fontId="57" fillId="57" borderId="16" applyNumberFormat="0" applyFont="0" applyAlignment="0" applyProtection="0"/>
    <xf numFmtId="0" fontId="57" fillId="57" borderId="16" applyNumberFormat="0" applyFont="0" applyAlignment="0" applyProtection="0"/>
    <xf numFmtId="0" fontId="57" fillId="57" borderId="16" applyNumberFormat="0" applyFont="0" applyAlignment="0" applyProtection="0"/>
    <xf numFmtId="0" fontId="57" fillId="57" borderId="16" applyNumberFormat="0" applyFont="0" applyAlignment="0" applyProtection="0"/>
    <xf numFmtId="0" fontId="57" fillId="57" borderId="16" applyNumberFormat="0" applyFont="0" applyAlignment="0" applyProtection="0"/>
    <xf numFmtId="0" fontId="57" fillId="57" borderId="16" applyNumberFormat="0" applyFont="0" applyAlignment="0" applyProtection="0"/>
    <xf numFmtId="0" fontId="57" fillId="57" borderId="16" applyNumberFormat="0" applyFont="0" applyAlignment="0" applyProtection="0"/>
    <xf numFmtId="0" fontId="20" fillId="120" borderId="16" applyNumberFormat="0" applyAlignment="0" applyProtection="0"/>
    <xf numFmtId="0" fontId="20" fillId="120" borderId="16" applyNumberFormat="0" applyAlignment="0" applyProtection="0"/>
    <xf numFmtId="0" fontId="20" fillId="120" borderId="16" applyNumberFormat="0" applyAlignment="0" applyProtection="0"/>
    <xf numFmtId="0" fontId="20" fillId="120" borderId="16" applyNumberFormat="0" applyAlignment="0" applyProtection="0"/>
    <xf numFmtId="0" fontId="20" fillId="120" borderId="16" applyNumberFormat="0" applyAlignment="0" applyProtection="0"/>
    <xf numFmtId="0" fontId="20" fillId="120" borderId="16" applyNumberFormat="0" applyAlignment="0" applyProtection="0"/>
    <xf numFmtId="0" fontId="20" fillId="120" borderId="16" applyNumberFormat="0" applyAlignment="0" applyProtection="0"/>
    <xf numFmtId="0" fontId="30" fillId="57" borderId="16" applyNumberFormat="0" applyFont="0" applyAlignment="0" applyProtection="0"/>
    <xf numFmtId="0" fontId="57" fillId="57" borderId="16" applyNumberFormat="0" applyFont="0" applyAlignment="0" applyProtection="0"/>
    <xf numFmtId="0" fontId="30" fillId="57" borderId="16" applyNumberFormat="0" applyFont="0" applyAlignment="0" applyProtection="0"/>
    <xf numFmtId="0" fontId="30" fillId="57" borderId="16" applyNumberFormat="0" applyFont="0" applyAlignment="0" applyProtection="0"/>
    <xf numFmtId="0" fontId="30" fillId="57" borderId="16" applyNumberFormat="0" applyFont="0" applyAlignment="0" applyProtection="0"/>
    <xf numFmtId="0" fontId="30" fillId="57" borderId="16" applyNumberFormat="0" applyFont="0" applyAlignment="0" applyProtection="0"/>
    <xf numFmtId="0" fontId="30" fillId="57" borderId="16" applyNumberFormat="0" applyFont="0" applyAlignment="0" applyProtection="0"/>
    <xf numFmtId="0" fontId="30" fillId="57" borderId="16" applyNumberFormat="0" applyFont="0" applyAlignment="0" applyProtection="0"/>
    <xf numFmtId="0" fontId="30" fillId="57" borderId="16" applyNumberFormat="0" applyFont="0" applyAlignment="0" applyProtection="0"/>
    <xf numFmtId="0" fontId="30" fillId="57" borderId="16" applyNumberFormat="0" applyFont="0" applyAlignment="0" applyProtection="0"/>
    <xf numFmtId="0" fontId="30" fillId="57" borderId="16" applyNumberFormat="0" applyFont="0" applyAlignment="0" applyProtection="0"/>
    <xf numFmtId="0" fontId="30" fillId="57" borderId="16" applyNumberFormat="0" applyFont="0" applyAlignment="0" applyProtection="0"/>
    <xf numFmtId="0" fontId="30" fillId="57" borderId="16" applyNumberFormat="0" applyFont="0" applyAlignment="0" applyProtection="0"/>
    <xf numFmtId="0" fontId="30" fillId="57" borderId="16" applyNumberFormat="0" applyFont="0" applyAlignment="0" applyProtection="0"/>
    <xf numFmtId="0" fontId="30" fillId="57" borderId="16" applyNumberFormat="0" applyFont="0" applyAlignment="0" applyProtection="0"/>
    <xf numFmtId="0" fontId="30" fillId="57" borderId="16" applyNumberFormat="0" applyFont="0" applyAlignment="0" applyProtection="0"/>
    <xf numFmtId="0" fontId="57" fillId="57" borderId="16" applyNumberFormat="0" applyFont="0" applyAlignment="0" applyProtection="0"/>
    <xf numFmtId="0" fontId="57" fillId="57" borderId="16" applyNumberFormat="0" applyFont="0" applyAlignment="0" applyProtection="0"/>
    <xf numFmtId="0" fontId="57" fillId="57" borderId="16" applyNumberFormat="0" applyFont="0" applyAlignment="0" applyProtection="0"/>
    <xf numFmtId="0" fontId="57" fillId="57" borderId="16" applyNumberFormat="0" applyFont="0" applyAlignment="0" applyProtection="0"/>
    <xf numFmtId="0" fontId="57" fillId="57" borderId="16" applyNumberFormat="0" applyFont="0" applyAlignment="0" applyProtection="0"/>
    <xf numFmtId="0" fontId="57" fillId="57" borderId="16" applyNumberFormat="0" applyFont="0" applyAlignment="0" applyProtection="0"/>
    <xf numFmtId="0" fontId="57" fillId="57" borderId="16" applyNumberFormat="0" applyFont="0" applyAlignment="0" applyProtection="0"/>
    <xf numFmtId="0" fontId="57" fillId="57" borderId="16" applyNumberFormat="0" applyFont="0" applyAlignment="0" applyProtection="0"/>
    <xf numFmtId="0" fontId="57" fillId="57" borderId="16" applyNumberFormat="0" applyFont="0" applyAlignment="0" applyProtection="0"/>
    <xf numFmtId="0" fontId="57" fillId="57" borderId="16" applyNumberFormat="0" applyFont="0" applyAlignment="0" applyProtection="0"/>
    <xf numFmtId="0" fontId="57" fillId="57" borderId="16" applyNumberFormat="0" applyFont="0" applyAlignment="0" applyProtection="0"/>
    <xf numFmtId="0" fontId="57" fillId="57" borderId="16" applyNumberFormat="0" applyFont="0" applyAlignment="0" applyProtection="0"/>
    <xf numFmtId="0" fontId="57" fillId="57" borderId="16" applyNumberFormat="0" applyFont="0" applyAlignment="0" applyProtection="0"/>
    <xf numFmtId="0" fontId="57" fillId="57" borderId="16" applyNumberFormat="0" applyFont="0" applyAlignment="0" applyProtection="0"/>
    <xf numFmtId="0" fontId="20" fillId="120" borderId="16" applyNumberFormat="0" applyAlignment="0" applyProtection="0"/>
    <xf numFmtId="0" fontId="20" fillId="120" borderId="16" applyNumberFormat="0" applyAlignment="0" applyProtection="0"/>
    <xf numFmtId="0" fontId="20" fillId="120" borderId="16" applyNumberFormat="0" applyAlignment="0" applyProtection="0"/>
    <xf numFmtId="0" fontId="20" fillId="120" borderId="16" applyNumberFormat="0" applyAlignment="0" applyProtection="0"/>
    <xf numFmtId="0" fontId="20" fillId="120" borderId="16" applyNumberFormat="0" applyAlignment="0" applyProtection="0"/>
    <xf numFmtId="0" fontId="20" fillId="120" borderId="16" applyNumberFormat="0" applyAlignment="0" applyProtection="0"/>
    <xf numFmtId="0" fontId="20" fillId="120" borderId="16" applyNumberFormat="0" applyAlignment="0" applyProtection="0"/>
    <xf numFmtId="0" fontId="57" fillId="57" borderId="16" applyNumberFormat="0" applyFont="0" applyAlignment="0" applyProtection="0"/>
    <xf numFmtId="0" fontId="57" fillId="57" borderId="16" applyNumberFormat="0" applyFont="0" applyAlignment="0" applyProtection="0"/>
    <xf numFmtId="0" fontId="57" fillId="57" borderId="16" applyNumberFormat="0" applyFont="0" applyAlignment="0" applyProtection="0"/>
    <xf numFmtId="0" fontId="57" fillId="57" borderId="16" applyNumberFormat="0" applyFont="0" applyAlignment="0" applyProtection="0"/>
    <xf numFmtId="0" fontId="57" fillId="57" borderId="16" applyNumberFormat="0" applyFont="0" applyAlignment="0" applyProtection="0"/>
    <xf numFmtId="0" fontId="57" fillId="57" borderId="16" applyNumberFormat="0" applyFont="0" applyAlignment="0" applyProtection="0"/>
    <xf numFmtId="0" fontId="30" fillId="57" borderId="16" applyNumberFormat="0" applyFont="0" applyAlignment="0" applyProtection="0"/>
    <xf numFmtId="0" fontId="57" fillId="57" borderId="16" applyNumberFormat="0" applyFont="0" applyAlignment="0" applyProtection="0"/>
    <xf numFmtId="0" fontId="30" fillId="57" borderId="16" applyNumberFormat="0" applyFont="0" applyAlignment="0" applyProtection="0"/>
    <xf numFmtId="0" fontId="30" fillId="57" borderId="16" applyNumberFormat="0" applyFont="0" applyAlignment="0" applyProtection="0"/>
    <xf numFmtId="0" fontId="30" fillId="57" borderId="16" applyNumberFormat="0" applyFont="0" applyAlignment="0" applyProtection="0"/>
    <xf numFmtId="0" fontId="30" fillId="57" borderId="16" applyNumberFormat="0" applyFont="0" applyAlignment="0" applyProtection="0"/>
    <xf numFmtId="0" fontId="30" fillId="57" borderId="16" applyNumberFormat="0" applyFont="0" applyAlignment="0" applyProtection="0"/>
    <xf numFmtId="0" fontId="30" fillId="57" borderId="16" applyNumberFormat="0" applyFont="0" applyAlignment="0" applyProtection="0"/>
    <xf numFmtId="0" fontId="30" fillId="57" borderId="16" applyNumberFormat="0" applyFont="0" applyAlignment="0" applyProtection="0"/>
    <xf numFmtId="0" fontId="30" fillId="57" borderId="16" applyNumberFormat="0" applyFont="0" applyAlignment="0" applyProtection="0"/>
    <xf numFmtId="0" fontId="30" fillId="57" borderId="16" applyNumberFormat="0" applyFont="0" applyAlignment="0" applyProtection="0"/>
    <xf numFmtId="0" fontId="30" fillId="57" borderId="16" applyNumberFormat="0" applyFont="0" applyAlignment="0" applyProtection="0"/>
    <xf numFmtId="0" fontId="30" fillId="57" borderId="16" applyNumberFormat="0" applyFont="0" applyAlignment="0" applyProtection="0"/>
    <xf numFmtId="0" fontId="30" fillId="57" borderId="16" applyNumberFormat="0" applyFont="0" applyAlignment="0" applyProtection="0"/>
    <xf numFmtId="0" fontId="30" fillId="57" borderId="16" applyNumberFormat="0" applyFont="0" applyAlignment="0" applyProtection="0"/>
    <xf numFmtId="0" fontId="30" fillId="57" borderId="16" applyNumberFormat="0" applyFont="0" applyAlignment="0" applyProtection="0"/>
    <xf numFmtId="0" fontId="57" fillId="57" borderId="16" applyNumberFormat="0" applyFont="0" applyAlignment="0" applyProtection="0"/>
    <xf numFmtId="0" fontId="57" fillId="57" borderId="16" applyNumberFormat="0" applyFont="0" applyAlignment="0" applyProtection="0"/>
    <xf numFmtId="0" fontId="57" fillId="57" borderId="16" applyNumberFormat="0" applyFont="0" applyAlignment="0" applyProtection="0"/>
    <xf numFmtId="0" fontId="57" fillId="57" borderId="16" applyNumberFormat="0" applyFont="0" applyAlignment="0" applyProtection="0"/>
    <xf numFmtId="0" fontId="57" fillId="57" borderId="16" applyNumberFormat="0" applyFont="0" applyAlignment="0" applyProtection="0"/>
    <xf numFmtId="0" fontId="57" fillId="57" borderId="16" applyNumberFormat="0" applyFont="0" applyAlignment="0" applyProtection="0"/>
    <xf numFmtId="0" fontId="57" fillId="57" borderId="16" applyNumberFormat="0" applyFont="0" applyAlignment="0" applyProtection="0"/>
    <xf numFmtId="0" fontId="57" fillId="57" borderId="16" applyNumberFormat="0" applyFont="0" applyAlignment="0" applyProtection="0"/>
    <xf numFmtId="0" fontId="57" fillId="57" borderId="16" applyNumberFormat="0" applyFont="0" applyAlignment="0" applyProtection="0"/>
    <xf numFmtId="0" fontId="57" fillId="57" borderId="16" applyNumberFormat="0" applyFont="0" applyAlignment="0" applyProtection="0"/>
    <xf numFmtId="0" fontId="57" fillId="57" borderId="16" applyNumberFormat="0" applyFont="0" applyAlignment="0" applyProtection="0"/>
    <xf numFmtId="0" fontId="57" fillId="57" borderId="16" applyNumberFormat="0" applyFont="0" applyAlignment="0" applyProtection="0"/>
    <xf numFmtId="0" fontId="57" fillId="57" borderId="16" applyNumberFormat="0" applyFont="0" applyAlignment="0" applyProtection="0"/>
    <xf numFmtId="0" fontId="57" fillId="57" borderId="16" applyNumberFormat="0" applyFont="0" applyAlignment="0" applyProtection="0"/>
    <xf numFmtId="0" fontId="20" fillId="120" borderId="16" applyNumberFormat="0" applyAlignment="0" applyProtection="0"/>
    <xf numFmtId="0" fontId="20" fillId="120" borderId="16" applyNumberFormat="0" applyAlignment="0" applyProtection="0"/>
    <xf numFmtId="0" fontId="20" fillId="120" borderId="16" applyNumberFormat="0" applyAlignment="0" applyProtection="0"/>
    <xf numFmtId="0" fontId="20" fillId="120" borderId="16" applyNumberFormat="0" applyAlignment="0" applyProtection="0"/>
    <xf numFmtId="0" fontId="20" fillId="120" borderId="16" applyNumberFormat="0" applyAlignment="0" applyProtection="0"/>
    <xf numFmtId="0" fontId="20" fillId="120" borderId="16" applyNumberFormat="0" applyAlignment="0" applyProtection="0"/>
    <xf numFmtId="0" fontId="20" fillId="120" borderId="16" applyNumberFormat="0" applyAlignment="0" applyProtection="0"/>
    <xf numFmtId="0" fontId="57" fillId="57" borderId="16" applyNumberFormat="0" applyFont="0" applyAlignment="0" applyProtection="0"/>
    <xf numFmtId="0" fontId="57" fillId="57" borderId="16" applyNumberFormat="0" applyFont="0" applyAlignment="0" applyProtection="0"/>
    <xf numFmtId="0" fontId="57" fillId="57" borderId="16" applyNumberFormat="0" applyFont="0" applyAlignment="0" applyProtection="0"/>
    <xf numFmtId="0" fontId="57" fillId="57" borderId="16" applyNumberFormat="0" applyFont="0" applyAlignment="0" applyProtection="0"/>
    <xf numFmtId="0" fontId="57" fillId="57" borderId="16" applyNumberFormat="0" applyFont="0" applyAlignment="0" applyProtection="0"/>
    <xf numFmtId="0" fontId="57" fillId="57" borderId="16" applyNumberFormat="0" applyFont="0" applyAlignment="0" applyProtection="0"/>
    <xf numFmtId="0" fontId="30" fillId="57" borderId="16" applyNumberFormat="0" applyFont="0" applyAlignment="0" applyProtection="0"/>
    <xf numFmtId="0" fontId="57" fillId="57" borderId="16" applyNumberFormat="0" applyFont="0" applyAlignment="0" applyProtection="0"/>
    <xf numFmtId="0" fontId="57" fillId="57" borderId="16" applyNumberFormat="0" applyFont="0" applyAlignment="0" applyProtection="0"/>
    <xf numFmtId="0" fontId="57" fillId="57" borderId="16" applyNumberFormat="0" applyFont="0" applyAlignment="0" applyProtection="0"/>
    <xf numFmtId="0" fontId="57" fillId="57" borderId="16" applyNumberFormat="0" applyFont="0" applyAlignment="0" applyProtection="0"/>
    <xf numFmtId="0" fontId="57" fillId="57" borderId="16" applyNumberFormat="0" applyFont="0" applyAlignment="0" applyProtection="0"/>
    <xf numFmtId="0" fontId="57" fillId="57" borderId="16" applyNumberFormat="0" applyFont="0" applyAlignment="0" applyProtection="0"/>
    <xf numFmtId="0" fontId="57" fillId="57" borderId="16" applyNumberFormat="0" applyFont="0" applyAlignment="0" applyProtection="0"/>
    <xf numFmtId="0" fontId="57" fillId="57" borderId="16" applyNumberFormat="0" applyFont="0" applyAlignment="0" applyProtection="0"/>
    <xf numFmtId="0" fontId="57" fillId="57" borderId="16" applyNumberFormat="0" applyFont="0" applyAlignment="0" applyProtection="0"/>
    <xf numFmtId="0" fontId="57" fillId="57" borderId="16" applyNumberFormat="0" applyFont="0" applyAlignment="0" applyProtection="0"/>
    <xf numFmtId="0" fontId="57" fillId="57" borderId="16" applyNumberFormat="0" applyFont="0" applyAlignment="0" applyProtection="0"/>
    <xf numFmtId="0" fontId="57" fillId="57" borderId="16" applyNumberFormat="0" applyFont="0" applyAlignment="0" applyProtection="0"/>
    <xf numFmtId="0" fontId="57" fillId="57" borderId="16" applyNumberFormat="0" applyFont="0" applyAlignment="0" applyProtection="0"/>
    <xf numFmtId="0" fontId="57" fillId="57" borderId="16" applyNumberFormat="0" applyFont="0" applyAlignment="0" applyProtection="0"/>
    <xf numFmtId="0" fontId="57" fillId="57" borderId="16" applyNumberFormat="0" applyFont="0" applyAlignment="0" applyProtection="0"/>
    <xf numFmtId="0" fontId="20" fillId="120" borderId="16" applyNumberFormat="0" applyAlignment="0" applyProtection="0"/>
    <xf numFmtId="0" fontId="20" fillId="120" borderId="16" applyNumberFormat="0" applyAlignment="0" applyProtection="0"/>
    <xf numFmtId="0" fontId="20" fillId="120" borderId="16" applyNumberFormat="0" applyAlignment="0" applyProtection="0"/>
    <xf numFmtId="0" fontId="20" fillId="120" borderId="16" applyNumberFormat="0" applyAlignment="0" applyProtection="0"/>
    <xf numFmtId="0" fontId="20" fillId="120" borderId="16" applyNumberFormat="0" applyAlignment="0" applyProtection="0"/>
    <xf numFmtId="0" fontId="20" fillId="120" borderId="16" applyNumberFormat="0" applyAlignment="0" applyProtection="0"/>
    <xf numFmtId="0" fontId="20" fillId="120" borderId="16" applyNumberFormat="0" applyAlignment="0" applyProtection="0"/>
    <xf numFmtId="0" fontId="57" fillId="57" borderId="16" applyNumberFormat="0" applyFont="0" applyAlignment="0" applyProtection="0"/>
    <xf numFmtId="0" fontId="57" fillId="57" borderId="16" applyNumberFormat="0" applyFont="0" applyAlignment="0" applyProtection="0"/>
    <xf numFmtId="0" fontId="57" fillId="57" borderId="16" applyNumberFormat="0" applyFont="0" applyAlignment="0" applyProtection="0"/>
    <xf numFmtId="0" fontId="57" fillId="57" borderId="16" applyNumberFormat="0" applyFont="0" applyAlignment="0" applyProtection="0"/>
    <xf numFmtId="0" fontId="57" fillId="57" borderId="16" applyNumberFormat="0" applyFont="0" applyAlignment="0" applyProtection="0"/>
    <xf numFmtId="0" fontId="57" fillId="57" borderId="16" applyNumberFormat="0" applyFont="0" applyAlignment="0" applyProtection="0"/>
    <xf numFmtId="230" fontId="189" fillId="57" borderId="16" applyNumberFormat="0" applyFont="0" applyAlignment="0" applyProtection="0"/>
    <xf numFmtId="235" fontId="4" fillId="10" borderId="10" applyNumberFormat="0" applyFont="0" applyAlignment="0" applyProtection="0"/>
    <xf numFmtId="235" fontId="4" fillId="10" borderId="10" applyNumberFormat="0" applyFont="0" applyAlignment="0" applyProtection="0"/>
    <xf numFmtId="235" fontId="4" fillId="10" borderId="10" applyNumberFormat="0" applyFont="0" applyAlignment="0" applyProtection="0"/>
    <xf numFmtId="0" fontId="20" fillId="57" borderId="16" applyNumberFormat="0" applyFont="0" applyAlignment="0" applyProtection="0"/>
    <xf numFmtId="0" fontId="20" fillId="57" borderId="16" applyNumberFormat="0" applyFont="0" applyAlignment="0" applyProtection="0"/>
    <xf numFmtId="0" fontId="20" fillId="57" borderId="16" applyNumberFormat="0" applyFont="0" applyAlignment="0" applyProtection="0"/>
    <xf numFmtId="0" fontId="20" fillId="57" borderId="16" applyNumberFormat="0" applyFont="0" applyAlignment="0" applyProtection="0"/>
    <xf numFmtId="0" fontId="20" fillId="57" borderId="16" applyNumberFormat="0" applyFont="0" applyAlignment="0" applyProtection="0"/>
    <xf numFmtId="0" fontId="20" fillId="57" borderId="16" applyNumberFormat="0" applyFont="0" applyAlignment="0" applyProtection="0"/>
    <xf numFmtId="0" fontId="20" fillId="57" borderId="16" applyNumberFormat="0" applyFont="0" applyAlignment="0" applyProtection="0"/>
    <xf numFmtId="235" fontId="4" fillId="10" borderId="10" applyNumberFormat="0" applyFont="0" applyAlignment="0" applyProtection="0"/>
    <xf numFmtId="0" fontId="20" fillId="57" borderId="16" applyNumberFormat="0" applyFont="0" applyAlignment="0" applyProtection="0"/>
    <xf numFmtId="0" fontId="20" fillId="57" borderId="16" applyNumberFormat="0" applyFont="0" applyAlignment="0" applyProtection="0"/>
    <xf numFmtId="0" fontId="20" fillId="57" borderId="16" applyNumberFormat="0" applyFont="0" applyAlignment="0" applyProtection="0"/>
    <xf numFmtId="0" fontId="20" fillId="57" borderId="16" applyNumberFormat="0" applyFont="0" applyAlignment="0" applyProtection="0"/>
    <xf numFmtId="0" fontId="20" fillId="57" borderId="16" applyNumberFormat="0" applyFont="0" applyAlignment="0" applyProtection="0"/>
    <xf numFmtId="0" fontId="20" fillId="57" borderId="16" applyNumberFormat="0" applyFont="0" applyAlignment="0" applyProtection="0"/>
    <xf numFmtId="0" fontId="20" fillId="57" borderId="16" applyNumberFormat="0" applyFont="0" applyAlignment="0" applyProtection="0"/>
    <xf numFmtId="0" fontId="20" fillId="57" borderId="16" applyNumberFormat="0" applyFont="0" applyAlignment="0" applyProtection="0"/>
    <xf numFmtId="0" fontId="20" fillId="57" borderId="16" applyNumberFormat="0" applyFont="0" applyAlignment="0" applyProtection="0"/>
    <xf numFmtId="0" fontId="20" fillId="57" borderId="16" applyNumberFormat="0" applyFont="0" applyAlignment="0" applyProtection="0"/>
    <xf numFmtId="0" fontId="20" fillId="57" borderId="16" applyNumberFormat="0" applyFont="0" applyAlignment="0" applyProtection="0"/>
    <xf numFmtId="0" fontId="20" fillId="57" borderId="16" applyNumberFormat="0" applyFont="0" applyAlignment="0" applyProtection="0"/>
    <xf numFmtId="0" fontId="20" fillId="57" borderId="16" applyNumberFormat="0" applyFont="0" applyAlignment="0" applyProtection="0"/>
    <xf numFmtId="0" fontId="20" fillId="57" borderId="16" applyNumberFormat="0" applyFont="0" applyAlignment="0" applyProtection="0"/>
    <xf numFmtId="0" fontId="20" fillId="57" borderId="16" applyNumberFormat="0" applyFont="0" applyAlignment="0" applyProtection="0"/>
    <xf numFmtId="0" fontId="20" fillId="57" borderId="16" applyNumberFormat="0" applyFont="0" applyAlignment="0" applyProtection="0"/>
    <xf numFmtId="0" fontId="20" fillId="57" borderId="16" applyNumberFormat="0" applyFont="0" applyAlignment="0" applyProtection="0"/>
    <xf numFmtId="0" fontId="20" fillId="57" borderId="16" applyNumberFormat="0" applyFont="0" applyAlignment="0" applyProtection="0"/>
    <xf numFmtId="0" fontId="20" fillId="57" borderId="16" applyNumberFormat="0" applyFont="0" applyAlignment="0" applyProtection="0"/>
    <xf numFmtId="0" fontId="20" fillId="57" borderId="16" applyNumberFormat="0" applyFont="0" applyAlignment="0" applyProtection="0"/>
    <xf numFmtId="0" fontId="20" fillId="57" borderId="16" applyNumberFormat="0" applyFont="0" applyAlignment="0" applyProtection="0"/>
    <xf numFmtId="0" fontId="20" fillId="57" borderId="16" applyNumberFormat="0" applyFont="0" applyAlignment="0" applyProtection="0"/>
    <xf numFmtId="0" fontId="20" fillId="57" borderId="16" applyNumberFormat="0" applyFont="0" applyAlignment="0" applyProtection="0"/>
    <xf numFmtId="0" fontId="20" fillId="57" borderId="16" applyNumberFormat="0" applyFont="0" applyAlignment="0" applyProtection="0"/>
    <xf numFmtId="0" fontId="20" fillId="57" borderId="16" applyNumberFormat="0" applyFont="0" applyAlignment="0" applyProtection="0"/>
    <xf numFmtId="0" fontId="20" fillId="57" borderId="16" applyNumberFormat="0" applyFont="0" applyAlignment="0" applyProtection="0"/>
    <xf numFmtId="0" fontId="20" fillId="57" borderId="16" applyNumberFormat="0" applyFont="0" applyAlignment="0" applyProtection="0"/>
    <xf numFmtId="0" fontId="20" fillId="57" borderId="16" applyNumberFormat="0" applyFont="0" applyAlignment="0" applyProtection="0"/>
    <xf numFmtId="0" fontId="20" fillId="57" borderId="16" applyNumberFormat="0" applyFont="0" applyAlignment="0" applyProtection="0"/>
    <xf numFmtId="0" fontId="20" fillId="57" borderId="16" applyNumberFormat="0" applyFont="0" applyAlignment="0" applyProtection="0"/>
    <xf numFmtId="0" fontId="20" fillId="57" borderId="16" applyNumberFormat="0" applyFont="0" applyAlignment="0" applyProtection="0"/>
    <xf numFmtId="0" fontId="20" fillId="57" borderId="16" applyNumberFormat="0" applyFont="0" applyAlignment="0" applyProtection="0"/>
    <xf numFmtId="0" fontId="20" fillId="57" borderId="16" applyNumberFormat="0" applyFont="0" applyAlignment="0" applyProtection="0"/>
    <xf numFmtId="0" fontId="20" fillId="57" borderId="16" applyNumberFormat="0" applyFont="0" applyAlignment="0" applyProtection="0"/>
    <xf numFmtId="0" fontId="20" fillId="57" borderId="16" applyNumberFormat="0" applyFont="0" applyAlignment="0" applyProtection="0"/>
    <xf numFmtId="0" fontId="20" fillId="57" borderId="16" applyNumberFormat="0" applyFont="0" applyAlignment="0" applyProtection="0"/>
    <xf numFmtId="0" fontId="20" fillId="57" borderId="16" applyNumberFormat="0" applyFont="0" applyAlignment="0" applyProtection="0"/>
    <xf numFmtId="0" fontId="20" fillId="57" borderId="16" applyNumberFormat="0" applyFont="0" applyAlignment="0" applyProtection="0"/>
    <xf numFmtId="0" fontId="20" fillId="57" borderId="16" applyNumberFormat="0" applyFont="0" applyAlignment="0" applyProtection="0"/>
    <xf numFmtId="0" fontId="20" fillId="57" borderId="16" applyNumberFormat="0" applyFont="0" applyAlignment="0" applyProtection="0"/>
    <xf numFmtId="0" fontId="20" fillId="57" borderId="16" applyNumberFormat="0" applyFont="0" applyAlignment="0" applyProtection="0"/>
    <xf numFmtId="0" fontId="20" fillId="57" borderId="16" applyNumberFormat="0" applyFont="0" applyAlignment="0" applyProtection="0"/>
    <xf numFmtId="235" fontId="108" fillId="10" borderId="10" applyNumberFormat="0" applyAlignment="0" applyProtection="0"/>
    <xf numFmtId="235" fontId="108" fillId="10" borderId="10" applyNumberFormat="0" applyAlignment="0" applyProtection="0"/>
    <xf numFmtId="0" fontId="20" fillId="57" borderId="16" applyNumberFormat="0" applyFont="0" applyAlignment="0" applyProtection="0"/>
    <xf numFmtId="0" fontId="20" fillId="57" borderId="16" applyNumberFormat="0" applyFont="0" applyAlignment="0" applyProtection="0"/>
    <xf numFmtId="0" fontId="20" fillId="57" borderId="16" applyNumberFormat="0" applyFont="0" applyAlignment="0" applyProtection="0"/>
    <xf numFmtId="0" fontId="20" fillId="57" borderId="16" applyNumberFormat="0" applyFont="0" applyAlignment="0" applyProtection="0"/>
    <xf numFmtId="0" fontId="20" fillId="57" borderId="16" applyNumberFormat="0" applyFont="0" applyAlignment="0" applyProtection="0"/>
    <xf numFmtId="0" fontId="20" fillId="57" borderId="16" applyNumberFormat="0" applyFont="0" applyAlignment="0" applyProtection="0"/>
    <xf numFmtId="0" fontId="20" fillId="57" borderId="16" applyNumberFormat="0" applyFont="0" applyAlignment="0" applyProtection="0"/>
    <xf numFmtId="230" fontId="189" fillId="57" borderId="16" applyNumberFormat="0" applyFont="0" applyAlignment="0" applyProtection="0"/>
    <xf numFmtId="230" fontId="189" fillId="57" borderId="16" applyNumberFormat="0" applyFont="0" applyAlignment="0" applyProtection="0"/>
    <xf numFmtId="230" fontId="189" fillId="57" borderId="16" applyNumberFormat="0" applyFont="0" applyAlignment="0" applyProtection="0"/>
    <xf numFmtId="230" fontId="189" fillId="57" borderId="16" applyNumberFormat="0" applyFont="0" applyAlignment="0" applyProtection="0"/>
    <xf numFmtId="230" fontId="189" fillId="57" borderId="16" applyNumberFormat="0" applyFont="0" applyAlignment="0" applyProtection="0"/>
    <xf numFmtId="230" fontId="189" fillId="57" borderId="16" applyNumberFormat="0" applyFont="0" applyAlignment="0" applyProtection="0"/>
    <xf numFmtId="0" fontId="190" fillId="43" borderId="45" applyNumberFormat="0" applyAlignment="0" applyProtection="0"/>
    <xf numFmtId="0" fontId="190" fillId="43" borderId="45" applyNumberFormat="0" applyAlignment="0" applyProtection="0"/>
    <xf numFmtId="0" fontId="190" fillId="43" borderId="45" applyNumberFormat="0" applyAlignment="0" applyProtection="0"/>
    <xf numFmtId="0" fontId="190" fillId="43" borderId="45" applyNumberFormat="0" applyAlignment="0" applyProtection="0"/>
    <xf numFmtId="0" fontId="190" fillId="43" borderId="45" applyNumberFormat="0" applyAlignment="0" applyProtection="0"/>
    <xf numFmtId="0" fontId="190" fillId="43" borderId="45" applyNumberFormat="0" applyAlignment="0" applyProtection="0"/>
    <xf numFmtId="0" fontId="190" fillId="43" borderId="45" applyNumberFormat="0" applyAlignment="0" applyProtection="0"/>
    <xf numFmtId="0" fontId="190" fillId="43" borderId="45" applyNumberFormat="0" applyAlignment="0" applyProtection="0"/>
    <xf numFmtId="0" fontId="190" fillId="43" borderId="45" applyNumberFormat="0" applyAlignment="0" applyProtection="0"/>
    <xf numFmtId="43" fontId="20" fillId="0" borderId="0" applyFont="0" applyFill="0" applyBorder="0" applyAlignment="0" applyProtection="0"/>
    <xf numFmtId="41" fontId="20" fillId="0" borderId="0" applyFont="0" applyFill="0" applyBorder="0" applyAlignment="0" applyProtection="0"/>
    <xf numFmtId="0" fontId="191" fillId="121" borderId="0"/>
    <xf numFmtId="0" fontId="192" fillId="111" borderId="0"/>
    <xf numFmtId="0" fontId="193" fillId="122" borderId="0">
      <alignment horizontal="left"/>
    </xf>
    <xf numFmtId="0" fontId="40" fillId="123" borderId="78">
      <alignment horizontal="left"/>
    </xf>
    <xf numFmtId="0" fontId="40" fillId="123" borderId="78">
      <alignment horizontal="left"/>
    </xf>
    <xf numFmtId="0" fontId="40" fillId="123" borderId="78">
      <alignment horizontal="left"/>
    </xf>
    <xf numFmtId="0" fontId="40" fillId="123" borderId="78">
      <alignment horizontal="left"/>
    </xf>
    <xf numFmtId="0" fontId="40" fillId="123" borderId="78">
      <alignment horizontal="left"/>
    </xf>
    <xf numFmtId="0" fontId="40" fillId="123" borderId="78">
      <alignment horizontal="left"/>
    </xf>
    <xf numFmtId="0" fontId="40" fillId="123" borderId="78">
      <alignment horizontal="left"/>
    </xf>
    <xf numFmtId="0" fontId="193" fillId="124" borderId="0"/>
    <xf numFmtId="340" fontId="20" fillId="39" borderId="78">
      <alignment horizontal="left"/>
      <protection locked="0"/>
    </xf>
    <xf numFmtId="340" fontId="20" fillId="39" borderId="78">
      <alignment horizontal="left"/>
      <protection locked="0"/>
    </xf>
    <xf numFmtId="340" fontId="20" fillId="39" borderId="78">
      <alignment horizontal="left"/>
      <protection locked="0"/>
    </xf>
    <xf numFmtId="340" fontId="20" fillId="39" borderId="78">
      <alignment horizontal="left"/>
      <protection locked="0"/>
    </xf>
    <xf numFmtId="340" fontId="20" fillId="39" borderId="78">
      <alignment horizontal="left"/>
      <protection locked="0"/>
    </xf>
    <xf numFmtId="340" fontId="20" fillId="39" borderId="78">
      <alignment horizontal="left"/>
      <protection locked="0"/>
    </xf>
    <xf numFmtId="340" fontId="20" fillId="39" borderId="78">
      <alignment horizontal="left"/>
      <protection locked="0"/>
    </xf>
    <xf numFmtId="3" fontId="20" fillId="39" borderId="78">
      <alignment horizontal="right"/>
      <protection locked="0"/>
    </xf>
    <xf numFmtId="3" fontId="20" fillId="39" borderId="78">
      <alignment horizontal="right"/>
      <protection locked="0"/>
    </xf>
    <xf numFmtId="3" fontId="20" fillId="39" borderId="78">
      <alignment horizontal="right"/>
      <protection locked="0"/>
    </xf>
    <xf numFmtId="3" fontId="20" fillId="39" borderId="78">
      <alignment horizontal="right"/>
      <protection locked="0"/>
    </xf>
    <xf numFmtId="3" fontId="20" fillId="39" borderId="78">
      <alignment horizontal="right"/>
      <protection locked="0"/>
    </xf>
    <xf numFmtId="3" fontId="20" fillId="39" borderId="78">
      <alignment horizontal="right"/>
      <protection locked="0"/>
    </xf>
    <xf numFmtId="3" fontId="20" fillId="39" borderId="78">
      <alignment horizontal="right"/>
      <protection locked="0"/>
    </xf>
    <xf numFmtId="4" fontId="20" fillId="39" borderId="78">
      <alignment horizontal="right"/>
      <protection locked="0"/>
    </xf>
    <xf numFmtId="4" fontId="20" fillId="39" borderId="78">
      <alignment horizontal="right"/>
      <protection locked="0"/>
    </xf>
    <xf numFmtId="4" fontId="20" fillId="39" borderId="78">
      <alignment horizontal="right"/>
      <protection locked="0"/>
    </xf>
    <xf numFmtId="4" fontId="20" fillId="39" borderId="78">
      <alignment horizontal="right"/>
      <protection locked="0"/>
    </xf>
    <xf numFmtId="4" fontId="20" fillId="39" borderId="78">
      <alignment horizontal="right"/>
      <protection locked="0"/>
    </xf>
    <xf numFmtId="4" fontId="20" fillId="39" borderId="78">
      <alignment horizontal="right"/>
      <protection locked="0"/>
    </xf>
    <xf numFmtId="4" fontId="20" fillId="39" borderId="78">
      <alignment horizontal="right"/>
      <protection locked="0"/>
    </xf>
    <xf numFmtId="341" fontId="20" fillId="39" borderId="78">
      <alignment horizontal="right"/>
      <protection locked="0"/>
    </xf>
    <xf numFmtId="341" fontId="20" fillId="39" borderId="78">
      <alignment horizontal="right"/>
      <protection locked="0"/>
    </xf>
    <xf numFmtId="341" fontId="20" fillId="39" borderId="78">
      <alignment horizontal="right"/>
      <protection locked="0"/>
    </xf>
    <xf numFmtId="341" fontId="20" fillId="39" borderId="78">
      <alignment horizontal="right"/>
      <protection locked="0"/>
    </xf>
    <xf numFmtId="341" fontId="20" fillId="39" borderId="78">
      <alignment horizontal="right"/>
      <protection locked="0"/>
    </xf>
    <xf numFmtId="341" fontId="20" fillId="39" borderId="78">
      <alignment horizontal="right"/>
      <protection locked="0"/>
    </xf>
    <xf numFmtId="341" fontId="20" fillId="39" borderId="78">
      <alignment horizontal="right"/>
      <protection locked="0"/>
    </xf>
    <xf numFmtId="342" fontId="20" fillId="39" borderId="78">
      <alignment horizontal="right"/>
      <protection locked="0"/>
    </xf>
    <xf numFmtId="342" fontId="20" fillId="39" borderId="78">
      <alignment horizontal="right"/>
      <protection locked="0"/>
    </xf>
    <xf numFmtId="342" fontId="20" fillId="39" borderId="78">
      <alignment horizontal="right"/>
      <protection locked="0"/>
    </xf>
    <xf numFmtId="342" fontId="20" fillId="39" borderId="78">
      <alignment horizontal="right"/>
      <protection locked="0"/>
    </xf>
    <xf numFmtId="342" fontId="20" fillId="39" borderId="78">
      <alignment horizontal="right"/>
      <protection locked="0"/>
    </xf>
    <xf numFmtId="342" fontId="20" fillId="39" borderId="78">
      <alignment horizontal="right"/>
      <protection locked="0"/>
    </xf>
    <xf numFmtId="342" fontId="20" fillId="39" borderId="78">
      <alignment horizontal="right"/>
      <protection locked="0"/>
    </xf>
    <xf numFmtId="343" fontId="20" fillId="39" borderId="78">
      <alignment horizontal="right"/>
      <protection locked="0"/>
    </xf>
    <xf numFmtId="343" fontId="20" fillId="39" borderId="78">
      <alignment horizontal="right"/>
      <protection locked="0"/>
    </xf>
    <xf numFmtId="343" fontId="20" fillId="39" borderId="78">
      <alignment horizontal="right"/>
      <protection locked="0"/>
    </xf>
    <xf numFmtId="343" fontId="20" fillId="39" borderId="78">
      <alignment horizontal="right"/>
      <protection locked="0"/>
    </xf>
    <xf numFmtId="343" fontId="20" fillId="39" borderId="78">
      <alignment horizontal="right"/>
      <protection locked="0"/>
    </xf>
    <xf numFmtId="343" fontId="20" fillId="39" borderId="78">
      <alignment horizontal="right"/>
      <protection locked="0"/>
    </xf>
    <xf numFmtId="343" fontId="20" fillId="39" borderId="78">
      <alignment horizontal="right"/>
      <protection locked="0"/>
    </xf>
    <xf numFmtId="307" fontId="20" fillId="39" borderId="78">
      <alignment horizontal="right"/>
      <protection locked="0"/>
    </xf>
    <xf numFmtId="307" fontId="20" fillId="39" borderId="78">
      <alignment horizontal="right"/>
      <protection locked="0"/>
    </xf>
    <xf numFmtId="307" fontId="20" fillId="39" borderId="78">
      <alignment horizontal="right"/>
      <protection locked="0"/>
    </xf>
    <xf numFmtId="307" fontId="20" fillId="39" borderId="78">
      <alignment horizontal="right"/>
      <protection locked="0"/>
    </xf>
    <xf numFmtId="307" fontId="20" fillId="39" borderId="78">
      <alignment horizontal="right"/>
      <protection locked="0"/>
    </xf>
    <xf numFmtId="307" fontId="20" fillId="39" borderId="78">
      <alignment horizontal="right"/>
      <protection locked="0"/>
    </xf>
    <xf numFmtId="307" fontId="20" fillId="39" borderId="78">
      <alignment horizontal="right"/>
      <protection locked="0"/>
    </xf>
    <xf numFmtId="344" fontId="20" fillId="39" borderId="78">
      <alignment horizontal="right"/>
      <protection locked="0"/>
    </xf>
    <xf numFmtId="344" fontId="20" fillId="39" borderId="78">
      <alignment horizontal="right"/>
      <protection locked="0"/>
    </xf>
    <xf numFmtId="344" fontId="20" fillId="39" borderId="78">
      <alignment horizontal="right"/>
      <protection locked="0"/>
    </xf>
    <xf numFmtId="344" fontId="20" fillId="39" borderId="78">
      <alignment horizontal="right"/>
      <protection locked="0"/>
    </xf>
    <xf numFmtId="344" fontId="20" fillId="39" borderId="78">
      <alignment horizontal="right"/>
      <protection locked="0"/>
    </xf>
    <xf numFmtId="344" fontId="20" fillId="39" borderId="78">
      <alignment horizontal="right"/>
      <protection locked="0"/>
    </xf>
    <xf numFmtId="344" fontId="20" fillId="39" borderId="78">
      <alignment horizontal="right"/>
      <protection locked="0"/>
    </xf>
    <xf numFmtId="229" fontId="20" fillId="39" borderId="78">
      <alignment horizontal="right"/>
      <protection locked="0"/>
    </xf>
    <xf numFmtId="229" fontId="20" fillId="39" borderId="78">
      <alignment horizontal="right"/>
      <protection locked="0"/>
    </xf>
    <xf numFmtId="229" fontId="20" fillId="39" borderId="78">
      <alignment horizontal="right"/>
      <protection locked="0"/>
    </xf>
    <xf numFmtId="229" fontId="20" fillId="39" borderId="78">
      <alignment horizontal="right"/>
      <protection locked="0"/>
    </xf>
    <xf numFmtId="229" fontId="20" fillId="39" borderId="78">
      <alignment horizontal="right"/>
      <protection locked="0"/>
    </xf>
    <xf numFmtId="229" fontId="20" fillId="39" borderId="78">
      <alignment horizontal="right"/>
      <protection locked="0"/>
    </xf>
    <xf numFmtId="229" fontId="20" fillId="39" borderId="78">
      <alignment horizontal="right"/>
      <protection locked="0"/>
    </xf>
    <xf numFmtId="2" fontId="20" fillId="39" borderId="78">
      <alignment horizontal="right"/>
      <protection locked="0"/>
    </xf>
    <xf numFmtId="2" fontId="20" fillId="39" borderId="78">
      <alignment horizontal="right"/>
      <protection locked="0"/>
    </xf>
    <xf numFmtId="2" fontId="20" fillId="39" borderId="78">
      <alignment horizontal="right"/>
      <protection locked="0"/>
    </xf>
    <xf numFmtId="2" fontId="20" fillId="39" borderId="78">
      <alignment horizontal="right"/>
      <protection locked="0"/>
    </xf>
    <xf numFmtId="2" fontId="20" fillId="39" borderId="78">
      <alignment horizontal="right"/>
      <protection locked="0"/>
    </xf>
    <xf numFmtId="2" fontId="20" fillId="39" borderId="78">
      <alignment horizontal="right"/>
      <protection locked="0"/>
    </xf>
    <xf numFmtId="2" fontId="20" fillId="39" borderId="78">
      <alignment horizontal="right"/>
      <protection locked="0"/>
    </xf>
    <xf numFmtId="345" fontId="20" fillId="39" borderId="78">
      <alignment horizontal="right"/>
      <protection locked="0"/>
    </xf>
    <xf numFmtId="345" fontId="20" fillId="39" borderId="78">
      <alignment horizontal="right"/>
      <protection locked="0"/>
    </xf>
    <xf numFmtId="345" fontId="20" fillId="39" borderId="78">
      <alignment horizontal="right"/>
      <protection locked="0"/>
    </xf>
    <xf numFmtId="345" fontId="20" fillId="39" borderId="78">
      <alignment horizontal="right"/>
      <protection locked="0"/>
    </xf>
    <xf numFmtId="345" fontId="20" fillId="39" borderId="78">
      <alignment horizontal="right"/>
      <protection locked="0"/>
    </xf>
    <xf numFmtId="345" fontId="20" fillId="39" borderId="78">
      <alignment horizontal="right"/>
      <protection locked="0"/>
    </xf>
    <xf numFmtId="345" fontId="20" fillId="39" borderId="78">
      <alignment horizontal="right"/>
      <protection locked="0"/>
    </xf>
    <xf numFmtId="346" fontId="20" fillId="39" borderId="78">
      <alignment horizontal="right"/>
      <protection locked="0"/>
    </xf>
    <xf numFmtId="346" fontId="20" fillId="39" borderId="78">
      <alignment horizontal="right"/>
      <protection locked="0"/>
    </xf>
    <xf numFmtId="346" fontId="20" fillId="39" borderId="78">
      <alignment horizontal="right"/>
      <protection locked="0"/>
    </xf>
    <xf numFmtId="346" fontId="20" fillId="39" borderId="78">
      <alignment horizontal="right"/>
      <protection locked="0"/>
    </xf>
    <xf numFmtId="346" fontId="20" fillId="39" borderId="78">
      <alignment horizontal="right"/>
      <protection locked="0"/>
    </xf>
    <xf numFmtId="346" fontId="20" fillId="39" borderId="78">
      <alignment horizontal="right"/>
      <protection locked="0"/>
    </xf>
    <xf numFmtId="346" fontId="20" fillId="39" borderId="78">
      <alignment horizontal="right"/>
      <protection locked="0"/>
    </xf>
    <xf numFmtId="256" fontId="20" fillId="39" borderId="78">
      <alignment horizontal="right"/>
      <protection locked="0"/>
    </xf>
    <xf numFmtId="256" fontId="20" fillId="39" borderId="78">
      <alignment horizontal="right"/>
      <protection locked="0"/>
    </xf>
    <xf numFmtId="256" fontId="20" fillId="39" borderId="78">
      <alignment horizontal="right"/>
      <protection locked="0"/>
    </xf>
    <xf numFmtId="256" fontId="20" fillId="39" borderId="78">
      <alignment horizontal="right"/>
      <protection locked="0"/>
    </xf>
    <xf numFmtId="256" fontId="20" fillId="39" borderId="78">
      <alignment horizontal="right"/>
      <protection locked="0"/>
    </xf>
    <xf numFmtId="256" fontId="20" fillId="39" borderId="78">
      <alignment horizontal="right"/>
      <protection locked="0"/>
    </xf>
    <xf numFmtId="256" fontId="20" fillId="39" borderId="78">
      <alignment horizontal="right"/>
      <protection locked="0"/>
    </xf>
    <xf numFmtId="1" fontId="20" fillId="39" borderId="78">
      <alignment horizontal="right"/>
      <protection locked="0"/>
    </xf>
    <xf numFmtId="1" fontId="20" fillId="39" borderId="78">
      <alignment horizontal="right"/>
      <protection locked="0"/>
    </xf>
    <xf numFmtId="1" fontId="20" fillId="39" borderId="78">
      <alignment horizontal="right"/>
      <protection locked="0"/>
    </xf>
    <xf numFmtId="1" fontId="20" fillId="39" borderId="78">
      <alignment horizontal="right"/>
      <protection locked="0"/>
    </xf>
    <xf numFmtId="1" fontId="20" fillId="39" borderId="78">
      <alignment horizontal="right"/>
      <protection locked="0"/>
    </xf>
    <xf numFmtId="1" fontId="20" fillId="39" borderId="78">
      <alignment horizontal="right"/>
      <protection locked="0"/>
    </xf>
    <xf numFmtId="1" fontId="20" fillId="39" borderId="78">
      <alignment horizontal="right"/>
      <protection locked="0"/>
    </xf>
    <xf numFmtId="347" fontId="20" fillId="39" borderId="78">
      <alignment horizontal="right"/>
      <protection locked="0"/>
    </xf>
    <xf numFmtId="347" fontId="20" fillId="39" borderId="78">
      <alignment horizontal="right"/>
      <protection locked="0"/>
    </xf>
    <xf numFmtId="347" fontId="20" fillId="39" borderId="78">
      <alignment horizontal="right"/>
      <protection locked="0"/>
    </xf>
    <xf numFmtId="347" fontId="20" fillId="39" borderId="78">
      <alignment horizontal="right"/>
      <protection locked="0"/>
    </xf>
    <xf numFmtId="347" fontId="20" fillId="39" borderId="78">
      <alignment horizontal="right"/>
      <protection locked="0"/>
    </xf>
    <xf numFmtId="347" fontId="20" fillId="39" borderId="78">
      <alignment horizontal="right"/>
      <protection locked="0"/>
    </xf>
    <xf numFmtId="347" fontId="20" fillId="39" borderId="78">
      <alignment horizontal="right"/>
      <protection locked="0"/>
    </xf>
    <xf numFmtId="342" fontId="20" fillId="39" borderId="78">
      <alignment horizontal="right"/>
      <protection locked="0"/>
    </xf>
    <xf numFmtId="342" fontId="20" fillId="39" borderId="78">
      <alignment horizontal="right"/>
      <protection locked="0"/>
    </xf>
    <xf numFmtId="342" fontId="20" fillId="39" borderId="78">
      <alignment horizontal="right"/>
      <protection locked="0"/>
    </xf>
    <xf numFmtId="342" fontId="20" fillId="39" borderId="78">
      <alignment horizontal="right"/>
      <protection locked="0"/>
    </xf>
    <xf numFmtId="342" fontId="20" fillId="39" borderId="78">
      <alignment horizontal="right"/>
      <protection locked="0"/>
    </xf>
    <xf numFmtId="342" fontId="20" fillId="39" borderId="78">
      <alignment horizontal="right"/>
      <protection locked="0"/>
    </xf>
    <xf numFmtId="342" fontId="20" fillId="39" borderId="78">
      <alignment horizontal="right"/>
      <protection locked="0"/>
    </xf>
    <xf numFmtId="343" fontId="20" fillId="39" borderId="78">
      <alignment horizontal="right"/>
      <protection locked="0"/>
    </xf>
    <xf numFmtId="343" fontId="20" fillId="39" borderId="78">
      <alignment horizontal="right"/>
      <protection locked="0"/>
    </xf>
    <xf numFmtId="343" fontId="20" fillId="39" borderId="78">
      <alignment horizontal="right"/>
      <protection locked="0"/>
    </xf>
    <xf numFmtId="343" fontId="20" fillId="39" borderId="78">
      <alignment horizontal="right"/>
      <protection locked="0"/>
    </xf>
    <xf numFmtId="343" fontId="20" fillId="39" borderId="78">
      <alignment horizontal="right"/>
      <protection locked="0"/>
    </xf>
    <xf numFmtId="343" fontId="20" fillId="39" borderId="78">
      <alignment horizontal="right"/>
      <protection locked="0"/>
    </xf>
    <xf numFmtId="343" fontId="20" fillId="39" borderId="78">
      <alignment horizontal="right"/>
      <protection locked="0"/>
    </xf>
    <xf numFmtId="348" fontId="20" fillId="39" borderId="78">
      <alignment horizontal="right"/>
      <protection locked="0"/>
    </xf>
    <xf numFmtId="348" fontId="20" fillId="39" borderId="78">
      <alignment horizontal="right"/>
      <protection locked="0"/>
    </xf>
    <xf numFmtId="348" fontId="20" fillId="39" borderId="78">
      <alignment horizontal="right"/>
      <protection locked="0"/>
    </xf>
    <xf numFmtId="348" fontId="20" fillId="39" borderId="78">
      <alignment horizontal="right"/>
      <protection locked="0"/>
    </xf>
    <xf numFmtId="348" fontId="20" fillId="39" borderId="78">
      <alignment horizontal="right"/>
      <protection locked="0"/>
    </xf>
    <xf numFmtId="348" fontId="20" fillId="39" borderId="78">
      <alignment horizontal="right"/>
      <protection locked="0"/>
    </xf>
    <xf numFmtId="348" fontId="20" fillId="39" borderId="78">
      <alignment horizontal="right"/>
      <protection locked="0"/>
    </xf>
    <xf numFmtId="349" fontId="20" fillId="39" borderId="78">
      <alignment horizontal="right"/>
      <protection locked="0"/>
    </xf>
    <xf numFmtId="349" fontId="20" fillId="39" borderId="78">
      <alignment horizontal="right"/>
      <protection locked="0"/>
    </xf>
    <xf numFmtId="349" fontId="20" fillId="39" borderId="78">
      <alignment horizontal="right"/>
      <protection locked="0"/>
    </xf>
    <xf numFmtId="349" fontId="20" fillId="39" borderId="78">
      <alignment horizontal="right"/>
      <protection locked="0"/>
    </xf>
    <xf numFmtId="349" fontId="20" fillId="39" borderId="78">
      <alignment horizontal="right"/>
      <protection locked="0"/>
    </xf>
    <xf numFmtId="349" fontId="20" fillId="39" borderId="78">
      <alignment horizontal="right"/>
      <protection locked="0"/>
    </xf>
    <xf numFmtId="349" fontId="20" fillId="39" borderId="78">
      <alignment horizontal="right"/>
      <protection locked="0"/>
    </xf>
    <xf numFmtId="350" fontId="20" fillId="39" borderId="78">
      <alignment horizontal="right"/>
      <protection locked="0"/>
    </xf>
    <xf numFmtId="350" fontId="20" fillId="39" borderId="78">
      <alignment horizontal="right"/>
      <protection locked="0"/>
    </xf>
    <xf numFmtId="350" fontId="20" fillId="39" borderId="78">
      <alignment horizontal="right"/>
      <protection locked="0"/>
    </xf>
    <xf numFmtId="350" fontId="20" fillId="39" borderId="78">
      <alignment horizontal="right"/>
      <protection locked="0"/>
    </xf>
    <xf numFmtId="350" fontId="20" fillId="39" borderId="78">
      <alignment horizontal="right"/>
      <protection locked="0"/>
    </xf>
    <xf numFmtId="350" fontId="20" fillId="39" borderId="78">
      <alignment horizontal="right"/>
      <protection locked="0"/>
    </xf>
    <xf numFmtId="350" fontId="20" fillId="39" borderId="78">
      <alignment horizontal="right"/>
      <protection locked="0"/>
    </xf>
    <xf numFmtId="351" fontId="20" fillId="39" borderId="78">
      <alignment horizontal="right"/>
      <protection locked="0"/>
    </xf>
    <xf numFmtId="351" fontId="20" fillId="39" borderId="78">
      <alignment horizontal="right"/>
      <protection locked="0"/>
    </xf>
    <xf numFmtId="351" fontId="20" fillId="39" borderId="78">
      <alignment horizontal="right"/>
      <protection locked="0"/>
    </xf>
    <xf numFmtId="351" fontId="20" fillId="39" borderId="78">
      <alignment horizontal="right"/>
      <protection locked="0"/>
    </xf>
    <xf numFmtId="351" fontId="20" fillId="39" borderId="78">
      <alignment horizontal="right"/>
      <protection locked="0"/>
    </xf>
    <xf numFmtId="351" fontId="20" fillId="39" borderId="78">
      <alignment horizontal="right"/>
      <protection locked="0"/>
    </xf>
    <xf numFmtId="351" fontId="20" fillId="39" borderId="78">
      <alignment horizontal="right"/>
      <protection locked="0"/>
    </xf>
    <xf numFmtId="352" fontId="20" fillId="39" borderId="78">
      <alignment horizontal="right"/>
      <protection locked="0"/>
    </xf>
    <xf numFmtId="352" fontId="20" fillId="39" borderId="78">
      <alignment horizontal="right"/>
      <protection locked="0"/>
    </xf>
    <xf numFmtId="352" fontId="20" fillId="39" borderId="78">
      <alignment horizontal="right"/>
      <protection locked="0"/>
    </xf>
    <xf numFmtId="352" fontId="20" fillId="39" borderId="78">
      <alignment horizontal="right"/>
      <protection locked="0"/>
    </xf>
    <xf numFmtId="352" fontId="20" fillId="39" borderId="78">
      <alignment horizontal="right"/>
      <protection locked="0"/>
    </xf>
    <xf numFmtId="352" fontId="20" fillId="39" borderId="78">
      <alignment horizontal="right"/>
      <protection locked="0"/>
    </xf>
    <xf numFmtId="352" fontId="20" fillId="39" borderId="78">
      <alignment horizontal="right"/>
      <protection locked="0"/>
    </xf>
    <xf numFmtId="49" fontId="20" fillId="39" borderId="78">
      <alignment horizontal="left"/>
      <protection locked="0"/>
    </xf>
    <xf numFmtId="49" fontId="20" fillId="39" borderId="78">
      <alignment horizontal="left"/>
      <protection locked="0"/>
    </xf>
    <xf numFmtId="49" fontId="20" fillId="39" borderId="78">
      <alignment horizontal="left"/>
      <protection locked="0"/>
    </xf>
    <xf numFmtId="49" fontId="20" fillId="39" borderId="78">
      <alignment horizontal="left"/>
      <protection locked="0"/>
    </xf>
    <xf numFmtId="49" fontId="20" fillId="39" borderId="78">
      <alignment horizontal="left"/>
      <protection locked="0"/>
    </xf>
    <xf numFmtId="49" fontId="20" fillId="39" borderId="78">
      <alignment horizontal="left"/>
      <protection locked="0"/>
    </xf>
    <xf numFmtId="49" fontId="20" fillId="39" borderId="78">
      <alignment horizontal="left"/>
      <protection locked="0"/>
    </xf>
    <xf numFmtId="49" fontId="20" fillId="39" borderId="78">
      <alignment horizontal="left" wrapText="1"/>
      <protection locked="0"/>
    </xf>
    <xf numFmtId="49" fontId="20" fillId="39" borderId="78">
      <alignment horizontal="left" wrapText="1"/>
      <protection locked="0"/>
    </xf>
    <xf numFmtId="49" fontId="20" fillId="39" borderId="78">
      <alignment horizontal="left" wrapText="1"/>
      <protection locked="0"/>
    </xf>
    <xf numFmtId="49" fontId="20" fillId="39" borderId="78">
      <alignment horizontal="left" wrapText="1"/>
      <protection locked="0"/>
    </xf>
    <xf numFmtId="49" fontId="20" fillId="39" borderId="78">
      <alignment horizontal="left" wrapText="1"/>
      <protection locked="0"/>
    </xf>
    <xf numFmtId="49" fontId="20" fillId="39" borderId="78">
      <alignment horizontal="left" wrapText="1"/>
      <protection locked="0"/>
    </xf>
    <xf numFmtId="49" fontId="20" fillId="39" borderId="78">
      <alignment horizontal="left" wrapText="1"/>
      <protection locked="0"/>
    </xf>
    <xf numFmtId="18" fontId="20" fillId="39" borderId="78">
      <alignment horizontal="left"/>
      <protection locked="0"/>
    </xf>
    <xf numFmtId="18" fontId="20" fillId="39" borderId="78">
      <alignment horizontal="left"/>
      <protection locked="0"/>
    </xf>
    <xf numFmtId="18" fontId="20" fillId="39" borderId="78">
      <alignment horizontal="left"/>
      <protection locked="0"/>
    </xf>
    <xf numFmtId="18" fontId="20" fillId="39" borderId="78">
      <alignment horizontal="left"/>
      <protection locked="0"/>
    </xf>
    <xf numFmtId="18" fontId="20" fillId="39" borderId="78">
      <alignment horizontal="left"/>
      <protection locked="0"/>
    </xf>
    <xf numFmtId="18" fontId="20" fillId="39" borderId="78">
      <alignment horizontal="left"/>
      <protection locked="0"/>
    </xf>
    <xf numFmtId="18" fontId="20" fillId="39" borderId="78">
      <alignment horizontal="left"/>
      <protection locked="0"/>
    </xf>
    <xf numFmtId="0" fontId="52" fillId="44" borderId="78">
      <alignment horizontal="center"/>
    </xf>
    <xf numFmtId="0" fontId="52" fillId="44" borderId="78">
      <alignment horizontal="center"/>
    </xf>
    <xf numFmtId="0" fontId="52" fillId="44" borderId="78">
      <alignment horizontal="center"/>
    </xf>
    <xf numFmtId="0" fontId="52" fillId="44" borderId="78">
      <alignment horizontal="center"/>
    </xf>
    <xf numFmtId="0" fontId="52" fillId="44" borderId="78">
      <alignment horizontal="center"/>
    </xf>
    <xf numFmtId="0" fontId="52" fillId="44" borderId="78">
      <alignment horizontal="center"/>
    </xf>
    <xf numFmtId="0" fontId="52" fillId="44" borderId="78">
      <alignment horizontal="center"/>
    </xf>
    <xf numFmtId="0" fontId="52" fillId="44" borderId="78">
      <alignment horizontal="center" wrapText="1"/>
    </xf>
    <xf numFmtId="0" fontId="52" fillId="44" borderId="78">
      <alignment horizontal="center" wrapText="1"/>
    </xf>
    <xf numFmtId="0" fontId="52" fillId="44" borderId="78">
      <alignment horizontal="center" wrapText="1"/>
    </xf>
    <xf numFmtId="0" fontId="52" fillId="44" borderId="78">
      <alignment horizontal="center" wrapText="1"/>
    </xf>
    <xf numFmtId="0" fontId="52" fillId="44" borderId="78">
      <alignment horizontal="center" wrapText="1"/>
    </xf>
    <xf numFmtId="0" fontId="52" fillId="44" borderId="78">
      <alignment horizontal="center" wrapText="1"/>
    </xf>
    <xf numFmtId="0" fontId="52" fillId="44" borderId="78">
      <alignment horizontal="center" wrapText="1"/>
    </xf>
    <xf numFmtId="340" fontId="52" fillId="44" borderId="78">
      <alignment horizontal="left"/>
    </xf>
    <xf numFmtId="340" fontId="52" fillId="44" borderId="78">
      <alignment horizontal="left"/>
    </xf>
    <xf numFmtId="340" fontId="52" fillId="44" borderId="78">
      <alignment horizontal="left"/>
    </xf>
    <xf numFmtId="340" fontId="52" fillId="44" borderId="78">
      <alignment horizontal="left"/>
    </xf>
    <xf numFmtId="340" fontId="52" fillId="44" borderId="78">
      <alignment horizontal="left"/>
    </xf>
    <xf numFmtId="340" fontId="52" fillId="44" borderId="78">
      <alignment horizontal="left"/>
    </xf>
    <xf numFmtId="340" fontId="52" fillId="44" borderId="78">
      <alignment horizontal="left"/>
    </xf>
    <xf numFmtId="0" fontId="52" fillId="44" borderId="78">
      <alignment horizontal="left"/>
    </xf>
    <xf numFmtId="0" fontId="52" fillId="44" borderId="78">
      <alignment horizontal="left"/>
    </xf>
    <xf numFmtId="0" fontId="52" fillId="44" borderId="78">
      <alignment horizontal="left"/>
    </xf>
    <xf numFmtId="0" fontId="52" fillId="44" borderId="78">
      <alignment horizontal="left"/>
    </xf>
    <xf numFmtId="0" fontId="52" fillId="44" borderId="78">
      <alignment horizontal="left"/>
    </xf>
    <xf numFmtId="0" fontId="52" fillId="44" borderId="78">
      <alignment horizontal="left"/>
    </xf>
    <xf numFmtId="0" fontId="52" fillId="44" borderId="78">
      <alignment horizontal="left"/>
    </xf>
    <xf numFmtId="0" fontId="52" fillId="44" borderId="78">
      <alignment horizontal="left" wrapText="1"/>
    </xf>
    <xf numFmtId="0" fontId="52" fillId="44" borderId="78">
      <alignment horizontal="left" wrapText="1"/>
    </xf>
    <xf numFmtId="0" fontId="52" fillId="44" borderId="78">
      <alignment horizontal="left" wrapText="1"/>
    </xf>
    <xf numFmtId="0" fontId="52" fillId="44" borderId="78">
      <alignment horizontal="left" wrapText="1"/>
    </xf>
    <xf numFmtId="0" fontId="52" fillId="44" borderId="78">
      <alignment horizontal="left" wrapText="1"/>
    </xf>
    <xf numFmtId="0" fontId="52" fillId="44" borderId="78">
      <alignment horizontal="left" wrapText="1"/>
    </xf>
    <xf numFmtId="0" fontId="52" fillId="44" borderId="78">
      <alignment horizontal="left" wrapText="1"/>
    </xf>
    <xf numFmtId="0" fontId="52" fillId="44" borderId="78">
      <alignment horizontal="right"/>
    </xf>
    <xf numFmtId="0" fontId="52" fillId="44" borderId="78">
      <alignment horizontal="right"/>
    </xf>
    <xf numFmtId="0" fontId="52" fillId="44" borderId="78">
      <alignment horizontal="right"/>
    </xf>
    <xf numFmtId="0" fontId="52" fillId="44" borderId="78">
      <alignment horizontal="right"/>
    </xf>
    <xf numFmtId="0" fontId="52" fillId="44" borderId="78">
      <alignment horizontal="right"/>
    </xf>
    <xf numFmtId="0" fontId="52" fillId="44" borderId="78">
      <alignment horizontal="right"/>
    </xf>
    <xf numFmtId="0" fontId="52" fillId="44" borderId="78">
      <alignment horizontal="right"/>
    </xf>
    <xf numFmtId="0" fontId="52" fillId="44" borderId="78">
      <alignment horizontal="right" wrapText="1"/>
    </xf>
    <xf numFmtId="0" fontId="52" fillId="44" borderId="78">
      <alignment horizontal="right" wrapText="1"/>
    </xf>
    <xf numFmtId="0" fontId="52" fillId="44" borderId="78">
      <alignment horizontal="right" wrapText="1"/>
    </xf>
    <xf numFmtId="0" fontId="52" fillId="44" borderId="78">
      <alignment horizontal="right" wrapText="1"/>
    </xf>
    <xf numFmtId="0" fontId="52" fillId="44" borderId="78">
      <alignment horizontal="right" wrapText="1"/>
    </xf>
    <xf numFmtId="0" fontId="52" fillId="44" borderId="78">
      <alignment horizontal="right" wrapText="1"/>
    </xf>
    <xf numFmtId="0" fontId="52" fillId="44" borderId="78">
      <alignment horizontal="right" wrapText="1"/>
    </xf>
    <xf numFmtId="340" fontId="20" fillId="89" borderId="78">
      <alignment horizontal="left"/>
    </xf>
    <xf numFmtId="340" fontId="20" fillId="89" borderId="78">
      <alignment horizontal="left"/>
    </xf>
    <xf numFmtId="340" fontId="20" fillId="89" borderId="78">
      <alignment horizontal="left"/>
    </xf>
    <xf numFmtId="340" fontId="20" fillId="89" borderId="78">
      <alignment horizontal="left"/>
    </xf>
    <xf numFmtId="340" fontId="20" fillId="89" borderId="78">
      <alignment horizontal="left"/>
    </xf>
    <xf numFmtId="340" fontId="20" fillId="89" borderId="78">
      <alignment horizontal="left"/>
    </xf>
    <xf numFmtId="340" fontId="20" fillId="89" borderId="78">
      <alignment horizontal="left"/>
    </xf>
    <xf numFmtId="3" fontId="20" fillId="89" borderId="78">
      <alignment horizontal="right"/>
    </xf>
    <xf numFmtId="3" fontId="20" fillId="89" borderId="78">
      <alignment horizontal="right"/>
    </xf>
    <xf numFmtId="3" fontId="20" fillId="89" borderId="78">
      <alignment horizontal="right"/>
    </xf>
    <xf numFmtId="3" fontId="20" fillId="89" borderId="78">
      <alignment horizontal="right"/>
    </xf>
    <xf numFmtId="3" fontId="20" fillId="89" borderId="78">
      <alignment horizontal="right"/>
    </xf>
    <xf numFmtId="3" fontId="20" fillId="89" borderId="78">
      <alignment horizontal="right"/>
    </xf>
    <xf numFmtId="3" fontId="20" fillId="89" borderId="78">
      <alignment horizontal="right"/>
    </xf>
    <xf numFmtId="4" fontId="20" fillId="89" borderId="78">
      <alignment horizontal="right"/>
    </xf>
    <xf numFmtId="4" fontId="20" fillId="89" borderId="78">
      <alignment horizontal="right"/>
    </xf>
    <xf numFmtId="4" fontId="20" fillId="89" borderId="78">
      <alignment horizontal="right"/>
    </xf>
    <xf numFmtId="4" fontId="20" fillId="89" borderId="78">
      <alignment horizontal="right"/>
    </xf>
    <xf numFmtId="4" fontId="20" fillId="89" borderId="78">
      <alignment horizontal="right"/>
    </xf>
    <xf numFmtId="4" fontId="20" fillId="89" borderId="78">
      <alignment horizontal="right"/>
    </xf>
    <xf numFmtId="4" fontId="20" fillId="89" borderId="78">
      <alignment horizontal="right"/>
    </xf>
    <xf numFmtId="341" fontId="20" fillId="89" borderId="78">
      <alignment horizontal="right"/>
    </xf>
    <xf numFmtId="341" fontId="20" fillId="89" borderId="78">
      <alignment horizontal="right"/>
    </xf>
    <xf numFmtId="341" fontId="20" fillId="89" borderId="78">
      <alignment horizontal="right"/>
    </xf>
    <xf numFmtId="341" fontId="20" fillId="89" borderId="78">
      <alignment horizontal="right"/>
    </xf>
    <xf numFmtId="341" fontId="20" fillId="89" borderId="78">
      <alignment horizontal="right"/>
    </xf>
    <xf numFmtId="341" fontId="20" fillId="89" borderId="78">
      <alignment horizontal="right"/>
    </xf>
    <xf numFmtId="341" fontId="20" fillId="89" borderId="78">
      <alignment horizontal="right"/>
    </xf>
    <xf numFmtId="342" fontId="20" fillId="89" borderId="78">
      <alignment horizontal="right"/>
    </xf>
    <xf numFmtId="342" fontId="20" fillId="89" borderId="78">
      <alignment horizontal="right"/>
    </xf>
    <xf numFmtId="342" fontId="20" fillId="89" borderId="78">
      <alignment horizontal="right"/>
    </xf>
    <xf numFmtId="342" fontId="20" fillId="89" borderId="78">
      <alignment horizontal="right"/>
    </xf>
    <xf numFmtId="342" fontId="20" fillId="89" borderId="78">
      <alignment horizontal="right"/>
    </xf>
    <xf numFmtId="342" fontId="20" fillId="89" borderId="78">
      <alignment horizontal="right"/>
    </xf>
    <xf numFmtId="342" fontId="20" fillId="89" borderId="78">
      <alignment horizontal="right"/>
    </xf>
    <xf numFmtId="343" fontId="20" fillId="89" borderId="78">
      <alignment horizontal="right"/>
      <protection locked="0"/>
    </xf>
    <xf numFmtId="343" fontId="20" fillId="89" borderId="78">
      <alignment horizontal="right"/>
      <protection locked="0"/>
    </xf>
    <xf numFmtId="343" fontId="20" fillId="89" borderId="78">
      <alignment horizontal="right"/>
      <protection locked="0"/>
    </xf>
    <xf numFmtId="343" fontId="20" fillId="89" borderId="78">
      <alignment horizontal="right"/>
      <protection locked="0"/>
    </xf>
    <xf numFmtId="343" fontId="20" fillId="89" borderId="78">
      <alignment horizontal="right"/>
      <protection locked="0"/>
    </xf>
    <xf numFmtId="343" fontId="20" fillId="89" borderId="78">
      <alignment horizontal="right"/>
      <protection locked="0"/>
    </xf>
    <xf numFmtId="343" fontId="20" fillId="89" borderId="78">
      <alignment horizontal="right"/>
      <protection locked="0"/>
    </xf>
    <xf numFmtId="307" fontId="20" fillId="89" borderId="78">
      <alignment horizontal="right"/>
    </xf>
    <xf numFmtId="307" fontId="20" fillId="89" borderId="78">
      <alignment horizontal="right"/>
    </xf>
    <xf numFmtId="307" fontId="20" fillId="89" borderId="78">
      <alignment horizontal="right"/>
    </xf>
    <xf numFmtId="307" fontId="20" fillId="89" borderId="78">
      <alignment horizontal="right"/>
    </xf>
    <xf numFmtId="307" fontId="20" fillId="89" borderId="78">
      <alignment horizontal="right"/>
    </xf>
    <xf numFmtId="307" fontId="20" fillId="89" borderId="78">
      <alignment horizontal="right"/>
    </xf>
    <xf numFmtId="307" fontId="20" fillId="89" borderId="78">
      <alignment horizontal="right"/>
    </xf>
    <xf numFmtId="344" fontId="20" fillId="89" borderId="78">
      <alignment horizontal="right"/>
    </xf>
    <xf numFmtId="344" fontId="20" fillId="89" borderId="78">
      <alignment horizontal="right"/>
    </xf>
    <xf numFmtId="344" fontId="20" fillId="89" borderId="78">
      <alignment horizontal="right"/>
    </xf>
    <xf numFmtId="344" fontId="20" fillId="89" borderId="78">
      <alignment horizontal="right"/>
    </xf>
    <xf numFmtId="344" fontId="20" fillId="89" borderId="78">
      <alignment horizontal="right"/>
    </xf>
    <xf numFmtId="344" fontId="20" fillId="89" borderId="78">
      <alignment horizontal="right"/>
    </xf>
    <xf numFmtId="344" fontId="20" fillId="89" borderId="78">
      <alignment horizontal="right"/>
    </xf>
    <xf numFmtId="229" fontId="20" fillId="89" borderId="78">
      <alignment horizontal="right"/>
    </xf>
    <xf numFmtId="229" fontId="20" fillId="89" borderId="78">
      <alignment horizontal="right"/>
    </xf>
    <xf numFmtId="229" fontId="20" fillId="89" borderId="78">
      <alignment horizontal="right"/>
    </xf>
    <xf numFmtId="229" fontId="20" fillId="89" borderId="78">
      <alignment horizontal="right"/>
    </xf>
    <xf numFmtId="229" fontId="20" fillId="89" borderId="78">
      <alignment horizontal="right"/>
    </xf>
    <xf numFmtId="229" fontId="20" fillId="89" borderId="78">
      <alignment horizontal="right"/>
    </xf>
    <xf numFmtId="229" fontId="20" fillId="89" borderId="78">
      <alignment horizontal="right"/>
    </xf>
    <xf numFmtId="2" fontId="20" fillId="89" borderId="78">
      <alignment horizontal="right"/>
    </xf>
    <xf numFmtId="2" fontId="20" fillId="89" borderId="78">
      <alignment horizontal="right"/>
    </xf>
    <xf numFmtId="2" fontId="20" fillId="89" borderId="78">
      <alignment horizontal="right"/>
    </xf>
    <xf numFmtId="2" fontId="20" fillId="89" borderId="78">
      <alignment horizontal="right"/>
    </xf>
    <xf numFmtId="2" fontId="20" fillId="89" borderId="78">
      <alignment horizontal="right"/>
    </xf>
    <xf numFmtId="2" fontId="20" fillId="89" borderId="78">
      <alignment horizontal="right"/>
    </xf>
    <xf numFmtId="2" fontId="20" fillId="89" borderId="78">
      <alignment horizontal="right"/>
    </xf>
    <xf numFmtId="345" fontId="20" fillId="89" borderId="78">
      <alignment horizontal="right"/>
    </xf>
    <xf numFmtId="345" fontId="20" fillId="89" borderId="78">
      <alignment horizontal="right"/>
    </xf>
    <xf numFmtId="345" fontId="20" fillId="89" borderId="78">
      <alignment horizontal="right"/>
    </xf>
    <xf numFmtId="345" fontId="20" fillId="89" borderId="78">
      <alignment horizontal="right"/>
    </xf>
    <xf numFmtId="345" fontId="20" fillId="89" borderId="78">
      <alignment horizontal="right"/>
    </xf>
    <xf numFmtId="345" fontId="20" fillId="89" borderId="78">
      <alignment horizontal="right"/>
    </xf>
    <xf numFmtId="345" fontId="20" fillId="89" borderId="78">
      <alignment horizontal="right"/>
    </xf>
    <xf numFmtId="346" fontId="20" fillId="89" borderId="78">
      <alignment horizontal="right"/>
    </xf>
    <xf numFmtId="346" fontId="20" fillId="89" borderId="78">
      <alignment horizontal="right"/>
    </xf>
    <xf numFmtId="346" fontId="20" fillId="89" borderId="78">
      <alignment horizontal="right"/>
    </xf>
    <xf numFmtId="346" fontId="20" fillId="89" borderId="78">
      <alignment horizontal="right"/>
    </xf>
    <xf numFmtId="346" fontId="20" fillId="89" borderId="78">
      <alignment horizontal="right"/>
    </xf>
    <xf numFmtId="346" fontId="20" fillId="89" borderId="78">
      <alignment horizontal="right"/>
    </xf>
    <xf numFmtId="346" fontId="20" fillId="89" borderId="78">
      <alignment horizontal="right"/>
    </xf>
    <xf numFmtId="256" fontId="20" fillId="89" borderId="78">
      <alignment horizontal="right"/>
    </xf>
    <xf numFmtId="256" fontId="20" fillId="89" borderId="78">
      <alignment horizontal="right"/>
    </xf>
    <xf numFmtId="256" fontId="20" fillId="89" borderId="78">
      <alignment horizontal="right"/>
    </xf>
    <xf numFmtId="256" fontId="20" fillId="89" borderId="78">
      <alignment horizontal="right"/>
    </xf>
    <xf numFmtId="256" fontId="20" fillId="89" borderId="78">
      <alignment horizontal="right"/>
    </xf>
    <xf numFmtId="256" fontId="20" fillId="89" borderId="78">
      <alignment horizontal="right"/>
    </xf>
    <xf numFmtId="256" fontId="20" fillId="89" borderId="78">
      <alignment horizontal="right"/>
    </xf>
    <xf numFmtId="1" fontId="20" fillId="89" borderId="78">
      <alignment horizontal="right"/>
    </xf>
    <xf numFmtId="1" fontId="20" fillId="89" borderId="78">
      <alignment horizontal="right"/>
    </xf>
    <xf numFmtId="1" fontId="20" fillId="89" borderId="78">
      <alignment horizontal="right"/>
    </xf>
    <xf numFmtId="1" fontId="20" fillId="89" borderId="78">
      <alignment horizontal="right"/>
    </xf>
    <xf numFmtId="1" fontId="20" fillId="89" borderId="78">
      <alignment horizontal="right"/>
    </xf>
    <xf numFmtId="1" fontId="20" fillId="89" borderId="78">
      <alignment horizontal="right"/>
    </xf>
    <xf numFmtId="1" fontId="20" fillId="89" borderId="78">
      <alignment horizontal="right"/>
    </xf>
    <xf numFmtId="347" fontId="20" fillId="89" borderId="78">
      <alignment horizontal="right"/>
    </xf>
    <xf numFmtId="347" fontId="20" fillId="89" borderId="78">
      <alignment horizontal="right"/>
    </xf>
    <xf numFmtId="347" fontId="20" fillId="89" borderId="78">
      <alignment horizontal="right"/>
    </xf>
    <xf numFmtId="347" fontId="20" fillId="89" borderId="78">
      <alignment horizontal="right"/>
    </xf>
    <xf numFmtId="347" fontId="20" fillId="89" borderId="78">
      <alignment horizontal="right"/>
    </xf>
    <xf numFmtId="347" fontId="20" fillId="89" borderId="78">
      <alignment horizontal="right"/>
    </xf>
    <xf numFmtId="347" fontId="20" fillId="89" borderId="78">
      <alignment horizontal="right"/>
    </xf>
    <xf numFmtId="342" fontId="20" fillId="89" borderId="78">
      <alignment horizontal="right"/>
    </xf>
    <xf numFmtId="342" fontId="20" fillId="89" borderId="78">
      <alignment horizontal="right"/>
    </xf>
    <xf numFmtId="342" fontId="20" fillId="89" borderId="78">
      <alignment horizontal="right"/>
    </xf>
    <xf numFmtId="342" fontId="20" fillId="89" borderId="78">
      <alignment horizontal="right"/>
    </xf>
    <xf numFmtId="342" fontId="20" fillId="89" borderId="78">
      <alignment horizontal="right"/>
    </xf>
    <xf numFmtId="342" fontId="20" fillId="89" borderId="78">
      <alignment horizontal="right"/>
    </xf>
    <xf numFmtId="342" fontId="20" fillId="89" borderId="78">
      <alignment horizontal="right"/>
    </xf>
    <xf numFmtId="343" fontId="20" fillId="89" borderId="78">
      <alignment horizontal="right"/>
    </xf>
    <xf numFmtId="343" fontId="20" fillId="89" borderId="78">
      <alignment horizontal="right"/>
    </xf>
    <xf numFmtId="343" fontId="20" fillId="89" borderId="78">
      <alignment horizontal="right"/>
    </xf>
    <xf numFmtId="343" fontId="20" fillId="89" borderId="78">
      <alignment horizontal="right"/>
    </xf>
    <xf numFmtId="343" fontId="20" fillId="89" borderId="78">
      <alignment horizontal="right"/>
    </xf>
    <xf numFmtId="343" fontId="20" fillId="89" borderId="78">
      <alignment horizontal="right"/>
    </xf>
    <xf numFmtId="343" fontId="20" fillId="89" borderId="78">
      <alignment horizontal="right"/>
    </xf>
    <xf numFmtId="348" fontId="20" fillId="89" borderId="78">
      <alignment horizontal="right"/>
    </xf>
    <xf numFmtId="348" fontId="20" fillId="89" borderId="78">
      <alignment horizontal="right"/>
    </xf>
    <xf numFmtId="348" fontId="20" fillId="89" borderId="78">
      <alignment horizontal="right"/>
    </xf>
    <xf numFmtId="348" fontId="20" fillId="89" borderId="78">
      <alignment horizontal="right"/>
    </xf>
    <xf numFmtId="348" fontId="20" fillId="89" borderId="78">
      <alignment horizontal="right"/>
    </xf>
    <xf numFmtId="348" fontId="20" fillId="89" borderId="78">
      <alignment horizontal="right"/>
    </xf>
    <xf numFmtId="348" fontId="20" fillId="89" borderId="78">
      <alignment horizontal="right"/>
    </xf>
    <xf numFmtId="349" fontId="20" fillId="89" borderId="78">
      <alignment horizontal="right"/>
    </xf>
    <xf numFmtId="349" fontId="20" fillId="89" borderId="78">
      <alignment horizontal="right"/>
    </xf>
    <xf numFmtId="349" fontId="20" fillId="89" borderId="78">
      <alignment horizontal="right"/>
    </xf>
    <xf numFmtId="349" fontId="20" fillId="89" borderId="78">
      <alignment horizontal="right"/>
    </xf>
    <xf numFmtId="349" fontId="20" fillId="89" borderId="78">
      <alignment horizontal="right"/>
    </xf>
    <xf numFmtId="349" fontId="20" fillId="89" borderId="78">
      <alignment horizontal="right"/>
    </xf>
    <xf numFmtId="349" fontId="20" fillId="89" borderId="78">
      <alignment horizontal="right"/>
    </xf>
    <xf numFmtId="350" fontId="20" fillId="89" borderId="78">
      <alignment horizontal="right"/>
    </xf>
    <xf numFmtId="350" fontId="20" fillId="89" borderId="78">
      <alignment horizontal="right"/>
    </xf>
    <xf numFmtId="350" fontId="20" fillId="89" borderId="78">
      <alignment horizontal="right"/>
    </xf>
    <xf numFmtId="350" fontId="20" fillId="89" borderId="78">
      <alignment horizontal="right"/>
    </xf>
    <xf numFmtId="350" fontId="20" fillId="89" borderId="78">
      <alignment horizontal="right"/>
    </xf>
    <xf numFmtId="350" fontId="20" fillId="89" borderId="78">
      <alignment horizontal="right"/>
    </xf>
    <xf numFmtId="350" fontId="20" fillId="89" borderId="78">
      <alignment horizontal="right"/>
    </xf>
    <xf numFmtId="351" fontId="20" fillId="89" borderId="78">
      <alignment horizontal="right"/>
    </xf>
    <xf numFmtId="351" fontId="20" fillId="89" borderId="78">
      <alignment horizontal="right"/>
    </xf>
    <xf numFmtId="351" fontId="20" fillId="89" borderId="78">
      <alignment horizontal="right"/>
    </xf>
    <xf numFmtId="351" fontId="20" fillId="89" borderId="78">
      <alignment horizontal="right"/>
    </xf>
    <xf numFmtId="351" fontId="20" fillId="89" borderId="78">
      <alignment horizontal="right"/>
    </xf>
    <xf numFmtId="351" fontId="20" fillId="89" borderId="78">
      <alignment horizontal="right"/>
    </xf>
    <xf numFmtId="351" fontId="20" fillId="89" borderId="78">
      <alignment horizontal="right"/>
    </xf>
    <xf numFmtId="352" fontId="20" fillId="89" borderId="78">
      <alignment horizontal="right"/>
    </xf>
    <xf numFmtId="352" fontId="20" fillId="89" borderId="78">
      <alignment horizontal="right"/>
    </xf>
    <xf numFmtId="352" fontId="20" fillId="89" borderId="78">
      <alignment horizontal="right"/>
    </xf>
    <xf numFmtId="352" fontId="20" fillId="89" borderId="78">
      <alignment horizontal="right"/>
    </xf>
    <xf numFmtId="352" fontId="20" fillId="89" borderId="78">
      <alignment horizontal="right"/>
    </xf>
    <xf numFmtId="352" fontId="20" fillId="89" borderId="78">
      <alignment horizontal="right"/>
    </xf>
    <xf numFmtId="352" fontId="20" fillId="89" borderId="78">
      <alignment horizontal="right"/>
    </xf>
    <xf numFmtId="49" fontId="20" fillId="89" borderId="78">
      <alignment horizontal="left"/>
    </xf>
    <xf numFmtId="49" fontId="20" fillId="89" borderId="78">
      <alignment horizontal="left"/>
    </xf>
    <xf numFmtId="49" fontId="20" fillId="89" borderId="78">
      <alignment horizontal="left"/>
    </xf>
    <xf numFmtId="49" fontId="20" fillId="89" borderId="78">
      <alignment horizontal="left"/>
    </xf>
    <xf numFmtId="49" fontId="20" fillId="89" borderId="78">
      <alignment horizontal="left"/>
    </xf>
    <xf numFmtId="49" fontId="20" fillId="89" borderId="78">
      <alignment horizontal="left"/>
    </xf>
    <xf numFmtId="49" fontId="20" fillId="89" borderId="78">
      <alignment horizontal="left"/>
    </xf>
    <xf numFmtId="49" fontId="20" fillId="89" borderId="78">
      <alignment horizontal="left" wrapText="1"/>
    </xf>
    <xf numFmtId="49" fontId="20" fillId="89" borderId="78">
      <alignment horizontal="left" wrapText="1"/>
    </xf>
    <xf numFmtId="49" fontId="20" fillId="89" borderId="78">
      <alignment horizontal="left" wrapText="1"/>
    </xf>
    <xf numFmtId="49" fontId="20" fillId="89" borderId="78">
      <alignment horizontal="left" wrapText="1"/>
    </xf>
    <xf numFmtId="49" fontId="20" fillId="89" borderId="78">
      <alignment horizontal="left" wrapText="1"/>
    </xf>
    <xf numFmtId="49" fontId="20" fillId="89" borderId="78">
      <alignment horizontal="left" wrapText="1"/>
    </xf>
    <xf numFmtId="49" fontId="20" fillId="89" borderId="78">
      <alignment horizontal="left" wrapText="1"/>
    </xf>
    <xf numFmtId="18" fontId="20" fillId="89" borderId="78">
      <alignment horizontal="left"/>
    </xf>
    <xf numFmtId="18" fontId="20" fillId="89" borderId="78">
      <alignment horizontal="left"/>
    </xf>
    <xf numFmtId="18" fontId="20" fillId="89" borderId="78">
      <alignment horizontal="left"/>
    </xf>
    <xf numFmtId="18" fontId="20" fillId="89" borderId="78">
      <alignment horizontal="left"/>
    </xf>
    <xf numFmtId="18" fontId="20" fillId="89" borderId="78">
      <alignment horizontal="left"/>
    </xf>
    <xf numFmtId="18" fontId="20" fillId="89" borderId="78">
      <alignment horizontal="left"/>
    </xf>
    <xf numFmtId="18" fontId="20" fillId="89" borderId="78">
      <alignment horizontal="left"/>
    </xf>
    <xf numFmtId="49" fontId="20" fillId="125" borderId="78">
      <alignment horizontal="left"/>
    </xf>
    <xf numFmtId="49" fontId="20" fillId="125" borderId="78">
      <alignment horizontal="left"/>
    </xf>
    <xf numFmtId="49" fontId="20" fillId="125" borderId="78">
      <alignment horizontal="left"/>
    </xf>
    <xf numFmtId="49" fontId="20" fillId="125" borderId="78">
      <alignment horizontal="left"/>
    </xf>
    <xf numFmtId="49" fontId="20" fillId="125" borderId="78">
      <alignment horizontal="left"/>
    </xf>
    <xf numFmtId="49" fontId="20" fillId="125" borderId="78">
      <alignment horizontal="left"/>
    </xf>
    <xf numFmtId="49" fontId="20" fillId="125" borderId="78">
      <alignment horizontal="left"/>
    </xf>
    <xf numFmtId="37" fontId="86" fillId="111" borderId="78">
      <alignment horizontal="right"/>
    </xf>
    <xf numFmtId="235" fontId="12" fillId="8" borderId="7" applyNumberFormat="0" applyAlignment="0" applyProtection="0"/>
    <xf numFmtId="235" fontId="194" fillId="8" borderId="7" applyNumberFormat="0" applyAlignment="0" applyProtection="0"/>
    <xf numFmtId="235" fontId="194" fillId="8" borderId="7" applyNumberFormat="0" applyAlignment="0" applyProtection="0"/>
    <xf numFmtId="0" fontId="195" fillId="43" borderId="59" applyNumberFormat="0" applyAlignment="0" applyProtection="0"/>
    <xf numFmtId="0" fontId="195" fillId="43" borderId="59" applyNumberFormat="0" applyAlignment="0" applyProtection="0"/>
    <xf numFmtId="0" fontId="195" fillId="43" borderId="59" applyNumberFormat="0" applyAlignment="0" applyProtection="0"/>
    <xf numFmtId="0" fontId="195" fillId="43" borderId="59" applyNumberFormat="0" applyAlignment="0" applyProtection="0"/>
    <xf numFmtId="0" fontId="195" fillId="43" borderId="59" applyNumberFormat="0" applyAlignment="0" applyProtection="0"/>
    <xf numFmtId="0" fontId="195" fillId="43" borderId="59" applyNumberFormat="0" applyAlignment="0" applyProtection="0"/>
    <xf numFmtId="0" fontId="195" fillId="43" borderId="59" applyNumberFormat="0" applyAlignment="0" applyProtection="0"/>
    <xf numFmtId="353" fontId="20" fillId="0" borderId="0"/>
    <xf numFmtId="230" fontId="196" fillId="0" borderId="0" applyFill="0" applyBorder="0" applyProtection="0">
      <alignment horizontal="left"/>
    </xf>
    <xf numFmtId="230" fontId="197" fillId="0" borderId="0" applyFill="0" applyBorder="0" applyProtection="0">
      <alignment horizontal="left"/>
    </xf>
    <xf numFmtId="1" fontId="198" fillId="0" borderId="0" applyProtection="0">
      <alignment horizontal="right" vertical="center"/>
    </xf>
    <xf numFmtId="354" fontId="41" fillId="0" borderId="0">
      <alignment horizontal="center" wrapText="1"/>
      <protection locked="0"/>
    </xf>
    <xf numFmtId="0" fontId="77" fillId="0" borderId="0"/>
    <xf numFmtId="0" fontId="77" fillId="0" borderId="0"/>
    <xf numFmtId="355" fontId="114" fillId="0" borderId="0">
      <protection locked="0"/>
    </xf>
    <xf numFmtId="227" fontId="20" fillId="0" borderId="0" applyFont="0" applyFill="0" applyAlignment="0" applyProtection="0"/>
    <xf numFmtId="356" fontId="20" fillId="0" borderId="0" applyFont="0" applyFill="0" applyBorder="0" applyAlignment="0"/>
    <xf numFmtId="357" fontId="46" fillId="0" borderId="0" applyFont="0" applyFill="0" applyBorder="0" applyAlignment="0"/>
    <xf numFmtId="10" fontId="20" fillId="0" borderId="0" applyFont="0" applyFill="0" applyBorder="0" applyAlignment="0" applyProtection="0"/>
    <xf numFmtId="10" fontId="20" fillId="0" borderId="0" applyFont="0" applyFill="0" applyBorder="0" applyAlignment="0" applyProtection="0"/>
    <xf numFmtId="10" fontId="20" fillId="0" borderId="0" applyFont="0" applyFill="0" applyBorder="0" applyAlignment="0" applyProtection="0"/>
    <xf numFmtId="10" fontId="20" fillId="0" borderId="0" applyFont="0" applyFill="0" applyBorder="0" applyAlignment="0" applyProtection="0"/>
    <xf numFmtId="10" fontId="20" fillId="0" borderId="0" applyFont="0" applyFill="0" applyBorder="0" applyAlignment="0" applyProtection="0"/>
    <xf numFmtId="9" fontId="20" fillId="0" borderId="0"/>
    <xf numFmtId="9" fontId="2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0" fillId="0" borderId="0"/>
    <xf numFmtId="9" fontId="107" fillId="0" borderId="0" applyFont="0" applyFill="0" applyBorder="0" applyAlignment="0" applyProtection="0"/>
    <xf numFmtId="9" fontId="20" fillId="0" borderId="0"/>
    <xf numFmtId="9" fontId="107"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0" fillId="0" borderId="0"/>
    <xf numFmtId="9" fontId="109" fillId="0" borderId="0" applyFont="0" applyFill="0" applyBorder="0" applyAlignment="0" applyProtection="0"/>
    <xf numFmtId="355" fontId="114" fillId="0" borderId="0">
      <protection locked="0"/>
    </xf>
    <xf numFmtId="9" fontId="4" fillId="0" borderId="0" applyFont="0" applyFill="0" applyBorder="0" applyAlignment="0" applyProtection="0"/>
    <xf numFmtId="9" fontId="4" fillId="0" borderId="0" applyFont="0" applyFill="0" applyBorder="0" applyAlignment="0" applyProtection="0"/>
    <xf numFmtId="358" fontId="41" fillId="0" borderId="0" applyFont="0" applyFill="0" applyBorder="0" applyProtection="0">
      <alignment horizontal="right"/>
    </xf>
    <xf numFmtId="9" fontId="199" fillId="0" borderId="0" applyFont="0" applyFill="0" applyBorder="0" applyAlignment="0" applyProtection="0"/>
    <xf numFmtId="9" fontId="56" fillId="0" borderId="79" applyNumberFormat="0" applyBorder="0"/>
    <xf numFmtId="9" fontId="56" fillId="0" borderId="79" applyNumberFormat="0" applyBorder="0"/>
    <xf numFmtId="9" fontId="56" fillId="0" borderId="79" applyNumberFormat="0" applyBorder="0"/>
    <xf numFmtId="9" fontId="56" fillId="0" borderId="79" applyNumberFormat="0" applyBorder="0"/>
    <xf numFmtId="9" fontId="56" fillId="0" borderId="79" applyNumberFormat="0" applyBorder="0"/>
    <xf numFmtId="9" fontId="4" fillId="0" borderId="0" applyFont="0" applyFill="0" applyBorder="0" applyAlignment="0" applyProtection="0"/>
    <xf numFmtId="9" fontId="4" fillId="0" borderId="0" applyFont="0" applyFill="0" applyBorder="0" applyAlignment="0" applyProtection="0"/>
    <xf numFmtId="359" fontId="20" fillId="0" borderId="0"/>
    <xf numFmtId="360" fontId="20" fillId="0" borderId="0"/>
    <xf numFmtId="361" fontId="20" fillId="0" borderId="0"/>
    <xf numFmtId="362" fontId="20" fillId="44" borderId="0">
      <alignment horizontal="center"/>
    </xf>
    <xf numFmtId="230" fontId="200" fillId="0" borderId="0" applyFont="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4" fillId="0" borderId="0" applyFont="0" applyFill="0" applyBorder="0" applyAlignment="0" applyProtection="0"/>
    <xf numFmtId="9" fontId="57" fillId="0" borderId="0" applyFont="0" applyFill="0" applyBorder="0" applyAlignment="0" applyProtection="0"/>
    <xf numFmtId="9" fontId="183" fillId="0" borderId="0" applyFont="0" applyFill="0" applyBorder="0" applyAlignment="0" applyProtection="0"/>
    <xf numFmtId="9" fontId="4" fillId="0" borderId="0" applyFont="0" applyFill="0" applyBorder="0" applyAlignment="0" applyProtection="0"/>
    <xf numFmtId="9" fontId="20" fillId="0" borderId="0" applyFont="0" applyFill="0" applyBorder="0" applyAlignment="0" applyProtection="0"/>
    <xf numFmtId="9" fontId="65"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57" fillId="0" borderId="0" applyFont="0" applyFill="0" applyBorder="0" applyAlignment="0" applyProtection="0"/>
    <xf numFmtId="9" fontId="186"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57"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57"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0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4" fillId="0" borderId="0" applyFont="0" applyFill="0" applyBorder="0" applyAlignment="0" applyProtection="0"/>
    <xf numFmtId="9" fontId="163" fillId="0" borderId="0" applyFont="0" applyFill="0" applyBorder="0" applyAlignment="0" applyProtection="0"/>
    <xf numFmtId="9" fontId="4" fillId="0" borderId="0" applyFont="0" applyFill="0" applyBorder="0" applyAlignment="0" applyProtection="0"/>
    <xf numFmtId="9" fontId="57" fillId="0" borderId="0" applyFont="0" applyFill="0" applyBorder="0" applyAlignment="0" applyProtection="0"/>
    <xf numFmtId="9" fontId="20" fillId="0" borderId="0" applyFont="0" applyFill="0" applyBorder="0" applyAlignment="0" applyProtection="0"/>
    <xf numFmtId="9" fontId="57" fillId="0" borderId="0" applyFont="0" applyFill="0" applyBorder="0" applyAlignment="0" applyProtection="0"/>
    <xf numFmtId="9" fontId="4" fillId="0" borderId="0" applyFont="0" applyFill="0" applyBorder="0" applyAlignment="0" applyProtection="0"/>
    <xf numFmtId="9" fontId="167" fillId="0" borderId="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20" fillId="0" borderId="0" applyFont="0" applyFill="0" applyBorder="0" applyAlignment="0" applyProtection="0"/>
    <xf numFmtId="9" fontId="20" fillId="0" borderId="0" applyFill="0" applyBorder="0" applyAlignment="0" applyProtection="0"/>
    <xf numFmtId="9" fontId="20" fillId="0" borderId="0" applyFill="0" applyBorder="0" applyAlignment="0" applyProtection="0"/>
    <xf numFmtId="9" fontId="20" fillId="0" borderId="0" applyFill="0" applyBorder="0" applyAlignment="0" applyProtection="0"/>
    <xf numFmtId="9" fontId="20" fillId="0" borderId="0" applyFill="0" applyBorder="0" applyAlignment="0" applyProtection="0"/>
    <xf numFmtId="9" fontId="20" fillId="0" borderId="0" applyFill="0" applyBorder="0" applyAlignment="0" applyProtection="0"/>
    <xf numFmtId="9" fontId="20" fillId="0" borderId="0" applyFill="0" applyBorder="0" applyAlignment="0" applyProtection="0"/>
    <xf numFmtId="9" fontId="20" fillId="0" borderId="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163" fillId="0" borderId="0" applyFont="0" applyFill="0" applyBorder="0" applyAlignment="0" applyProtection="0"/>
    <xf numFmtId="9" fontId="4" fillId="0" borderId="0" applyFont="0" applyFill="0" applyBorder="0" applyAlignment="0" applyProtection="0"/>
    <xf numFmtId="9" fontId="20" fillId="0" borderId="0" applyFont="0" applyFill="0" applyBorder="0" applyAlignment="0" applyProtection="0"/>
    <xf numFmtId="9" fontId="57" fillId="0" borderId="0" applyFont="0" applyFill="0" applyBorder="0" applyAlignment="0" applyProtection="0"/>
    <xf numFmtId="9" fontId="164"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6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66" fillId="0" borderId="0" applyFont="0" applyFill="0" applyBorder="0" applyAlignment="0" applyProtection="0"/>
    <xf numFmtId="9" fontId="20" fillId="0" borderId="0" applyFill="0" applyBorder="0" applyAlignment="0" applyProtection="0"/>
    <xf numFmtId="9" fontId="201" fillId="0" borderId="0" applyFont="0" applyFill="0" applyBorder="0" applyAlignment="0" applyProtection="0"/>
    <xf numFmtId="9" fontId="20" fillId="0" borderId="0" applyFont="0" applyFill="0" applyBorder="0" applyAlignment="0" applyProtection="0"/>
    <xf numFmtId="9" fontId="20" fillId="0" borderId="0" applyFill="0" applyBorder="0" applyAlignment="0" applyProtection="0"/>
    <xf numFmtId="9" fontId="20" fillId="0" borderId="0" applyFill="0" applyBorder="0" applyAlignment="0" applyProtection="0"/>
    <xf numFmtId="9" fontId="164" fillId="0" borderId="0" applyFont="0" applyFill="0" applyBorder="0" applyAlignment="0" applyProtection="0"/>
    <xf numFmtId="9" fontId="20" fillId="0" borderId="0" applyFill="0" applyBorder="0" applyAlignment="0" applyProtection="0"/>
    <xf numFmtId="9" fontId="20" fillId="0" borderId="0" applyFill="0" applyBorder="0" applyAlignment="0" applyProtection="0"/>
    <xf numFmtId="9" fontId="4" fillId="0" borderId="0" applyFont="0" applyFill="0" applyBorder="0" applyAlignment="0" applyProtection="0"/>
    <xf numFmtId="9" fontId="20" fillId="0" borderId="0" applyFont="0" applyFill="0" applyBorder="0" applyAlignment="0" applyProtection="0"/>
    <xf numFmtId="9" fontId="4" fillId="0" borderId="0" applyFont="0" applyFill="0" applyBorder="0" applyAlignment="0" applyProtection="0"/>
    <xf numFmtId="9" fontId="20" fillId="0" borderId="0" applyFont="0" applyFill="0" applyBorder="0" applyAlignment="0" applyProtection="0"/>
    <xf numFmtId="9" fontId="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57" fillId="0" borderId="0" applyFont="0" applyFill="0" applyBorder="0" applyAlignment="0" applyProtection="0"/>
    <xf numFmtId="9" fontId="163" fillId="0" borderId="0" applyFont="0" applyFill="0" applyBorder="0" applyAlignment="0" applyProtection="0"/>
    <xf numFmtId="9" fontId="20" fillId="0" borderId="0" applyFont="0" applyFill="0" applyBorder="0" applyAlignment="0" applyProtection="0"/>
    <xf numFmtId="1" fontId="202" fillId="0" borderId="0" applyFill="0" applyBorder="0" applyProtection="0">
      <alignment vertical="center"/>
    </xf>
    <xf numFmtId="9" fontId="20" fillId="0" borderId="0" applyFont="0" applyFill="0" applyBorder="0" applyAlignment="0" applyProtection="0"/>
    <xf numFmtId="9" fontId="20" fillId="0" borderId="0" applyFont="0" applyFill="0" applyBorder="0" applyAlignment="0" applyProtection="0"/>
    <xf numFmtId="9" fontId="20" fillId="0" borderId="0" applyFill="0" applyBorder="0" applyAlignment="0" applyProtection="0"/>
    <xf numFmtId="9" fontId="163"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4" fillId="0" borderId="0" applyFont="0" applyFill="0" applyBorder="0" applyAlignment="0" applyProtection="0"/>
    <xf numFmtId="9" fontId="20" fillId="0" borderId="0" applyFont="0" applyFill="0" applyBorder="0" applyAlignment="0" applyProtection="0"/>
    <xf numFmtId="9" fontId="4" fillId="0" borderId="0" applyFont="0" applyFill="0" applyBorder="0" applyAlignment="0" applyProtection="0"/>
    <xf numFmtId="9" fontId="57" fillId="0" borderId="0" applyFont="0" applyFill="0" applyBorder="0" applyAlignment="0" applyProtection="0"/>
    <xf numFmtId="9" fontId="109" fillId="0" borderId="0" applyFont="0" applyFill="0" applyBorder="0" applyAlignment="0" applyProtection="0"/>
    <xf numFmtId="9" fontId="20" fillId="0" borderId="0" applyFont="0" applyFill="0" applyBorder="0" applyAlignment="0" applyProtection="0"/>
    <xf numFmtId="9" fontId="184" fillId="0" borderId="0" applyFont="0" applyFill="0" applyBorder="0" applyAlignment="0" applyProtection="0"/>
    <xf numFmtId="9" fontId="20" fillId="0" borderId="0" applyFont="0" applyFill="0" applyBorder="0" applyAlignment="0" applyProtection="0"/>
    <xf numFmtId="9" fontId="165" fillId="0" borderId="0" applyFont="0" applyFill="0" applyBorder="0" applyAlignment="0" applyProtection="0"/>
    <xf numFmtId="9" fontId="188" fillId="0" borderId="0" applyFont="0" applyFill="0" applyBorder="0" applyAlignment="0" applyProtection="0"/>
    <xf numFmtId="9" fontId="20" fillId="0" borderId="0" applyFont="0" applyFill="0" applyBorder="0" applyAlignment="0" applyProtection="0"/>
    <xf numFmtId="9" fontId="4" fillId="0" borderId="0" applyFont="0" applyFill="0" applyBorder="0" applyAlignment="0" applyProtection="0"/>
    <xf numFmtId="9" fontId="65" fillId="0" borderId="0" applyFont="0" applyFill="0" applyBorder="0" applyAlignment="0" applyProtection="0"/>
    <xf numFmtId="9" fontId="163" fillId="0" borderId="0" applyFont="0" applyFill="0" applyBorder="0" applyAlignment="0" applyProtection="0"/>
    <xf numFmtId="9" fontId="4" fillId="0" borderId="0" applyFont="0" applyFill="0" applyBorder="0" applyAlignment="0" applyProtection="0"/>
    <xf numFmtId="363" fontId="20" fillId="0" borderId="44" applyFill="0" applyBorder="0">
      <alignment horizontal="center"/>
    </xf>
    <xf numFmtId="230" fontId="20" fillId="0" borderId="0" applyNumberFormat="0" applyFont="0" applyFill="0" applyAlignment="0" applyProtection="0"/>
    <xf numFmtId="0" fontId="56" fillId="0" borderId="0" applyNumberFormat="0" applyFont="0" applyFill="0" applyBorder="0" applyAlignment="0" applyProtection="0">
      <alignment horizontal="left"/>
    </xf>
    <xf numFmtId="0" fontId="56" fillId="0" borderId="0" applyNumberFormat="0" applyFont="0" applyFill="0" applyBorder="0" applyAlignment="0" applyProtection="0">
      <alignment horizontal="left"/>
    </xf>
    <xf numFmtId="0" fontId="56" fillId="0" borderId="0" applyNumberFormat="0" applyFont="0" applyFill="0" applyBorder="0" applyAlignment="0" applyProtection="0">
      <alignment horizontal="left"/>
    </xf>
    <xf numFmtId="0" fontId="56" fillId="0" borderId="0" applyNumberFormat="0" applyFont="0" applyFill="0" applyBorder="0" applyAlignment="0" applyProtection="0">
      <alignment horizontal="left"/>
    </xf>
    <xf numFmtId="15" fontId="20" fillId="0" borderId="0" applyFont="0" applyFill="0" applyAlignment="0" applyProtection="0"/>
    <xf numFmtId="15" fontId="56" fillId="0" borderId="0" applyFont="0" applyFill="0" applyBorder="0" applyAlignment="0" applyProtection="0"/>
    <xf numFmtId="15" fontId="56" fillId="0" borderId="0" applyFont="0" applyFill="0" applyBorder="0" applyAlignment="0" applyProtection="0"/>
    <xf numFmtId="15" fontId="56" fillId="0" borderId="0" applyFont="0" applyFill="0" applyBorder="0" applyAlignment="0" applyProtection="0"/>
    <xf numFmtId="15" fontId="56" fillId="0" borderId="0" applyFont="0" applyFill="0" applyBorder="0" applyAlignment="0" applyProtection="0"/>
    <xf numFmtId="4" fontId="20" fillId="0" borderId="0" applyFont="0" applyFill="0" applyAlignment="0" applyProtection="0"/>
    <xf numFmtId="4" fontId="56" fillId="0" borderId="0" applyFont="0" applyFill="0" applyBorder="0" applyAlignment="0" applyProtection="0"/>
    <xf numFmtId="4" fontId="56" fillId="0" borderId="0" applyFont="0" applyFill="0" applyBorder="0" applyAlignment="0" applyProtection="0"/>
    <xf numFmtId="4" fontId="56" fillId="0" borderId="0" applyFont="0" applyFill="0" applyBorder="0" applyAlignment="0" applyProtection="0"/>
    <xf numFmtId="4" fontId="56" fillId="0" borderId="0" applyFont="0" applyFill="0" applyBorder="0" applyAlignment="0" applyProtection="0"/>
    <xf numFmtId="230" fontId="20" fillId="0" borderId="73">
      <alignment horizontal="center"/>
    </xf>
    <xf numFmtId="0" fontId="203" fillId="0" borderId="42">
      <alignment horizontal="center"/>
    </xf>
    <xf numFmtId="0" fontId="203" fillId="0" borderId="42">
      <alignment horizontal="center"/>
    </xf>
    <xf numFmtId="0" fontId="203" fillId="0" borderId="42">
      <alignment horizontal="center"/>
    </xf>
    <xf numFmtId="0" fontId="203" fillId="0" borderId="42">
      <alignment horizontal="center"/>
    </xf>
    <xf numFmtId="0" fontId="203" fillId="0" borderId="42">
      <alignment horizontal="center"/>
    </xf>
    <xf numFmtId="3" fontId="20" fillId="0" borderId="0" applyFont="0" applyFill="0" applyAlignment="0" applyProtection="0"/>
    <xf numFmtId="3" fontId="56" fillId="0" borderId="0" applyFont="0" applyFill="0" applyBorder="0" applyAlignment="0" applyProtection="0"/>
    <xf numFmtId="3" fontId="56" fillId="0" borderId="0" applyFont="0" applyFill="0" applyBorder="0" applyAlignment="0" applyProtection="0"/>
    <xf numFmtId="3" fontId="56" fillId="0" borderId="0" applyFont="0" applyFill="0" applyBorder="0" applyAlignment="0" applyProtection="0"/>
    <xf numFmtId="3" fontId="56" fillId="0" borderId="0" applyFont="0" applyFill="0" applyBorder="0" applyAlignment="0" applyProtection="0"/>
    <xf numFmtId="230" fontId="20" fillId="126" borderId="0" applyNumberFormat="0" applyFont="0" applyAlignment="0" applyProtection="0"/>
    <xf numFmtId="0" fontId="56" fillId="127" borderId="0" applyNumberFormat="0" applyFont="0" applyBorder="0" applyAlignment="0" applyProtection="0"/>
    <xf numFmtId="0" fontId="56" fillId="127" borderId="0" applyNumberFormat="0" applyFont="0" applyBorder="0" applyAlignment="0" applyProtection="0"/>
    <xf numFmtId="0" fontId="56" fillId="127" borderId="0" applyNumberFormat="0" applyFont="0" applyBorder="0" applyAlignment="0" applyProtection="0"/>
    <xf numFmtId="0" fontId="56" fillId="127" borderId="0" applyNumberFormat="0" applyFont="0" applyBorder="0" applyAlignment="0" applyProtection="0"/>
    <xf numFmtId="230" fontId="204" fillId="0" borderId="0" applyNumberFormat="0" applyAlignment="0"/>
    <xf numFmtId="230" fontId="205" fillId="0" borderId="0" applyNumberFormat="0" applyAlignment="0"/>
    <xf numFmtId="230" fontId="206" fillId="0" borderId="0" applyNumberFormat="0" applyAlignment="0"/>
    <xf numFmtId="230" fontId="207" fillId="0" borderId="0" applyNumberFormat="0" applyAlignment="0"/>
    <xf numFmtId="230" fontId="208" fillId="0" borderId="0" applyNumberFormat="0" applyAlignment="0"/>
    <xf numFmtId="230" fontId="209" fillId="0" borderId="0" applyNumberFormat="0" applyAlignment="0"/>
    <xf numFmtId="3" fontId="105" fillId="0" borderId="0" applyFont="0" applyFill="0" applyBorder="0" applyAlignment="0" applyProtection="0"/>
    <xf numFmtId="49" fontId="47" fillId="0" borderId="0">
      <alignment horizontal="right"/>
    </xf>
    <xf numFmtId="230" fontId="210" fillId="128" borderId="0" applyNumberFormat="0" applyFont="0" applyBorder="0" applyAlignment="0">
      <alignment horizontal="center"/>
    </xf>
    <xf numFmtId="3" fontId="89" fillId="129" borderId="78"/>
    <xf numFmtId="3" fontId="89" fillId="129" borderId="78"/>
    <xf numFmtId="3" fontId="89" fillId="129" borderId="78"/>
    <xf numFmtId="3" fontId="89" fillId="129" borderId="78"/>
    <xf numFmtId="3" fontId="89" fillId="129" borderId="78"/>
    <xf numFmtId="3" fontId="89" fillId="129" borderId="78"/>
    <xf numFmtId="3" fontId="89" fillId="129" borderId="78"/>
    <xf numFmtId="14" fontId="48" fillId="0" borderId="0" applyNumberFormat="0" applyFill="0" applyBorder="0" applyAlignment="0" applyProtection="0">
      <alignment horizontal="left"/>
    </xf>
    <xf numFmtId="364" fontId="20" fillId="0" borderId="0" applyFont="0" applyFill="0" applyBorder="0" applyAlignment="0" applyProtection="0"/>
    <xf numFmtId="230" fontId="20" fillId="0" borderId="80" applyNumberFormat="0" applyFont="0" applyFill="0" applyAlignment="0" applyProtection="0"/>
    <xf numFmtId="230" fontId="20" fillId="0" borderId="81" applyNumberFormat="0" applyFont="0" applyFill="0" applyAlignment="0" applyProtection="0"/>
    <xf numFmtId="230" fontId="20" fillId="0" borderId="82" applyNumberFormat="0" applyFont="0" applyFill="0" applyAlignment="0" applyProtection="0"/>
    <xf numFmtId="230" fontId="20" fillId="0" borderId="83" applyNumberFormat="0" applyFont="0" applyFill="0" applyAlignment="0" applyProtection="0"/>
    <xf numFmtId="230" fontId="20" fillId="0" borderId="84" applyNumberFormat="0" applyFont="0" applyFill="0" applyAlignment="0" applyProtection="0"/>
    <xf numFmtId="230" fontId="20" fillId="0" borderId="84" applyNumberFormat="0" applyFont="0" applyFill="0" applyAlignment="0" applyProtection="0"/>
    <xf numFmtId="230" fontId="20" fillId="0" borderId="84" applyNumberFormat="0" applyFont="0" applyFill="0" applyAlignment="0" applyProtection="0"/>
    <xf numFmtId="230" fontId="20" fillId="0" borderId="84" applyNumberFormat="0" applyFont="0" applyFill="0" applyAlignment="0" applyProtection="0"/>
    <xf numFmtId="230" fontId="20" fillId="0" borderId="84" applyNumberFormat="0" applyFont="0" applyFill="0" applyAlignment="0" applyProtection="0"/>
    <xf numFmtId="230" fontId="20" fillId="0" borderId="84" applyNumberFormat="0" applyFont="0" applyFill="0" applyAlignment="0" applyProtection="0"/>
    <xf numFmtId="230" fontId="20" fillId="0" borderId="84" applyNumberFormat="0" applyFont="0" applyFill="0" applyAlignment="0" applyProtection="0"/>
    <xf numFmtId="230" fontId="20" fillId="93" borderId="0" applyNumberFormat="0" applyFont="0" applyBorder="0" applyAlignment="0" applyProtection="0"/>
    <xf numFmtId="230" fontId="20" fillId="0" borderId="85" applyNumberFormat="0" applyFont="0" applyFill="0" applyAlignment="0" applyProtection="0"/>
    <xf numFmtId="230" fontId="20" fillId="0" borderId="86" applyNumberFormat="0" applyFont="0" applyFill="0" applyAlignment="0" applyProtection="0"/>
    <xf numFmtId="46" fontId="20" fillId="0" borderId="0" applyFont="0" applyFill="0" applyBorder="0" applyAlignment="0" applyProtection="0"/>
    <xf numFmtId="230" fontId="101" fillId="0" borderId="0" applyNumberFormat="0" applyFill="0" applyBorder="0" applyAlignment="0" applyProtection="0"/>
    <xf numFmtId="230" fontId="20" fillId="0" borderId="87" applyNumberFormat="0" applyFont="0" applyFill="0" applyAlignment="0" applyProtection="0"/>
    <xf numFmtId="230" fontId="20" fillId="0" borderId="88" applyNumberFormat="0" applyFont="0" applyFill="0" applyAlignment="0" applyProtection="0"/>
    <xf numFmtId="230" fontId="20" fillId="0" borderId="16" applyNumberFormat="0" applyFont="0" applyFill="0" applyAlignment="0" applyProtection="0"/>
    <xf numFmtId="230" fontId="20" fillId="0" borderId="16" applyNumberFormat="0" applyFont="0" applyFill="0" applyAlignment="0" applyProtection="0"/>
    <xf numFmtId="230" fontId="20" fillId="0" borderId="16" applyNumberFormat="0" applyFont="0" applyFill="0" applyAlignment="0" applyProtection="0"/>
    <xf numFmtId="230" fontId="20" fillId="0" borderId="16" applyNumberFormat="0" applyFont="0" applyFill="0" applyAlignment="0" applyProtection="0"/>
    <xf numFmtId="230" fontId="20" fillId="0" borderId="16" applyNumberFormat="0" applyFont="0" applyFill="0" applyAlignment="0" applyProtection="0"/>
    <xf numFmtId="230" fontId="20" fillId="0" borderId="16" applyNumberFormat="0" applyFont="0" applyFill="0" applyAlignment="0" applyProtection="0"/>
    <xf numFmtId="230" fontId="20" fillId="0" borderId="16" applyNumberFormat="0" applyFont="0" applyFill="0" applyAlignment="0" applyProtection="0"/>
    <xf numFmtId="230" fontId="20" fillId="0" borderId="89" applyNumberFormat="0" applyFont="0" applyFill="0" applyAlignment="0" applyProtection="0"/>
    <xf numFmtId="230" fontId="20" fillId="0" borderId="89" applyNumberFormat="0" applyFont="0" applyFill="0" applyAlignment="0" applyProtection="0"/>
    <xf numFmtId="230" fontId="20" fillId="0" borderId="89" applyNumberFormat="0" applyFont="0" applyFill="0" applyAlignment="0" applyProtection="0"/>
    <xf numFmtId="230" fontId="20" fillId="0" borderId="89" applyNumberFormat="0" applyFont="0" applyFill="0" applyAlignment="0" applyProtection="0"/>
    <xf numFmtId="230" fontId="20" fillId="0" borderId="89" applyNumberFormat="0" applyFont="0" applyFill="0" applyAlignment="0" applyProtection="0"/>
    <xf numFmtId="230" fontId="20" fillId="0" borderId="89" applyNumberFormat="0" applyFont="0" applyFill="0" applyAlignment="0" applyProtection="0"/>
    <xf numFmtId="230" fontId="20" fillId="0" borderId="89" applyNumberFormat="0" applyFont="0" applyFill="0" applyAlignment="0" applyProtection="0"/>
    <xf numFmtId="230" fontId="20" fillId="0" borderId="16" applyNumberFormat="0" applyFont="0" applyFill="0" applyAlignment="0" applyProtection="0"/>
    <xf numFmtId="230" fontId="20" fillId="0" borderId="16" applyNumberFormat="0" applyFont="0" applyFill="0" applyAlignment="0" applyProtection="0"/>
    <xf numFmtId="230" fontId="20" fillId="0" borderId="16" applyNumberFormat="0" applyFont="0" applyFill="0" applyAlignment="0" applyProtection="0"/>
    <xf numFmtId="230" fontId="20" fillId="0" borderId="16" applyNumberFormat="0" applyFont="0" applyFill="0" applyAlignment="0" applyProtection="0"/>
    <xf numFmtId="230" fontId="20" fillId="0" borderId="16" applyNumberFormat="0" applyFont="0" applyFill="0" applyAlignment="0" applyProtection="0"/>
    <xf numFmtId="230" fontId="20" fillId="0" borderId="16" applyNumberFormat="0" applyFont="0" applyFill="0" applyAlignment="0" applyProtection="0"/>
    <xf numFmtId="230" fontId="20" fillId="0" borderId="16" applyNumberFormat="0" applyFont="0" applyFill="0" applyAlignment="0" applyProtection="0"/>
    <xf numFmtId="230" fontId="20" fillId="0" borderId="0" applyNumberFormat="0" applyFont="0" applyFill="0" applyBorder="0" applyProtection="0">
      <alignment horizontal="center"/>
    </xf>
    <xf numFmtId="230" fontId="192" fillId="0" borderId="0" applyNumberFormat="0" applyFill="0" applyBorder="0" applyAlignment="0" applyProtection="0"/>
    <xf numFmtId="230" fontId="211" fillId="0" borderId="0" applyNumberFormat="0" applyFill="0" applyBorder="0" applyAlignment="0" applyProtection="0"/>
    <xf numFmtId="230" fontId="212" fillId="0" borderId="0" applyNumberFormat="0" applyFill="0" applyBorder="0" applyProtection="0">
      <alignment horizontal="left"/>
    </xf>
    <xf numFmtId="230" fontId="20" fillId="93" borderId="0" applyNumberFormat="0" applyFont="0" applyBorder="0" applyAlignment="0" applyProtection="0"/>
    <xf numFmtId="230" fontId="213" fillId="0" borderId="0" applyNumberFormat="0" applyFill="0" applyBorder="0" applyAlignment="0" applyProtection="0"/>
    <xf numFmtId="230" fontId="101" fillId="0" borderId="0" applyNumberFormat="0" applyFill="0" applyBorder="0" applyAlignment="0" applyProtection="0"/>
    <xf numFmtId="230" fontId="20" fillId="0" borderId="90" applyNumberFormat="0" applyFont="0" applyFill="0" applyAlignment="0" applyProtection="0"/>
    <xf numFmtId="230" fontId="20" fillId="0" borderId="91" applyNumberFormat="0" applyFont="0" applyFill="0" applyAlignment="0" applyProtection="0"/>
    <xf numFmtId="230" fontId="20" fillId="0" borderId="91" applyNumberFormat="0" applyFont="0" applyFill="0" applyAlignment="0" applyProtection="0"/>
    <xf numFmtId="230" fontId="20" fillId="0" borderId="91" applyNumberFormat="0" applyFont="0" applyFill="0" applyAlignment="0" applyProtection="0"/>
    <xf numFmtId="230" fontId="20" fillId="0" borderId="91" applyNumberFormat="0" applyFont="0" applyFill="0" applyAlignment="0" applyProtection="0"/>
    <xf numFmtId="230" fontId="20" fillId="0" borderId="91" applyNumberFormat="0" applyFont="0" applyFill="0" applyAlignment="0" applyProtection="0"/>
    <xf numFmtId="230" fontId="20" fillId="0" borderId="91" applyNumberFormat="0" applyFont="0" applyFill="0" applyAlignment="0" applyProtection="0"/>
    <xf numFmtId="230" fontId="20" fillId="0" borderId="91" applyNumberFormat="0" applyFont="0" applyFill="0" applyAlignment="0" applyProtection="0"/>
    <xf numFmtId="365" fontId="20" fillId="0" borderId="0" applyFont="0" applyFill="0" applyBorder="0" applyAlignment="0" applyProtection="0"/>
    <xf numFmtId="230" fontId="20" fillId="0" borderId="92" applyNumberFormat="0" applyFont="0" applyFill="0" applyAlignment="0" applyProtection="0"/>
    <xf numFmtId="230" fontId="20" fillId="0" borderId="92" applyNumberFormat="0" applyFont="0" applyFill="0" applyAlignment="0" applyProtection="0"/>
    <xf numFmtId="230" fontId="20" fillId="0" borderId="92" applyNumberFormat="0" applyFont="0" applyFill="0" applyAlignment="0" applyProtection="0"/>
    <xf numFmtId="230" fontId="20" fillId="0" borderId="92" applyNumberFormat="0" applyFont="0" applyFill="0" applyAlignment="0" applyProtection="0"/>
    <xf numFmtId="230" fontId="20" fillId="0" borderId="92" applyNumberFormat="0" applyFont="0" applyFill="0" applyAlignment="0" applyProtection="0"/>
    <xf numFmtId="230" fontId="20" fillId="0" borderId="92" applyNumberFormat="0" applyFont="0" applyFill="0" applyAlignment="0" applyProtection="0"/>
    <xf numFmtId="230" fontId="20" fillId="0" borderId="92" applyNumberFormat="0" applyFont="0" applyFill="0" applyAlignment="0" applyProtection="0"/>
    <xf numFmtId="230" fontId="20" fillId="0" borderId="93" applyNumberFormat="0" applyFont="0" applyFill="0" applyAlignment="0" applyProtection="0"/>
    <xf numFmtId="230" fontId="20" fillId="0" borderId="93" applyNumberFormat="0" applyFont="0" applyFill="0" applyAlignment="0" applyProtection="0"/>
    <xf numFmtId="230" fontId="20" fillId="0" borderId="93" applyNumberFormat="0" applyFont="0" applyFill="0" applyAlignment="0" applyProtection="0"/>
    <xf numFmtId="230" fontId="20" fillId="0" borderId="93" applyNumberFormat="0" applyFont="0" applyFill="0" applyAlignment="0" applyProtection="0"/>
    <xf numFmtId="230" fontId="20" fillId="0" borderId="93" applyNumberFormat="0" applyFont="0" applyFill="0" applyAlignment="0" applyProtection="0"/>
    <xf numFmtId="230" fontId="20" fillId="0" borderId="93" applyNumberFormat="0" applyFont="0" applyFill="0" applyAlignment="0" applyProtection="0"/>
    <xf numFmtId="230" fontId="20" fillId="0" borderId="93" applyNumberFormat="0" applyFont="0" applyFill="0" applyAlignment="0" applyProtection="0"/>
    <xf numFmtId="230" fontId="20" fillId="0" borderId="94" applyNumberFormat="0" applyFont="0" applyFill="0" applyAlignment="0" applyProtection="0"/>
    <xf numFmtId="230" fontId="20" fillId="0" borderId="94" applyNumberFormat="0" applyFont="0" applyFill="0" applyAlignment="0" applyProtection="0"/>
    <xf numFmtId="230" fontId="20" fillId="0" borderId="94" applyNumberFormat="0" applyFont="0" applyFill="0" applyAlignment="0" applyProtection="0"/>
    <xf numFmtId="230" fontId="20" fillId="0" borderId="94" applyNumberFormat="0" applyFont="0" applyFill="0" applyAlignment="0" applyProtection="0"/>
    <xf numFmtId="230" fontId="20" fillId="0" borderId="94" applyNumberFormat="0" applyFont="0" applyFill="0" applyAlignment="0" applyProtection="0"/>
    <xf numFmtId="230" fontId="20" fillId="0" borderId="94" applyNumberFormat="0" applyFont="0" applyFill="0" applyAlignment="0" applyProtection="0"/>
    <xf numFmtId="230" fontId="20" fillId="0" borderId="94" applyNumberFormat="0" applyFont="0" applyFill="0" applyAlignment="0" applyProtection="0"/>
    <xf numFmtId="230" fontId="20" fillId="0" borderId="95" applyNumberFormat="0" applyFont="0" applyFill="0" applyAlignment="0" applyProtection="0"/>
    <xf numFmtId="230" fontId="20" fillId="0" borderId="95" applyNumberFormat="0" applyFont="0" applyFill="0" applyAlignment="0" applyProtection="0"/>
    <xf numFmtId="230" fontId="20" fillId="0" borderId="95" applyNumberFormat="0" applyFont="0" applyFill="0" applyAlignment="0" applyProtection="0"/>
    <xf numFmtId="230" fontId="20" fillId="0" borderId="95" applyNumberFormat="0" applyFont="0" applyFill="0" applyAlignment="0" applyProtection="0"/>
    <xf numFmtId="230" fontId="20" fillId="0" borderId="95" applyNumberFormat="0" applyFont="0" applyFill="0" applyAlignment="0" applyProtection="0"/>
    <xf numFmtId="230" fontId="20" fillId="0" borderId="95" applyNumberFormat="0" applyFont="0" applyFill="0" applyAlignment="0" applyProtection="0"/>
    <xf numFmtId="230" fontId="20" fillId="0" borderId="95" applyNumberFormat="0" applyFont="0" applyFill="0" applyAlignment="0" applyProtection="0"/>
    <xf numFmtId="230" fontId="20" fillId="0" borderId="96" applyNumberFormat="0" applyFont="0" applyFill="0" applyAlignment="0" applyProtection="0"/>
    <xf numFmtId="230" fontId="20" fillId="0" borderId="96" applyNumberFormat="0" applyFont="0" applyFill="0" applyAlignment="0" applyProtection="0"/>
    <xf numFmtId="230" fontId="20" fillId="0" borderId="96" applyNumberFormat="0" applyFont="0" applyFill="0" applyAlignment="0" applyProtection="0"/>
    <xf numFmtId="230" fontId="20" fillId="0" borderId="96" applyNumberFormat="0" applyFont="0" applyFill="0" applyAlignment="0" applyProtection="0"/>
    <xf numFmtId="230" fontId="20" fillId="0" borderId="96" applyNumberFormat="0" applyFont="0" applyFill="0" applyAlignment="0" applyProtection="0"/>
    <xf numFmtId="230" fontId="20" fillId="0" borderId="96" applyNumberFormat="0" applyFont="0" applyFill="0" applyAlignment="0" applyProtection="0"/>
    <xf numFmtId="230" fontId="20" fillId="0" borderId="96" applyNumberFormat="0" applyFont="0" applyFill="0" applyAlignment="0" applyProtection="0"/>
    <xf numFmtId="1" fontId="214" fillId="0" borderId="0"/>
    <xf numFmtId="0" fontId="12" fillId="8" borderId="7" applyNumberFormat="0" applyAlignment="0" applyProtection="0"/>
    <xf numFmtId="0" fontId="12" fillId="8" borderId="7" applyNumberFormat="0" applyAlignment="0" applyProtection="0"/>
    <xf numFmtId="0" fontId="195" fillId="93"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4" borderId="59" applyNumberFormat="0" applyAlignment="0" applyProtection="0"/>
    <xf numFmtId="0" fontId="195" fillId="94" borderId="59" applyNumberFormat="0" applyAlignment="0" applyProtection="0"/>
    <xf numFmtId="0" fontId="195" fillId="94" borderId="59" applyNumberFormat="0" applyAlignment="0" applyProtection="0"/>
    <xf numFmtId="0" fontId="195" fillId="94" borderId="59" applyNumberFormat="0" applyAlignment="0" applyProtection="0"/>
    <xf numFmtId="0" fontId="195" fillId="94" borderId="59" applyNumberFormat="0" applyAlignment="0" applyProtection="0"/>
    <xf numFmtId="0" fontId="195" fillId="94" borderId="59" applyNumberFormat="0" applyAlignment="0" applyProtection="0"/>
    <xf numFmtId="0" fontId="195" fillId="94"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4" borderId="59" applyNumberFormat="0" applyAlignment="0" applyProtection="0"/>
    <xf numFmtId="0" fontId="195" fillId="94" borderId="59" applyNumberFormat="0" applyAlignment="0" applyProtection="0"/>
    <xf numFmtId="0" fontId="195" fillId="94" borderId="59" applyNumberFormat="0" applyAlignment="0" applyProtection="0"/>
    <xf numFmtId="0" fontId="195" fillId="94" borderId="59" applyNumberFormat="0" applyAlignment="0" applyProtection="0"/>
    <xf numFmtId="0" fontId="195" fillId="94" borderId="59" applyNumberFormat="0" applyAlignment="0" applyProtection="0"/>
    <xf numFmtId="0" fontId="195" fillId="94" borderId="59" applyNumberFormat="0" applyAlignment="0" applyProtection="0"/>
    <xf numFmtId="0" fontId="195" fillId="94"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4" borderId="59" applyNumberFormat="0" applyAlignment="0" applyProtection="0"/>
    <xf numFmtId="0" fontId="195" fillId="94" borderId="59" applyNumberFormat="0" applyAlignment="0" applyProtection="0"/>
    <xf numFmtId="0" fontId="195" fillId="94" borderId="59" applyNumberFormat="0" applyAlignment="0" applyProtection="0"/>
    <xf numFmtId="0" fontId="195" fillId="94" borderId="59" applyNumberFormat="0" applyAlignment="0" applyProtection="0"/>
    <xf numFmtId="0" fontId="195" fillId="94" borderId="59" applyNumberFormat="0" applyAlignment="0" applyProtection="0"/>
    <xf numFmtId="0" fontId="195" fillId="94" borderId="59" applyNumberFormat="0" applyAlignment="0" applyProtection="0"/>
    <xf numFmtId="0" fontId="195" fillId="94"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4" borderId="59" applyNumberFormat="0" applyAlignment="0" applyProtection="0"/>
    <xf numFmtId="0" fontId="195" fillId="94" borderId="59" applyNumberFormat="0" applyAlignment="0" applyProtection="0"/>
    <xf numFmtId="0" fontId="195" fillId="94" borderId="59" applyNumberFormat="0" applyAlignment="0" applyProtection="0"/>
    <xf numFmtId="0" fontId="195" fillId="94" borderId="59" applyNumberFormat="0" applyAlignment="0" applyProtection="0"/>
    <xf numFmtId="0" fontId="195" fillId="94" borderId="59" applyNumberFormat="0" applyAlignment="0" applyProtection="0"/>
    <xf numFmtId="0" fontId="195" fillId="94" borderId="59" applyNumberFormat="0" applyAlignment="0" applyProtection="0"/>
    <xf numFmtId="0" fontId="195" fillId="94"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3" borderId="59" applyNumberFormat="0" applyAlignment="0" applyProtection="0"/>
    <xf numFmtId="0" fontId="195" fillId="94" borderId="59" applyNumberFormat="0" applyAlignment="0" applyProtection="0"/>
    <xf numFmtId="0" fontId="195" fillId="94" borderId="59" applyNumberFormat="0" applyAlignment="0" applyProtection="0"/>
    <xf numFmtId="0" fontId="195" fillId="94" borderId="59" applyNumberFormat="0" applyAlignment="0" applyProtection="0"/>
    <xf numFmtId="0" fontId="195" fillId="94" borderId="59" applyNumberFormat="0" applyAlignment="0" applyProtection="0"/>
    <xf numFmtId="0" fontId="195" fillId="94" borderId="59" applyNumberFormat="0" applyAlignment="0" applyProtection="0"/>
    <xf numFmtId="0" fontId="195" fillId="94" borderId="59" applyNumberFormat="0" applyAlignment="0" applyProtection="0"/>
    <xf numFmtId="0" fontId="195" fillId="94" borderId="59" applyNumberFormat="0" applyAlignment="0" applyProtection="0"/>
    <xf numFmtId="37" fontId="215" fillId="99" borderId="0" applyNumberFormat="0" applyBorder="0" applyAlignment="0" applyProtection="0"/>
    <xf numFmtId="230" fontId="216" fillId="130" borderId="0" applyAlignment="0"/>
    <xf numFmtId="366" fontId="20" fillId="0" borderId="0" applyFill="0" applyBorder="0">
      <alignment horizontal="right"/>
    </xf>
    <xf numFmtId="230" fontId="101" fillId="131" borderId="0" applyNumberFormat="0"/>
    <xf numFmtId="169" fontId="101" fillId="0" borderId="0" applyFont="0" applyFill="0" applyBorder="0" applyAlignment="0" applyProtection="0"/>
    <xf numFmtId="43" fontId="20" fillId="0" borderId="0" applyFont="0" applyFill="0" applyBorder="0" applyAlignment="0" applyProtection="0"/>
    <xf numFmtId="171" fontId="101" fillId="0" borderId="0" applyFont="0" applyFill="0" applyBorder="0" applyAlignment="0" applyProtection="0"/>
    <xf numFmtId="230" fontId="44" fillId="35" borderId="0" applyNumberFormat="0" applyFont="0" applyBorder="0" applyAlignment="0" applyProtection="0"/>
    <xf numFmtId="230" fontId="210" fillId="1" borderId="66" applyNumberFormat="0" applyFont="0" applyAlignment="0">
      <alignment horizontal="center"/>
    </xf>
    <xf numFmtId="230" fontId="210" fillId="1" borderId="66" applyNumberFormat="0" applyFont="0" applyAlignment="0">
      <alignment horizontal="center"/>
    </xf>
    <xf numFmtId="230" fontId="210" fillId="1" borderId="66" applyNumberFormat="0" applyFont="0" applyAlignment="0">
      <alignment horizontal="center"/>
    </xf>
    <xf numFmtId="235" fontId="217" fillId="0" borderId="0" applyNumberFormat="0" applyFill="0" applyBorder="0" applyAlignment="0" applyProtection="0"/>
    <xf numFmtId="0" fontId="48" fillId="0" borderId="44"/>
    <xf numFmtId="230" fontId="218" fillId="0" borderId="0" applyNumberFormat="0" applyFill="0" applyBorder="0" applyAlignment="0" applyProtection="0">
      <alignment vertical="top"/>
      <protection locked="0"/>
    </xf>
    <xf numFmtId="338" fontId="219" fillId="0" borderId="0" applyNumberFormat="0" applyFill="0" applyBorder="0" applyAlignment="0" applyProtection="0"/>
    <xf numFmtId="338" fontId="108" fillId="132" borderId="0" applyNumberFormat="0" applyFont="0" applyBorder="0" applyAlignment="0" applyProtection="0"/>
    <xf numFmtId="235" fontId="108" fillId="0" borderId="0" applyFill="0" applyBorder="0" applyProtection="0"/>
    <xf numFmtId="235" fontId="108" fillId="0" borderId="0" applyFill="0" applyBorder="0" applyProtection="0"/>
    <xf numFmtId="235" fontId="108" fillId="0" borderId="0" applyFill="0" applyBorder="0" applyProtection="0"/>
    <xf numFmtId="0" fontId="108" fillId="0" borderId="0" applyFill="0" applyBorder="0" applyProtection="0"/>
    <xf numFmtId="338" fontId="108" fillId="133" borderId="0" applyNumberFormat="0" applyFont="0" applyBorder="0" applyAlignment="0" applyProtection="0"/>
    <xf numFmtId="197" fontId="41" fillId="39" borderId="0"/>
    <xf numFmtId="37" fontId="220" fillId="45" borderId="1"/>
    <xf numFmtId="37" fontId="221" fillId="0" borderId="0"/>
    <xf numFmtId="197" fontId="41" fillId="39" borderId="0"/>
    <xf numFmtId="0" fontId="52" fillId="0" borderId="0"/>
    <xf numFmtId="0" fontId="52" fillId="0" borderId="0"/>
    <xf numFmtId="367" fontId="47" fillId="0" borderId="0"/>
    <xf numFmtId="0" fontId="20" fillId="0" borderId="0"/>
    <xf numFmtId="201" fontId="20" fillId="39" borderId="0"/>
    <xf numFmtId="368" fontId="20" fillId="0" borderId="0"/>
    <xf numFmtId="236" fontId="20" fillId="0" borderId="0"/>
    <xf numFmtId="240" fontId="20" fillId="0" borderId="0">
      <alignment horizontal="right"/>
      <protection locked="0"/>
    </xf>
    <xf numFmtId="169" fontId="20" fillId="0" borderId="0" applyFont="0" applyFill="0" applyBorder="0" applyAlignment="0" applyProtection="0"/>
    <xf numFmtId="43" fontId="20" fillId="0" borderId="0" applyFont="0" applyFill="0" applyBorder="0" applyAlignment="0" applyProtection="0"/>
    <xf numFmtId="0" fontId="20" fillId="0" borderId="0" applyFont="0" applyFill="0" applyBorder="0" applyAlignment="0" applyProtection="0"/>
    <xf numFmtId="0" fontId="42" fillId="43" borderId="107" applyNumberFormat="0" applyFill="0" applyBorder="0" applyAlignment="0" applyProtection="0"/>
    <xf numFmtId="0" fontId="42" fillId="43" borderId="107" applyNumberFormat="0" applyFill="0" applyBorder="0" applyAlignment="0" applyProtection="0"/>
    <xf numFmtId="230" fontId="51" fillId="0" borderId="123">
      <alignment horizontal="left" vertical="center"/>
    </xf>
    <xf numFmtId="0" fontId="46" fillId="0" borderId="108" applyBorder="0">
      <alignment horizontal="left" vertical="top" wrapText="1" indent="1"/>
    </xf>
    <xf numFmtId="0" fontId="46" fillId="0" borderId="108" applyBorder="0">
      <alignment horizontal="left" vertical="top" wrapText="1" indent="1"/>
    </xf>
    <xf numFmtId="0" fontId="46" fillId="0" borderId="108" applyBorder="0">
      <alignment horizontal="left" vertical="top" wrapText="1" indent="1"/>
    </xf>
    <xf numFmtId="0" fontId="46" fillId="0" borderId="108" applyBorder="0">
      <alignment horizontal="left" vertical="top" wrapText="1" indent="1"/>
    </xf>
    <xf numFmtId="0" fontId="46" fillId="0" borderId="108" applyBorder="0">
      <alignment horizontal="left" vertical="top" wrapText="1" indent="1"/>
    </xf>
    <xf numFmtId="0" fontId="46" fillId="0" borderId="108" applyBorder="0">
      <alignment horizontal="left" vertical="top" wrapText="1" indent="1"/>
    </xf>
    <xf numFmtId="0" fontId="46" fillId="0" borderId="108" applyBorder="0">
      <alignment horizontal="left" vertical="top" wrapText="1" indent="1"/>
    </xf>
    <xf numFmtId="0" fontId="46" fillId="0" borderId="108" applyBorder="0">
      <alignment horizontal="left" vertical="top" wrapText="1" indent="1"/>
    </xf>
    <xf numFmtId="0" fontId="46" fillId="0" borderId="108" applyBorder="0">
      <alignment horizontal="left" vertical="top" wrapText="1" indent="1"/>
    </xf>
    <xf numFmtId="0" fontId="46" fillId="0" borderId="108" applyBorder="0">
      <alignment horizontal="left" vertical="top" wrapText="1" indent="1"/>
    </xf>
    <xf numFmtId="0" fontId="46" fillId="0" borderId="108" applyBorder="0">
      <alignment horizontal="left" vertical="top" wrapText="1" indent="1"/>
    </xf>
    <xf numFmtId="0" fontId="46" fillId="0" borderId="108" applyBorder="0">
      <alignment horizontal="left" vertical="top" wrapText="1" indent="1"/>
    </xf>
    <xf numFmtId="0" fontId="46" fillId="0" borderId="108" applyBorder="0">
      <alignment horizontal="left" vertical="top" wrapText="1" indent="1"/>
    </xf>
    <xf numFmtId="0" fontId="46" fillId="0" borderId="108" applyBorder="0">
      <alignment horizontal="left" vertical="top" wrapText="1" indent="1"/>
    </xf>
    <xf numFmtId="0" fontId="46" fillId="0" borderId="108" applyBorder="0">
      <alignment horizontal="left" vertical="top" wrapText="1" indent="1"/>
    </xf>
    <xf numFmtId="0" fontId="46" fillId="0" borderId="108" applyBorder="0">
      <alignment horizontal="left" vertical="top" wrapText="1" indent="1"/>
    </xf>
    <xf numFmtId="0" fontId="46" fillId="0" borderId="108" applyBorder="0">
      <alignment horizontal="left" vertical="top" wrapText="1" indent="1"/>
    </xf>
    <xf numFmtId="0" fontId="46" fillId="0" borderId="108" applyBorder="0">
      <alignment horizontal="left" vertical="top" wrapText="1" indent="1"/>
    </xf>
    <xf numFmtId="0" fontId="46" fillId="0" borderId="108" applyBorder="0">
      <alignment horizontal="left" vertical="top" wrapText="1" indent="1"/>
    </xf>
    <xf numFmtId="0" fontId="46" fillId="0" borderId="108" applyBorder="0">
      <alignment horizontal="left" vertical="top" wrapText="1" indent="1"/>
    </xf>
    <xf numFmtId="0" fontId="46" fillId="0" borderId="108" applyBorder="0">
      <alignment horizontal="left" vertical="top" wrapText="1" indent="1"/>
    </xf>
    <xf numFmtId="0" fontId="95" fillId="43" borderId="107" applyNumberFormat="0" applyAlignment="0" applyProtection="0"/>
    <xf numFmtId="0" fontId="95" fillId="43" borderId="107" applyNumberFormat="0" applyAlignment="0" applyProtection="0"/>
    <xf numFmtId="0" fontId="95" fillId="43" borderId="107" applyNumberFormat="0" applyAlignment="0" applyProtection="0"/>
    <xf numFmtId="0" fontId="95" fillId="43" borderId="107" applyNumberFormat="0" applyAlignment="0" applyProtection="0"/>
    <xf numFmtId="0" fontId="95" fillId="43" borderId="107" applyNumberFormat="0" applyAlignment="0" applyProtection="0"/>
    <xf numFmtId="0" fontId="95" fillId="43" borderId="107" applyNumberFormat="0" applyAlignment="0" applyProtection="0"/>
    <xf numFmtId="0" fontId="95" fillId="43" borderId="107" applyNumberFormat="0" applyAlignment="0" applyProtection="0"/>
    <xf numFmtId="0" fontId="95" fillId="43" borderId="107" applyNumberFormat="0" applyAlignment="0" applyProtection="0"/>
    <xf numFmtId="0" fontId="95" fillId="4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5" fillId="94" borderId="107" applyNumberFormat="0" applyAlignment="0" applyProtection="0"/>
    <xf numFmtId="0" fontId="95" fillId="94" borderId="107" applyNumberFormat="0" applyAlignment="0" applyProtection="0"/>
    <xf numFmtId="0" fontId="95" fillId="94" borderId="107" applyNumberFormat="0" applyAlignment="0" applyProtection="0"/>
    <xf numFmtId="0" fontId="95" fillId="94" borderId="107" applyNumberFormat="0" applyAlignment="0" applyProtection="0"/>
    <xf numFmtId="0" fontId="95" fillId="94" borderId="107" applyNumberFormat="0" applyAlignment="0" applyProtection="0"/>
    <xf numFmtId="0" fontId="95" fillId="94" borderId="107" applyNumberFormat="0" applyAlignment="0" applyProtection="0"/>
    <xf numFmtId="0" fontId="95" fillId="94" borderId="107" applyNumberFormat="0" applyAlignment="0" applyProtection="0"/>
    <xf numFmtId="0" fontId="95" fillId="94" borderId="107" applyNumberFormat="0" applyAlignment="0" applyProtection="0"/>
    <xf numFmtId="0" fontId="95" fillId="94"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5" fillId="94" borderId="107" applyNumberFormat="0" applyAlignment="0" applyProtection="0"/>
    <xf numFmtId="0" fontId="95" fillId="94" borderId="107" applyNumberFormat="0" applyAlignment="0" applyProtection="0"/>
    <xf numFmtId="0" fontId="95" fillId="94" borderId="107" applyNumberFormat="0" applyAlignment="0" applyProtection="0"/>
    <xf numFmtId="0" fontId="95" fillId="94" borderId="107" applyNumberFormat="0" applyAlignment="0" applyProtection="0"/>
    <xf numFmtId="0" fontId="95" fillId="94" borderId="107" applyNumberFormat="0" applyAlignment="0" applyProtection="0"/>
    <xf numFmtId="0" fontId="95" fillId="94" borderId="107" applyNumberFormat="0" applyAlignment="0" applyProtection="0"/>
    <xf numFmtId="0" fontId="95" fillId="94" borderId="107" applyNumberFormat="0" applyAlignment="0" applyProtection="0"/>
    <xf numFmtId="0" fontId="95" fillId="94" borderId="107" applyNumberFormat="0" applyAlignment="0" applyProtection="0"/>
    <xf numFmtId="0" fontId="95" fillId="94"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5" fillId="94" borderId="107" applyNumberFormat="0" applyAlignment="0" applyProtection="0"/>
    <xf numFmtId="0" fontId="95" fillId="94" borderId="107" applyNumberFormat="0" applyAlignment="0" applyProtection="0"/>
    <xf numFmtId="0" fontId="95" fillId="94" borderId="107" applyNumberFormat="0" applyAlignment="0" applyProtection="0"/>
    <xf numFmtId="0" fontId="95" fillId="94" borderId="107" applyNumberFormat="0" applyAlignment="0" applyProtection="0"/>
    <xf numFmtId="0" fontId="95" fillId="94" borderId="107" applyNumberFormat="0" applyAlignment="0" applyProtection="0"/>
    <xf numFmtId="0" fontId="95" fillId="94" borderId="107" applyNumberFormat="0" applyAlignment="0" applyProtection="0"/>
    <xf numFmtId="0" fontId="95" fillId="94" borderId="107" applyNumberFormat="0" applyAlignment="0" applyProtection="0"/>
    <xf numFmtId="0" fontId="95" fillId="94" borderId="107" applyNumberFormat="0" applyAlignment="0" applyProtection="0"/>
    <xf numFmtId="0" fontId="95" fillId="94"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5" fillId="94" borderId="107" applyNumberFormat="0" applyAlignment="0" applyProtection="0"/>
    <xf numFmtId="0" fontId="95" fillId="94" borderId="107" applyNumberFormat="0" applyAlignment="0" applyProtection="0"/>
    <xf numFmtId="0" fontId="95" fillId="94" borderId="107" applyNumberFormat="0" applyAlignment="0" applyProtection="0"/>
    <xf numFmtId="0" fontId="95" fillId="94" borderId="107" applyNumberFormat="0" applyAlignment="0" applyProtection="0"/>
    <xf numFmtId="0" fontId="95" fillId="94" borderId="107" applyNumberFormat="0" applyAlignment="0" applyProtection="0"/>
    <xf numFmtId="0" fontId="95" fillId="94" borderId="107" applyNumberFormat="0" applyAlignment="0" applyProtection="0"/>
    <xf numFmtId="0" fontId="95" fillId="94" borderId="107" applyNumberFormat="0" applyAlignment="0" applyProtection="0"/>
    <xf numFmtId="0" fontId="95" fillId="94" borderId="107" applyNumberFormat="0" applyAlignment="0" applyProtection="0"/>
    <xf numFmtId="0" fontId="95" fillId="94"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6" fillId="93" borderId="107" applyNumberFormat="0" applyAlignment="0" applyProtection="0"/>
    <xf numFmtId="0" fontId="95" fillId="94" borderId="107" applyNumberFormat="0" applyAlignment="0" applyProtection="0"/>
    <xf numFmtId="0" fontId="95" fillId="94" borderId="107" applyNumberFormat="0" applyAlignment="0" applyProtection="0"/>
    <xf numFmtId="0" fontId="95" fillId="94" borderId="107" applyNumberFormat="0" applyAlignment="0" applyProtection="0"/>
    <xf numFmtId="0" fontId="95" fillId="94" borderId="107" applyNumberFormat="0" applyAlignment="0" applyProtection="0"/>
    <xf numFmtId="0" fontId="95" fillId="94" borderId="107" applyNumberFormat="0" applyAlignment="0" applyProtection="0"/>
    <xf numFmtId="0" fontId="95" fillId="94" borderId="107" applyNumberFormat="0" applyAlignment="0" applyProtection="0"/>
    <xf numFmtId="0" fontId="95" fillId="94" borderId="107" applyNumberFormat="0" applyAlignment="0" applyProtection="0"/>
    <xf numFmtId="0" fontId="95" fillId="94" borderId="107" applyNumberFormat="0" applyAlignment="0" applyProtection="0"/>
    <xf numFmtId="0" fontId="95" fillId="94" borderId="107" applyNumberFormat="0" applyAlignment="0" applyProtection="0"/>
    <xf numFmtId="3" fontId="134" fillId="109" borderId="124" applyNumberFormat="0">
      <alignment horizontal="right" vertical="center"/>
    </xf>
    <xf numFmtId="0" fontId="115" fillId="52" borderId="107" applyNumberFormat="0" applyAlignment="0" applyProtection="0"/>
    <xf numFmtId="0" fontId="115" fillId="52" borderId="107" applyNumberFormat="0" applyAlignment="0" applyProtection="0"/>
    <xf numFmtId="0" fontId="115" fillId="52" borderId="107" applyNumberFormat="0" applyAlignment="0" applyProtection="0"/>
    <xf numFmtId="0" fontId="115" fillId="52" borderId="107" applyNumberFormat="0" applyAlignment="0" applyProtection="0"/>
    <xf numFmtId="0" fontId="115" fillId="52" borderId="107" applyNumberFormat="0" applyAlignment="0" applyProtection="0"/>
    <xf numFmtId="0" fontId="115" fillId="52" borderId="107" applyNumberFormat="0" applyAlignment="0" applyProtection="0"/>
    <xf numFmtId="0" fontId="115" fillId="52" borderId="107" applyNumberFormat="0" applyAlignment="0" applyProtection="0"/>
    <xf numFmtId="0" fontId="115" fillId="52" borderId="107" applyNumberFormat="0" applyAlignment="0" applyProtection="0"/>
    <xf numFmtId="0" fontId="115" fillId="52" borderId="107" applyNumberFormat="0" applyAlignment="0" applyProtection="0"/>
    <xf numFmtId="0" fontId="116" fillId="43" borderId="109" applyNumberFormat="0" applyAlignment="0" applyProtection="0"/>
    <xf numFmtId="0" fontId="116" fillId="43" borderId="109" applyNumberFormat="0" applyAlignment="0" applyProtection="0"/>
    <xf numFmtId="0" fontId="116" fillId="43" borderId="109" applyNumberFormat="0" applyAlignment="0" applyProtection="0"/>
    <xf numFmtId="0" fontId="116" fillId="43" borderId="109" applyNumberFormat="0" applyAlignment="0" applyProtection="0"/>
    <xf numFmtId="0" fontId="116" fillId="43" borderId="109" applyNumberFormat="0" applyAlignment="0" applyProtection="0"/>
    <xf numFmtId="0" fontId="116" fillId="43" borderId="109" applyNumberFormat="0" applyAlignment="0" applyProtection="0"/>
    <xf numFmtId="0" fontId="116" fillId="43" borderId="109"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61" borderId="107" applyNumberFormat="0" applyAlignment="0" applyProtection="0"/>
    <xf numFmtId="0" fontId="125" fillId="61" borderId="107" applyNumberFormat="0" applyAlignment="0" applyProtection="0"/>
    <xf numFmtId="0" fontId="125" fillId="61" borderId="107" applyNumberFormat="0" applyAlignment="0" applyProtection="0"/>
    <xf numFmtId="0" fontId="125" fillId="61" borderId="107" applyNumberFormat="0" applyAlignment="0" applyProtection="0"/>
    <xf numFmtId="0" fontId="125" fillId="61" borderId="107" applyNumberFormat="0" applyAlignment="0" applyProtection="0"/>
    <xf numFmtId="0" fontId="125" fillId="61" borderId="107" applyNumberFormat="0" applyAlignment="0" applyProtection="0"/>
    <xf numFmtId="0" fontId="125" fillId="61" borderId="107" applyNumberFormat="0" applyAlignment="0" applyProtection="0"/>
    <xf numFmtId="0" fontId="125" fillId="61" borderId="107" applyNumberFormat="0" applyAlignment="0" applyProtection="0"/>
    <xf numFmtId="0" fontId="125" fillId="6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61" borderId="107" applyNumberFormat="0" applyAlignment="0" applyProtection="0"/>
    <xf numFmtId="0" fontId="125" fillId="61" borderId="107" applyNumberFormat="0" applyAlignment="0" applyProtection="0"/>
    <xf numFmtId="0" fontId="125" fillId="61" borderId="107" applyNumberFormat="0" applyAlignment="0" applyProtection="0"/>
    <xf numFmtId="0" fontId="125" fillId="61" borderId="107" applyNumberFormat="0" applyAlignment="0" applyProtection="0"/>
    <xf numFmtId="0" fontId="125" fillId="61" borderId="107" applyNumberFormat="0" applyAlignment="0" applyProtection="0"/>
    <xf numFmtId="0" fontId="125" fillId="61" borderId="107" applyNumberFormat="0" applyAlignment="0" applyProtection="0"/>
    <xf numFmtId="0" fontId="125" fillId="61" borderId="107" applyNumberFormat="0" applyAlignment="0" applyProtection="0"/>
    <xf numFmtId="0" fontId="125" fillId="61" borderId="107" applyNumberFormat="0" applyAlignment="0" applyProtection="0"/>
    <xf numFmtId="0" fontId="125" fillId="6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61" borderId="107" applyNumberFormat="0" applyAlignment="0" applyProtection="0"/>
    <xf numFmtId="0" fontId="125" fillId="61" borderId="107" applyNumberFormat="0" applyAlignment="0" applyProtection="0"/>
    <xf numFmtId="0" fontId="125" fillId="61" borderId="107" applyNumberFormat="0" applyAlignment="0" applyProtection="0"/>
    <xf numFmtId="0" fontId="125" fillId="61" borderId="107" applyNumberFormat="0" applyAlignment="0" applyProtection="0"/>
    <xf numFmtId="0" fontId="125" fillId="61" borderId="107" applyNumberFormat="0" applyAlignment="0" applyProtection="0"/>
    <xf numFmtId="0" fontId="125" fillId="61" borderId="107" applyNumberFormat="0" applyAlignment="0" applyProtection="0"/>
    <xf numFmtId="0" fontId="125" fillId="61" borderId="107" applyNumberFormat="0" applyAlignment="0" applyProtection="0"/>
    <xf numFmtId="0" fontId="125" fillId="61" borderId="107" applyNumberFormat="0" applyAlignment="0" applyProtection="0"/>
    <xf numFmtId="0" fontId="125" fillId="6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61" borderId="107" applyNumberFormat="0" applyAlignment="0" applyProtection="0"/>
    <xf numFmtId="0" fontId="125" fillId="61" borderId="107" applyNumberFormat="0" applyAlignment="0" applyProtection="0"/>
    <xf numFmtId="0" fontId="125" fillId="61" borderId="107" applyNumberFormat="0" applyAlignment="0" applyProtection="0"/>
    <xf numFmtId="0" fontId="125" fillId="61" borderId="107" applyNumberFormat="0" applyAlignment="0" applyProtection="0"/>
    <xf numFmtId="0" fontId="125" fillId="61" borderId="107" applyNumberFormat="0" applyAlignment="0" applyProtection="0"/>
    <xf numFmtId="0" fontId="125" fillId="61" borderId="107" applyNumberFormat="0" applyAlignment="0" applyProtection="0"/>
    <xf numFmtId="0" fontId="125" fillId="61" borderId="107" applyNumberFormat="0" applyAlignment="0" applyProtection="0"/>
    <xf numFmtId="0" fontId="125" fillId="61" borderId="107" applyNumberFormat="0" applyAlignment="0" applyProtection="0"/>
    <xf numFmtId="0" fontId="125" fillId="6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41" borderId="107" applyNumberFormat="0" applyAlignment="0" applyProtection="0"/>
    <xf numFmtId="0" fontId="125" fillId="61" borderId="107" applyNumberFormat="0" applyAlignment="0" applyProtection="0"/>
    <xf numFmtId="0" fontId="125" fillId="61" borderId="107" applyNumberFormat="0" applyAlignment="0" applyProtection="0"/>
    <xf numFmtId="0" fontId="125" fillId="61" borderId="107" applyNumberFormat="0" applyAlignment="0" applyProtection="0"/>
    <xf numFmtId="0" fontId="125" fillId="61" borderId="107" applyNumberFormat="0" applyAlignment="0" applyProtection="0"/>
    <xf numFmtId="0" fontId="125" fillId="61" borderId="107" applyNumberFormat="0" applyAlignment="0" applyProtection="0"/>
    <xf numFmtId="0" fontId="125" fillId="61" borderId="107" applyNumberFormat="0" applyAlignment="0" applyProtection="0"/>
    <xf numFmtId="0" fontId="125" fillId="61" borderId="107" applyNumberFormat="0" applyAlignment="0" applyProtection="0"/>
    <xf numFmtId="0" fontId="125" fillId="61" borderId="107" applyNumberFormat="0" applyAlignment="0" applyProtection="0"/>
    <xf numFmtId="0" fontId="125" fillId="61" borderId="107" applyNumberFormat="0" applyAlignment="0" applyProtection="0"/>
    <xf numFmtId="230" fontId="51" fillId="0" borderId="123">
      <alignment horizontal="left" vertical="center"/>
    </xf>
    <xf numFmtId="230" fontId="51" fillId="0" borderId="123">
      <alignment horizontal="left" vertical="center"/>
    </xf>
    <xf numFmtId="230" fontId="125" fillId="52" borderId="107" applyNumberFormat="0" applyAlignment="0" applyProtection="0"/>
    <xf numFmtId="0" fontId="125" fillId="52" borderId="107" applyNumberFormat="0" applyAlignment="0" applyProtection="0"/>
    <xf numFmtId="0" fontId="125" fillId="52" borderId="107" applyNumberFormat="0" applyAlignment="0" applyProtection="0"/>
    <xf numFmtId="0" fontId="125" fillId="52" borderId="107" applyNumberFormat="0" applyAlignment="0" applyProtection="0"/>
    <xf numFmtId="0" fontId="125" fillId="52" borderId="107" applyNumberFormat="0" applyAlignment="0" applyProtection="0"/>
    <xf numFmtId="0" fontId="125" fillId="52" borderId="107" applyNumberFormat="0" applyAlignment="0" applyProtection="0"/>
    <xf numFmtId="0" fontId="125" fillId="52" borderId="107" applyNumberFormat="0" applyAlignment="0" applyProtection="0"/>
    <xf numFmtId="0" fontId="125" fillId="52" borderId="107" applyNumberFormat="0" applyAlignment="0" applyProtection="0"/>
    <xf numFmtId="0" fontId="125" fillId="52" borderId="107" applyNumberFormat="0" applyAlignment="0" applyProtection="0"/>
    <xf numFmtId="0" fontId="125" fillId="52" borderId="107" applyNumberFormat="0" applyAlignment="0" applyProtection="0"/>
    <xf numFmtId="230" fontId="125" fillId="52" borderId="107" applyNumberFormat="0" applyAlignment="0" applyProtection="0"/>
    <xf numFmtId="230" fontId="125" fillId="52" borderId="107" applyNumberFormat="0" applyAlignment="0" applyProtection="0"/>
    <xf numFmtId="230" fontId="125" fillId="52" borderId="107" applyNumberFormat="0" applyAlignment="0" applyProtection="0"/>
    <xf numFmtId="230" fontId="125" fillId="52" borderId="107" applyNumberFormat="0" applyAlignment="0" applyProtection="0"/>
    <xf numFmtId="230" fontId="125" fillId="52" borderId="107" applyNumberFormat="0" applyAlignment="0" applyProtection="0"/>
    <xf numFmtId="230" fontId="125" fillId="52" borderId="107" applyNumberFormat="0" applyAlignment="0" applyProtection="0"/>
    <xf numFmtId="230" fontId="125" fillId="52" borderId="107" applyNumberFormat="0" applyAlignment="0" applyProtection="0"/>
    <xf numFmtId="230" fontId="125" fillId="52" borderId="107" applyNumberFormat="0" applyAlignment="0" applyProtection="0"/>
    <xf numFmtId="0" fontId="30" fillId="57" borderId="106" applyNumberFormat="0" applyFont="0" applyAlignment="0" applyProtection="0"/>
    <xf numFmtId="0" fontId="30" fillId="57" borderId="106" applyNumberFormat="0" applyFont="0" applyAlignment="0" applyProtection="0"/>
    <xf numFmtId="0" fontId="30" fillId="57" borderId="106" applyNumberFormat="0" applyFont="0" applyAlignment="0" applyProtection="0"/>
    <xf numFmtId="0" fontId="30" fillId="57" borderId="106" applyNumberFormat="0" applyFont="0" applyAlignment="0" applyProtection="0"/>
    <xf numFmtId="0" fontId="30" fillId="57" borderId="106" applyNumberFormat="0" applyFont="0" applyAlignment="0" applyProtection="0"/>
    <xf numFmtId="0" fontId="30" fillId="57" borderId="106" applyNumberFormat="0" applyFont="0" applyAlignment="0" applyProtection="0"/>
    <xf numFmtId="0" fontId="30" fillId="57" borderId="106" applyNumberFormat="0" applyFont="0" applyAlignment="0" applyProtection="0"/>
    <xf numFmtId="0" fontId="30" fillId="57" borderId="106" applyNumberFormat="0" applyFont="0" applyAlignment="0" applyProtection="0"/>
    <xf numFmtId="0" fontId="30" fillId="57" borderId="106" applyNumberFormat="0" applyFont="0" applyAlignment="0" applyProtection="0"/>
    <xf numFmtId="0" fontId="30" fillId="57" borderId="106" applyNumberFormat="0" applyFont="0" applyAlignment="0" applyProtection="0"/>
    <xf numFmtId="0" fontId="30" fillId="57" borderId="106" applyNumberFormat="0" applyFont="0" applyAlignment="0" applyProtection="0"/>
    <xf numFmtId="0" fontId="30" fillId="57" borderId="106" applyNumberFormat="0" applyFont="0" applyAlignment="0" applyProtection="0"/>
    <xf numFmtId="0" fontId="30" fillId="57" borderId="106" applyNumberFormat="0" applyFont="0" applyAlignment="0" applyProtection="0"/>
    <xf numFmtId="0" fontId="30" fillId="57" borderId="106" applyNumberFormat="0" applyFont="0" applyAlignment="0" applyProtection="0"/>
    <xf numFmtId="0" fontId="57" fillId="57" borderId="106" applyNumberFormat="0" applyFont="0" applyAlignment="0" applyProtection="0"/>
    <xf numFmtId="0" fontId="57" fillId="57" borderId="106" applyNumberFormat="0" applyFont="0" applyAlignment="0" applyProtection="0"/>
    <xf numFmtId="0" fontId="57" fillId="57" borderId="106" applyNumberFormat="0" applyFont="0" applyAlignment="0" applyProtection="0"/>
    <xf numFmtId="0" fontId="57" fillId="57" borderId="106" applyNumberFormat="0" applyFont="0" applyAlignment="0" applyProtection="0"/>
    <xf numFmtId="0" fontId="57" fillId="57" borderId="106" applyNumberFormat="0" applyFont="0" applyAlignment="0" applyProtection="0"/>
    <xf numFmtId="0" fontId="57" fillId="57" borderId="106" applyNumberFormat="0" applyFont="0" applyAlignment="0" applyProtection="0"/>
    <xf numFmtId="0" fontId="57" fillId="57" borderId="106" applyNumberFormat="0" applyFont="0" applyAlignment="0" applyProtection="0"/>
    <xf numFmtId="0" fontId="57" fillId="57" borderId="106" applyNumberFormat="0" applyFont="0" applyAlignment="0" applyProtection="0"/>
    <xf numFmtId="0" fontId="57" fillId="57" borderId="106" applyNumberFormat="0" applyFont="0" applyAlignment="0" applyProtection="0"/>
    <xf numFmtId="0" fontId="57" fillId="57" borderId="106" applyNumberFormat="0" applyFont="0" applyAlignment="0" applyProtection="0"/>
    <xf numFmtId="0" fontId="57" fillId="57" borderId="106" applyNumberFormat="0" applyFont="0" applyAlignment="0" applyProtection="0"/>
    <xf numFmtId="0" fontId="57" fillId="57" borderId="106" applyNumberFormat="0" applyFont="0" applyAlignment="0" applyProtection="0"/>
    <xf numFmtId="0" fontId="57" fillId="57" borderId="106" applyNumberFormat="0" applyFont="0" applyAlignment="0" applyProtection="0"/>
    <xf numFmtId="0" fontId="57" fillId="57" borderId="106" applyNumberFormat="0" applyFont="0" applyAlignment="0" applyProtection="0"/>
    <xf numFmtId="0" fontId="20" fillId="120" borderId="106" applyNumberFormat="0" applyAlignment="0" applyProtection="0"/>
    <xf numFmtId="0" fontId="20" fillId="120" borderId="106" applyNumberFormat="0" applyAlignment="0" applyProtection="0"/>
    <xf numFmtId="0" fontId="20" fillId="120" borderId="106" applyNumberFormat="0" applyAlignment="0" applyProtection="0"/>
    <xf numFmtId="0" fontId="20" fillId="120" borderId="106" applyNumberFormat="0" applyAlignment="0" applyProtection="0"/>
    <xf numFmtId="0" fontId="20" fillId="120" borderId="106" applyNumberFormat="0" applyAlignment="0" applyProtection="0"/>
    <xf numFmtId="0" fontId="20" fillId="120" borderId="106" applyNumberFormat="0" applyAlignment="0" applyProtection="0"/>
    <xf numFmtId="0" fontId="20" fillId="120" borderId="106" applyNumberFormat="0" applyAlignment="0" applyProtection="0"/>
    <xf numFmtId="0" fontId="30" fillId="57" borderId="106" applyNumberFormat="0" applyFont="0" applyAlignment="0" applyProtection="0"/>
    <xf numFmtId="0" fontId="30" fillId="57" borderId="106" applyNumberFormat="0" applyFont="0" applyAlignment="0" applyProtection="0"/>
    <xf numFmtId="0" fontId="30" fillId="57" borderId="106" applyNumberFormat="0" applyFont="0" applyAlignment="0" applyProtection="0"/>
    <xf numFmtId="0" fontId="30" fillId="57" borderId="106" applyNumberFormat="0" applyFont="0" applyAlignment="0" applyProtection="0"/>
    <xf numFmtId="0" fontId="30" fillId="57" borderId="106" applyNumberFormat="0" applyFont="0" applyAlignment="0" applyProtection="0"/>
    <xf numFmtId="0" fontId="30" fillId="57" borderId="106" applyNumberFormat="0" applyFont="0" applyAlignment="0" applyProtection="0"/>
    <xf numFmtId="0" fontId="30" fillId="57" borderId="106" applyNumberFormat="0" applyFont="0" applyAlignment="0" applyProtection="0"/>
    <xf numFmtId="0" fontId="30" fillId="57" borderId="106" applyNumberFormat="0" applyFont="0" applyAlignment="0" applyProtection="0"/>
    <xf numFmtId="0" fontId="30" fillId="57" borderId="106" applyNumberFormat="0" applyFont="0" applyAlignment="0" applyProtection="0"/>
    <xf numFmtId="0" fontId="30" fillId="57" borderId="106" applyNumberFormat="0" applyFont="0" applyAlignment="0" applyProtection="0"/>
    <xf numFmtId="0" fontId="30" fillId="57" borderId="106" applyNumberFormat="0" applyFont="0" applyAlignment="0" applyProtection="0"/>
    <xf numFmtId="0" fontId="30" fillId="57" borderId="106" applyNumberFormat="0" applyFont="0" applyAlignment="0" applyProtection="0"/>
    <xf numFmtId="0" fontId="30" fillId="57" borderId="106" applyNumberFormat="0" applyFont="0" applyAlignment="0" applyProtection="0"/>
    <xf numFmtId="0" fontId="30" fillId="57" borderId="106" applyNumberFormat="0" applyFont="0" applyAlignment="0" applyProtection="0"/>
    <xf numFmtId="0" fontId="57" fillId="57" borderId="106" applyNumberFormat="0" applyFont="0" applyAlignment="0" applyProtection="0"/>
    <xf numFmtId="0" fontId="57" fillId="57" borderId="106" applyNumberFormat="0" applyFont="0" applyAlignment="0" applyProtection="0"/>
    <xf numFmtId="0" fontId="57" fillId="57" borderId="106" applyNumberFormat="0" applyFont="0" applyAlignment="0" applyProtection="0"/>
    <xf numFmtId="0" fontId="57" fillId="57" borderId="106" applyNumberFormat="0" applyFont="0" applyAlignment="0" applyProtection="0"/>
    <xf numFmtId="0" fontId="57" fillId="57" borderId="106" applyNumberFormat="0" applyFont="0" applyAlignment="0" applyProtection="0"/>
    <xf numFmtId="0" fontId="57" fillId="57" borderId="106" applyNumberFormat="0" applyFont="0" applyAlignment="0" applyProtection="0"/>
    <xf numFmtId="0" fontId="57" fillId="57" borderId="106" applyNumberFormat="0" applyFont="0" applyAlignment="0" applyProtection="0"/>
    <xf numFmtId="0" fontId="57" fillId="57" borderId="106" applyNumberFormat="0" applyFont="0" applyAlignment="0" applyProtection="0"/>
    <xf numFmtId="0" fontId="57" fillId="57" borderId="106" applyNumberFormat="0" applyFont="0" applyAlignment="0" applyProtection="0"/>
    <xf numFmtId="0" fontId="57" fillId="57" borderId="106" applyNumberFormat="0" applyFont="0" applyAlignment="0" applyProtection="0"/>
    <xf numFmtId="0" fontId="57" fillId="57" borderId="106" applyNumberFormat="0" applyFont="0" applyAlignment="0" applyProtection="0"/>
    <xf numFmtId="0" fontId="57" fillId="57" borderId="106" applyNumberFormat="0" applyFont="0" applyAlignment="0" applyProtection="0"/>
    <xf numFmtId="0" fontId="57" fillId="57" borderId="106" applyNumberFormat="0" applyFont="0" applyAlignment="0" applyProtection="0"/>
    <xf numFmtId="0" fontId="57" fillId="57" borderId="106" applyNumberFormat="0" applyFont="0" applyAlignment="0" applyProtection="0"/>
    <xf numFmtId="0" fontId="20" fillId="120" borderId="106" applyNumberFormat="0" applyAlignment="0" applyProtection="0"/>
    <xf numFmtId="0" fontId="20" fillId="120" borderId="106" applyNumberFormat="0" applyAlignment="0" applyProtection="0"/>
    <xf numFmtId="0" fontId="20" fillId="120" borderId="106" applyNumberFormat="0" applyAlignment="0" applyProtection="0"/>
    <xf numFmtId="0" fontId="20" fillId="120" borderId="106" applyNumberFormat="0" applyAlignment="0" applyProtection="0"/>
    <xf numFmtId="0" fontId="20" fillId="120" borderId="106" applyNumberFormat="0" applyAlignment="0" applyProtection="0"/>
    <xf numFmtId="0" fontId="20" fillId="120" borderId="106" applyNumberFormat="0" applyAlignment="0" applyProtection="0"/>
    <xf numFmtId="0" fontId="20" fillId="120" borderId="106" applyNumberFormat="0" applyAlignment="0" applyProtection="0"/>
    <xf numFmtId="0" fontId="57" fillId="57" borderId="106" applyNumberFormat="0" applyFont="0" applyAlignment="0" applyProtection="0"/>
    <xf numFmtId="0" fontId="30" fillId="57" borderId="106" applyNumberFormat="0" applyFont="0" applyAlignment="0" applyProtection="0"/>
    <xf numFmtId="0" fontId="30" fillId="57" borderId="106" applyNumberFormat="0" applyFont="0" applyAlignment="0" applyProtection="0"/>
    <xf numFmtId="0" fontId="30" fillId="57" borderId="106" applyNumberFormat="0" applyFont="0" applyAlignment="0" applyProtection="0"/>
    <xf numFmtId="0" fontId="30" fillId="57" borderId="106" applyNumberFormat="0" applyFont="0" applyAlignment="0" applyProtection="0"/>
    <xf numFmtId="0" fontId="30" fillId="57" borderId="106" applyNumberFormat="0" applyFont="0" applyAlignment="0" applyProtection="0"/>
    <xf numFmtId="0" fontId="30" fillId="57" borderId="106" applyNumberFormat="0" applyFont="0" applyAlignment="0" applyProtection="0"/>
    <xf numFmtId="0" fontId="30" fillId="57" borderId="106" applyNumberFormat="0" applyFont="0" applyAlignment="0" applyProtection="0"/>
    <xf numFmtId="0" fontId="30" fillId="57" borderId="106" applyNumberFormat="0" applyFont="0" applyAlignment="0" applyProtection="0"/>
    <xf numFmtId="0" fontId="30" fillId="57" borderId="106" applyNumberFormat="0" applyFont="0" applyAlignment="0" applyProtection="0"/>
    <xf numFmtId="0" fontId="30" fillId="57" borderId="106" applyNumberFormat="0" applyFont="0" applyAlignment="0" applyProtection="0"/>
    <xf numFmtId="0" fontId="30" fillId="57" borderId="106" applyNumberFormat="0" applyFont="0" applyAlignment="0" applyProtection="0"/>
    <xf numFmtId="0" fontId="30" fillId="57" borderId="106" applyNumberFormat="0" applyFont="0" applyAlignment="0" applyProtection="0"/>
    <xf numFmtId="0" fontId="30" fillId="57" borderId="106" applyNumberFormat="0" applyFont="0" applyAlignment="0" applyProtection="0"/>
    <xf numFmtId="0" fontId="30" fillId="57" borderId="106" applyNumberFormat="0" applyFont="0" applyAlignment="0" applyProtection="0"/>
    <xf numFmtId="0" fontId="57" fillId="57" borderId="106" applyNumberFormat="0" applyFont="0" applyAlignment="0" applyProtection="0"/>
    <xf numFmtId="0" fontId="57" fillId="57" borderId="106" applyNumberFormat="0" applyFont="0" applyAlignment="0" applyProtection="0"/>
    <xf numFmtId="0" fontId="57" fillId="57" borderId="106" applyNumberFormat="0" applyFont="0" applyAlignment="0" applyProtection="0"/>
    <xf numFmtId="0" fontId="57" fillId="57" borderId="106" applyNumberFormat="0" applyFont="0" applyAlignment="0" applyProtection="0"/>
    <xf numFmtId="0" fontId="57" fillId="57" borderId="106" applyNumberFormat="0" applyFont="0" applyAlignment="0" applyProtection="0"/>
    <xf numFmtId="0" fontId="57" fillId="57" borderId="106" applyNumberFormat="0" applyFont="0" applyAlignment="0" applyProtection="0"/>
    <xf numFmtId="0" fontId="57" fillId="57" borderId="106" applyNumberFormat="0" applyFont="0" applyAlignment="0" applyProtection="0"/>
    <xf numFmtId="0" fontId="57" fillId="57" borderId="106" applyNumberFormat="0" applyFont="0" applyAlignment="0" applyProtection="0"/>
    <xf numFmtId="0" fontId="57" fillId="57" borderId="106" applyNumberFormat="0" applyFont="0" applyAlignment="0" applyProtection="0"/>
    <xf numFmtId="0" fontId="57" fillId="57" borderId="106" applyNumberFormat="0" applyFont="0" applyAlignment="0" applyProtection="0"/>
    <xf numFmtId="0" fontId="57" fillId="57" borderId="106" applyNumberFormat="0" applyFont="0" applyAlignment="0" applyProtection="0"/>
    <xf numFmtId="0" fontId="57" fillId="57" borderId="106" applyNumberFormat="0" applyFont="0" applyAlignment="0" applyProtection="0"/>
    <xf numFmtId="0" fontId="57" fillId="57" borderId="106" applyNumberFormat="0" applyFont="0" applyAlignment="0" applyProtection="0"/>
    <xf numFmtId="0" fontId="57" fillId="57" borderId="106" applyNumberFormat="0" applyFont="0" applyAlignment="0" applyProtection="0"/>
    <xf numFmtId="0" fontId="20" fillId="120" borderId="106" applyNumberFormat="0" applyAlignment="0" applyProtection="0"/>
    <xf numFmtId="0" fontId="20" fillId="120" borderId="106" applyNumberFormat="0" applyAlignment="0" applyProtection="0"/>
    <xf numFmtId="0" fontId="20" fillId="120" borderId="106" applyNumberFormat="0" applyAlignment="0" applyProtection="0"/>
    <xf numFmtId="0" fontId="20" fillId="120" borderId="106" applyNumberFormat="0" applyAlignment="0" applyProtection="0"/>
    <xf numFmtId="0" fontId="20" fillId="120" borderId="106" applyNumberFormat="0" applyAlignment="0" applyProtection="0"/>
    <xf numFmtId="0" fontId="20" fillId="120" borderId="106" applyNumberFormat="0" applyAlignment="0" applyProtection="0"/>
    <xf numFmtId="0" fontId="20" fillId="120" borderId="106" applyNumberFormat="0" applyAlignment="0" applyProtection="0"/>
    <xf numFmtId="0" fontId="57" fillId="57" borderId="106" applyNumberFormat="0" applyFont="0" applyAlignment="0" applyProtection="0"/>
    <xf numFmtId="0" fontId="57" fillId="57" borderId="106" applyNumberFormat="0" applyFont="0" applyAlignment="0" applyProtection="0"/>
    <xf numFmtId="0" fontId="57" fillId="57" borderId="106" applyNumberFormat="0" applyFont="0" applyAlignment="0" applyProtection="0"/>
    <xf numFmtId="0" fontId="57" fillId="57" borderId="106" applyNumberFormat="0" applyFont="0" applyAlignment="0" applyProtection="0"/>
    <xf numFmtId="0" fontId="57" fillId="57" borderId="106" applyNumberFormat="0" applyFont="0" applyAlignment="0" applyProtection="0"/>
    <xf numFmtId="0" fontId="57" fillId="57" borderId="106" applyNumberFormat="0" applyFont="0" applyAlignment="0" applyProtection="0"/>
    <xf numFmtId="0" fontId="57" fillId="57" borderId="106" applyNumberFormat="0" applyFont="0" applyAlignment="0" applyProtection="0"/>
    <xf numFmtId="0" fontId="30" fillId="57" borderId="106" applyNumberFormat="0" applyFont="0" applyAlignment="0" applyProtection="0"/>
    <xf numFmtId="0" fontId="30" fillId="57" borderId="106" applyNumberFormat="0" applyFont="0" applyAlignment="0" applyProtection="0"/>
    <xf numFmtId="0" fontId="30" fillId="57" borderId="106" applyNumberFormat="0" applyFont="0" applyAlignment="0" applyProtection="0"/>
    <xf numFmtId="0" fontId="30" fillId="57" borderId="106" applyNumberFormat="0" applyFont="0" applyAlignment="0" applyProtection="0"/>
    <xf numFmtId="0" fontId="30" fillId="57" borderId="106" applyNumberFormat="0" applyFont="0" applyAlignment="0" applyProtection="0"/>
    <xf numFmtId="0" fontId="30" fillId="57" borderId="106" applyNumberFormat="0" applyFont="0" applyAlignment="0" applyProtection="0"/>
    <xf numFmtId="0" fontId="30" fillId="57" borderId="106" applyNumberFormat="0" applyFont="0" applyAlignment="0" applyProtection="0"/>
    <xf numFmtId="0" fontId="30" fillId="57" borderId="106" applyNumberFormat="0" applyFont="0" applyAlignment="0" applyProtection="0"/>
    <xf numFmtId="0" fontId="30" fillId="57" borderId="106" applyNumberFormat="0" applyFont="0" applyAlignment="0" applyProtection="0"/>
    <xf numFmtId="0" fontId="30" fillId="57" borderId="106" applyNumberFormat="0" applyFont="0" applyAlignment="0" applyProtection="0"/>
    <xf numFmtId="0" fontId="30" fillId="57" borderId="106" applyNumberFormat="0" applyFont="0" applyAlignment="0" applyProtection="0"/>
    <xf numFmtId="0" fontId="30" fillId="57" borderId="106" applyNumberFormat="0" applyFont="0" applyAlignment="0" applyProtection="0"/>
    <xf numFmtId="0" fontId="30" fillId="57" borderId="106" applyNumberFormat="0" applyFont="0" applyAlignment="0" applyProtection="0"/>
    <xf numFmtId="0" fontId="30" fillId="57" borderId="106" applyNumberFormat="0" applyFont="0" applyAlignment="0" applyProtection="0"/>
    <xf numFmtId="0" fontId="57" fillId="57" borderId="106" applyNumberFormat="0" applyFont="0" applyAlignment="0" applyProtection="0"/>
    <xf numFmtId="0" fontId="57" fillId="57" borderId="106" applyNumberFormat="0" applyFont="0" applyAlignment="0" applyProtection="0"/>
    <xf numFmtId="0" fontId="57" fillId="57" borderId="106" applyNumberFormat="0" applyFont="0" applyAlignment="0" applyProtection="0"/>
    <xf numFmtId="0" fontId="57" fillId="57" borderId="106" applyNumberFormat="0" applyFont="0" applyAlignment="0" applyProtection="0"/>
    <xf numFmtId="0" fontId="57" fillId="57" borderId="106" applyNumberFormat="0" applyFont="0" applyAlignment="0" applyProtection="0"/>
    <xf numFmtId="0" fontId="57" fillId="57" borderId="106" applyNumberFormat="0" applyFont="0" applyAlignment="0" applyProtection="0"/>
    <xf numFmtId="0" fontId="57" fillId="57" borderId="106" applyNumberFormat="0" applyFont="0" applyAlignment="0" applyProtection="0"/>
    <xf numFmtId="0" fontId="57" fillId="57" borderId="106" applyNumberFormat="0" applyFont="0" applyAlignment="0" applyProtection="0"/>
    <xf numFmtId="0" fontId="57" fillId="57" borderId="106" applyNumberFormat="0" applyFont="0" applyAlignment="0" applyProtection="0"/>
    <xf numFmtId="0" fontId="57" fillId="57" borderId="106" applyNumberFormat="0" applyFont="0" applyAlignment="0" applyProtection="0"/>
    <xf numFmtId="0" fontId="57" fillId="57" borderId="106" applyNumberFormat="0" applyFont="0" applyAlignment="0" applyProtection="0"/>
    <xf numFmtId="0" fontId="57" fillId="57" borderId="106" applyNumberFormat="0" applyFont="0" applyAlignment="0" applyProtection="0"/>
    <xf numFmtId="0" fontId="57" fillId="57" borderId="106" applyNumberFormat="0" applyFont="0" applyAlignment="0" applyProtection="0"/>
    <xf numFmtId="0" fontId="57" fillId="57" borderId="106" applyNumberFormat="0" applyFont="0" applyAlignment="0" applyProtection="0"/>
    <xf numFmtId="0" fontId="20" fillId="120" borderId="106" applyNumberFormat="0" applyAlignment="0" applyProtection="0"/>
    <xf numFmtId="0" fontId="20" fillId="120" borderId="106" applyNumberFormat="0" applyAlignment="0" applyProtection="0"/>
    <xf numFmtId="0" fontId="20" fillId="120" borderId="106" applyNumberFormat="0" applyAlignment="0" applyProtection="0"/>
    <xf numFmtId="0" fontId="20" fillId="120" borderId="106" applyNumberFormat="0" applyAlignment="0" applyProtection="0"/>
    <xf numFmtId="0" fontId="20" fillId="120" borderId="106" applyNumberFormat="0" applyAlignment="0" applyProtection="0"/>
    <xf numFmtId="0" fontId="20" fillId="120" borderId="106" applyNumberFormat="0" applyAlignment="0" applyProtection="0"/>
    <xf numFmtId="0" fontId="20" fillId="120" borderId="106" applyNumberFormat="0" applyAlignment="0" applyProtection="0"/>
    <xf numFmtId="0" fontId="57" fillId="57" borderId="106" applyNumberFormat="0" applyFont="0" applyAlignment="0" applyProtection="0"/>
    <xf numFmtId="0" fontId="57" fillId="57" borderId="106" applyNumberFormat="0" applyFont="0" applyAlignment="0" applyProtection="0"/>
    <xf numFmtId="0" fontId="57" fillId="57" borderId="106" applyNumberFormat="0" applyFont="0" applyAlignment="0" applyProtection="0"/>
    <xf numFmtId="0" fontId="57" fillId="57" borderId="106" applyNumberFormat="0" applyFont="0" applyAlignment="0" applyProtection="0"/>
    <xf numFmtId="0" fontId="57" fillId="57" borderId="106" applyNumberFormat="0" applyFont="0" applyAlignment="0" applyProtection="0"/>
    <xf numFmtId="0" fontId="57" fillId="57" borderId="106" applyNumberFormat="0" applyFont="0" applyAlignment="0" applyProtection="0"/>
    <xf numFmtId="0" fontId="57" fillId="57" borderId="106" applyNumberFormat="0" applyFont="0" applyAlignment="0" applyProtection="0"/>
    <xf numFmtId="0" fontId="57" fillId="57" borderId="106" applyNumberFormat="0" applyFont="0" applyAlignment="0" applyProtection="0"/>
    <xf numFmtId="0" fontId="57" fillId="57" borderId="106" applyNumberFormat="0" applyFont="0" applyAlignment="0" applyProtection="0"/>
    <xf numFmtId="0" fontId="57" fillId="57" borderId="106" applyNumberFormat="0" applyFont="0" applyAlignment="0" applyProtection="0"/>
    <xf numFmtId="0" fontId="57" fillId="57" borderId="106" applyNumberFormat="0" applyFont="0" applyAlignment="0" applyProtection="0"/>
    <xf numFmtId="0" fontId="57" fillId="57" borderId="106" applyNumberFormat="0" applyFont="0" applyAlignment="0" applyProtection="0"/>
    <xf numFmtId="0" fontId="57" fillId="57" borderId="106" applyNumberFormat="0" applyFont="0" applyAlignment="0" applyProtection="0"/>
    <xf numFmtId="0" fontId="57" fillId="57" borderId="106" applyNumberFormat="0" applyFont="0" applyAlignment="0" applyProtection="0"/>
    <xf numFmtId="0" fontId="57" fillId="57" borderId="106" applyNumberFormat="0" applyFont="0" applyAlignment="0" applyProtection="0"/>
    <xf numFmtId="0" fontId="57" fillId="57" borderId="106" applyNumberFormat="0" applyFont="0" applyAlignment="0" applyProtection="0"/>
    <xf numFmtId="0" fontId="57" fillId="57" borderId="106" applyNumberFormat="0" applyFont="0" applyAlignment="0" applyProtection="0"/>
    <xf numFmtId="0" fontId="57" fillId="57" borderId="106" applyNumberFormat="0" applyFont="0" applyAlignment="0" applyProtection="0"/>
    <xf numFmtId="0" fontId="57" fillId="57" borderId="106" applyNumberFormat="0" applyFont="0" applyAlignment="0" applyProtection="0"/>
    <xf numFmtId="0" fontId="57" fillId="57" borderId="106" applyNumberFormat="0" applyFont="0" applyAlignment="0" applyProtection="0"/>
    <xf numFmtId="0" fontId="57" fillId="57" borderId="106" applyNumberFormat="0" applyFont="0" applyAlignment="0" applyProtection="0"/>
    <xf numFmtId="0" fontId="20" fillId="120" borderId="106" applyNumberFormat="0" applyAlignment="0" applyProtection="0"/>
    <xf numFmtId="0" fontId="20" fillId="120" borderId="106" applyNumberFormat="0" applyAlignment="0" applyProtection="0"/>
    <xf numFmtId="0" fontId="20" fillId="120" borderId="106" applyNumberFormat="0" applyAlignment="0" applyProtection="0"/>
    <xf numFmtId="0" fontId="20" fillId="120" borderId="106" applyNumberFormat="0" applyAlignment="0" applyProtection="0"/>
    <xf numFmtId="0" fontId="20" fillId="120" borderId="106" applyNumberFormat="0" applyAlignment="0" applyProtection="0"/>
    <xf numFmtId="0" fontId="20" fillId="120" borderId="106" applyNumberFormat="0" applyAlignment="0" applyProtection="0"/>
    <xf numFmtId="0" fontId="20" fillId="120" borderId="106" applyNumberFormat="0" applyAlignment="0" applyProtection="0"/>
    <xf numFmtId="0" fontId="57" fillId="57" borderId="106" applyNumberFormat="0" applyFont="0" applyAlignment="0" applyProtection="0"/>
    <xf numFmtId="0" fontId="57" fillId="57" borderId="106" applyNumberFormat="0" applyFont="0" applyAlignment="0" applyProtection="0"/>
    <xf numFmtId="0" fontId="57" fillId="57" borderId="106" applyNumberFormat="0" applyFont="0" applyAlignment="0" applyProtection="0"/>
    <xf numFmtId="0" fontId="57" fillId="57" borderId="106" applyNumberFormat="0" applyFont="0" applyAlignment="0" applyProtection="0"/>
    <xf numFmtId="0" fontId="57" fillId="57" borderId="106" applyNumberFormat="0" applyFont="0" applyAlignment="0" applyProtection="0"/>
    <xf numFmtId="0" fontId="57" fillId="57" borderId="106" applyNumberFormat="0" applyFont="0" applyAlignment="0" applyProtection="0"/>
    <xf numFmtId="230" fontId="189" fillId="57" borderId="106" applyNumberFormat="0" applyFont="0" applyAlignment="0" applyProtection="0"/>
    <xf numFmtId="0" fontId="20" fillId="57" borderId="106" applyNumberFormat="0" applyFont="0" applyAlignment="0" applyProtection="0"/>
    <xf numFmtId="0" fontId="20" fillId="57" borderId="106" applyNumberFormat="0" applyFont="0" applyAlignment="0" applyProtection="0"/>
    <xf numFmtId="0" fontId="20" fillId="57" borderId="106" applyNumberFormat="0" applyFont="0" applyAlignment="0" applyProtection="0"/>
    <xf numFmtId="0" fontId="20" fillId="57" borderId="106" applyNumberFormat="0" applyFont="0" applyAlignment="0" applyProtection="0"/>
    <xf numFmtId="0" fontId="20" fillId="57" borderId="106" applyNumberFormat="0" applyFont="0" applyAlignment="0" applyProtection="0"/>
    <xf numFmtId="0" fontId="20" fillId="57" borderId="106" applyNumberFormat="0" applyFont="0" applyAlignment="0" applyProtection="0"/>
    <xf numFmtId="0" fontId="20" fillId="57" borderId="106" applyNumberFormat="0" applyFont="0" applyAlignment="0" applyProtection="0"/>
    <xf numFmtId="0" fontId="20" fillId="57" borderId="106" applyNumberFormat="0" applyFont="0" applyAlignment="0" applyProtection="0"/>
    <xf numFmtId="0" fontId="20" fillId="57" borderId="106" applyNumberFormat="0" applyFont="0" applyAlignment="0" applyProtection="0"/>
    <xf numFmtId="0" fontId="20" fillId="57" borderId="106" applyNumberFormat="0" applyFont="0" applyAlignment="0" applyProtection="0"/>
    <xf numFmtId="0" fontId="20" fillId="57" borderId="106" applyNumberFormat="0" applyFont="0" applyAlignment="0" applyProtection="0"/>
    <xf numFmtId="0" fontId="20" fillId="57" borderId="106" applyNumberFormat="0" applyFont="0" applyAlignment="0" applyProtection="0"/>
    <xf numFmtId="0" fontId="20" fillId="57" borderId="106" applyNumberFormat="0" applyFont="0" applyAlignment="0" applyProtection="0"/>
    <xf numFmtId="0" fontId="20" fillId="57" borderId="106" applyNumberFormat="0" applyFont="0" applyAlignment="0" applyProtection="0"/>
    <xf numFmtId="0" fontId="20" fillId="57" borderId="106" applyNumberFormat="0" applyFont="0" applyAlignment="0" applyProtection="0"/>
    <xf numFmtId="0" fontId="20" fillId="57" borderId="106" applyNumberFormat="0" applyFont="0" applyAlignment="0" applyProtection="0"/>
    <xf numFmtId="0" fontId="20" fillId="57" borderId="106" applyNumberFormat="0" applyFont="0" applyAlignment="0" applyProtection="0"/>
    <xf numFmtId="0" fontId="20" fillId="57" borderId="106" applyNumberFormat="0" applyFont="0" applyAlignment="0" applyProtection="0"/>
    <xf numFmtId="0" fontId="20" fillId="57" borderId="106" applyNumberFormat="0" applyFont="0" applyAlignment="0" applyProtection="0"/>
    <xf numFmtId="0" fontId="20" fillId="57" borderId="106" applyNumberFormat="0" applyFont="0" applyAlignment="0" applyProtection="0"/>
    <xf numFmtId="0" fontId="20" fillId="57" borderId="106" applyNumberFormat="0" applyFont="0" applyAlignment="0" applyProtection="0"/>
    <xf numFmtId="0" fontId="20" fillId="57" borderId="106" applyNumberFormat="0" applyFont="0" applyAlignment="0" applyProtection="0"/>
    <xf numFmtId="0" fontId="20" fillId="57" borderId="106" applyNumberFormat="0" applyFont="0" applyAlignment="0" applyProtection="0"/>
    <xf numFmtId="0" fontId="20" fillId="57" borderId="106" applyNumberFormat="0" applyFont="0" applyAlignment="0" applyProtection="0"/>
    <xf numFmtId="0" fontId="20" fillId="57" borderId="106" applyNumberFormat="0" applyFont="0" applyAlignment="0" applyProtection="0"/>
    <xf numFmtId="0" fontId="20" fillId="57" borderId="106" applyNumberFormat="0" applyFont="0" applyAlignment="0" applyProtection="0"/>
    <xf numFmtId="0" fontId="20" fillId="57" borderId="106" applyNumberFormat="0" applyFont="0" applyAlignment="0" applyProtection="0"/>
    <xf numFmtId="0" fontId="20" fillId="57" borderId="106" applyNumberFormat="0" applyFont="0" applyAlignment="0" applyProtection="0"/>
    <xf numFmtId="0" fontId="20" fillId="57" borderId="106" applyNumberFormat="0" applyFont="0" applyAlignment="0" applyProtection="0"/>
    <xf numFmtId="0" fontId="20" fillId="57" borderId="106" applyNumberFormat="0" applyFont="0" applyAlignment="0" applyProtection="0"/>
    <xf numFmtId="0" fontId="20" fillId="57" borderId="106" applyNumberFormat="0" applyFont="0" applyAlignment="0" applyProtection="0"/>
    <xf numFmtId="0" fontId="20" fillId="57" borderId="106" applyNumberFormat="0" applyFont="0" applyAlignment="0" applyProtection="0"/>
    <xf numFmtId="0" fontId="20" fillId="57" borderId="106" applyNumberFormat="0" applyFont="0" applyAlignment="0" applyProtection="0"/>
    <xf numFmtId="0" fontId="20" fillId="57" borderId="106" applyNumberFormat="0" applyFont="0" applyAlignment="0" applyProtection="0"/>
    <xf numFmtId="0" fontId="20" fillId="57" borderId="106" applyNumberFormat="0" applyFont="0" applyAlignment="0" applyProtection="0"/>
    <xf numFmtId="0" fontId="20" fillId="57" borderId="106" applyNumberFormat="0" applyFont="0" applyAlignment="0" applyProtection="0"/>
    <xf numFmtId="0" fontId="20" fillId="57" borderId="106" applyNumberFormat="0" applyFont="0" applyAlignment="0" applyProtection="0"/>
    <xf numFmtId="0" fontId="20" fillId="57" borderId="106" applyNumberFormat="0" applyFont="0" applyAlignment="0" applyProtection="0"/>
    <xf numFmtId="0" fontId="20" fillId="57" borderId="106" applyNumberFormat="0" applyFont="0" applyAlignment="0" applyProtection="0"/>
    <xf numFmtId="0" fontId="20" fillId="57" borderId="106" applyNumberFormat="0" applyFont="0" applyAlignment="0" applyProtection="0"/>
    <xf numFmtId="0" fontId="20" fillId="57" borderId="106" applyNumberFormat="0" applyFont="0" applyAlignment="0" applyProtection="0"/>
    <xf numFmtId="0" fontId="20" fillId="57" borderId="106" applyNumberFormat="0" applyFont="0" applyAlignment="0" applyProtection="0"/>
    <xf numFmtId="0" fontId="20" fillId="57" borderId="106" applyNumberFormat="0" applyFont="0" applyAlignment="0" applyProtection="0"/>
    <xf numFmtId="0" fontId="20" fillId="57" borderId="106" applyNumberFormat="0" applyFont="0" applyAlignment="0" applyProtection="0"/>
    <xf numFmtId="0" fontId="20" fillId="57" borderId="106" applyNumberFormat="0" applyFont="0" applyAlignment="0" applyProtection="0"/>
    <xf numFmtId="0" fontId="20" fillId="57" borderId="106" applyNumberFormat="0" applyFont="0" applyAlignment="0" applyProtection="0"/>
    <xf numFmtId="0" fontId="20" fillId="57" borderId="106" applyNumberFormat="0" applyFont="0" applyAlignment="0" applyProtection="0"/>
    <xf numFmtId="0" fontId="20" fillId="57" borderId="106" applyNumberFormat="0" applyFont="0" applyAlignment="0" applyProtection="0"/>
    <xf numFmtId="0" fontId="20" fillId="57" borderId="106" applyNumberFormat="0" applyFont="0" applyAlignment="0" applyProtection="0"/>
    <xf numFmtId="0" fontId="20" fillId="57" borderId="106" applyNumberFormat="0" applyFont="0" applyAlignment="0" applyProtection="0"/>
    <xf numFmtId="0" fontId="20" fillId="57" borderId="106" applyNumberFormat="0" applyFont="0" applyAlignment="0" applyProtection="0"/>
    <xf numFmtId="0" fontId="20" fillId="57" borderId="106" applyNumberFormat="0" applyFont="0" applyAlignment="0" applyProtection="0"/>
    <xf numFmtId="0" fontId="20" fillId="57" borderId="106" applyNumberFormat="0" applyFont="0" applyAlignment="0" applyProtection="0"/>
    <xf numFmtId="0" fontId="20" fillId="57" borderId="106" applyNumberFormat="0" applyFont="0" applyAlignment="0" applyProtection="0"/>
    <xf numFmtId="0" fontId="20" fillId="57" borderId="106" applyNumberFormat="0" applyFont="0" applyAlignment="0" applyProtection="0"/>
    <xf numFmtId="0" fontId="20" fillId="57" borderId="106" applyNumberFormat="0" applyFont="0" applyAlignment="0" applyProtection="0"/>
    <xf numFmtId="230" fontId="189" fillId="57" borderId="106" applyNumberFormat="0" applyFont="0" applyAlignment="0" applyProtection="0"/>
    <xf numFmtId="230" fontId="189" fillId="57" borderId="106" applyNumberFormat="0" applyFont="0" applyAlignment="0" applyProtection="0"/>
    <xf numFmtId="230" fontId="189" fillId="57" borderId="106" applyNumberFormat="0" applyFont="0" applyAlignment="0" applyProtection="0"/>
    <xf numFmtId="230" fontId="189" fillId="57" borderId="106" applyNumberFormat="0" applyFont="0" applyAlignment="0" applyProtection="0"/>
    <xf numFmtId="230" fontId="189" fillId="57" borderId="106" applyNumberFormat="0" applyFont="0" applyAlignment="0" applyProtection="0"/>
    <xf numFmtId="230" fontId="189" fillId="57" borderId="106" applyNumberFormat="0" applyFont="0" applyAlignment="0" applyProtection="0"/>
    <xf numFmtId="0" fontId="190" fillId="43" borderId="107" applyNumberFormat="0" applyAlignment="0" applyProtection="0"/>
    <xf numFmtId="0" fontId="190" fillId="43" borderId="107" applyNumberFormat="0" applyAlignment="0" applyProtection="0"/>
    <xf numFmtId="0" fontId="190" fillId="43" borderId="107" applyNumberFormat="0" applyAlignment="0" applyProtection="0"/>
    <xf numFmtId="0" fontId="190" fillId="43" borderId="107" applyNumberFormat="0" applyAlignment="0" applyProtection="0"/>
    <xf numFmtId="0" fontId="190" fillId="43" borderId="107" applyNumberFormat="0" applyAlignment="0" applyProtection="0"/>
    <xf numFmtId="0" fontId="190" fillId="43" borderId="107" applyNumberFormat="0" applyAlignment="0" applyProtection="0"/>
    <xf numFmtId="0" fontId="190" fillId="43" borderId="107" applyNumberFormat="0" applyAlignment="0" applyProtection="0"/>
    <xf numFmtId="0" fontId="190" fillId="43" borderId="107" applyNumberFormat="0" applyAlignment="0" applyProtection="0"/>
    <xf numFmtId="0" fontId="190" fillId="43" borderId="107" applyNumberFormat="0" applyAlignment="0" applyProtection="0"/>
    <xf numFmtId="0" fontId="40" fillId="123" borderId="110">
      <alignment horizontal="left"/>
    </xf>
    <xf numFmtId="0" fontId="40" fillId="123" borderId="110">
      <alignment horizontal="left"/>
    </xf>
    <xf numFmtId="0" fontId="40" fillId="123" borderId="110">
      <alignment horizontal="left"/>
    </xf>
    <xf numFmtId="0" fontId="40" fillId="123" borderId="110">
      <alignment horizontal="left"/>
    </xf>
    <xf numFmtId="0" fontId="40" fillId="123" borderId="110">
      <alignment horizontal="left"/>
    </xf>
    <xf numFmtId="0" fontId="40" fillId="123" borderId="110">
      <alignment horizontal="left"/>
    </xf>
    <xf numFmtId="0" fontId="40" fillId="123" borderId="110">
      <alignment horizontal="left"/>
    </xf>
    <xf numFmtId="340" fontId="20" fillId="39" borderId="110">
      <alignment horizontal="left"/>
      <protection locked="0"/>
    </xf>
    <xf numFmtId="340" fontId="20" fillId="39" borderId="110">
      <alignment horizontal="left"/>
      <protection locked="0"/>
    </xf>
    <xf numFmtId="340" fontId="20" fillId="39" borderId="110">
      <alignment horizontal="left"/>
      <protection locked="0"/>
    </xf>
    <xf numFmtId="340" fontId="20" fillId="39" borderId="110">
      <alignment horizontal="left"/>
      <protection locked="0"/>
    </xf>
    <xf numFmtId="340" fontId="20" fillId="39" borderId="110">
      <alignment horizontal="left"/>
      <protection locked="0"/>
    </xf>
    <xf numFmtId="340" fontId="20" fillId="39" borderId="110">
      <alignment horizontal="left"/>
      <protection locked="0"/>
    </xf>
    <xf numFmtId="340" fontId="20" fillId="39" borderId="110">
      <alignment horizontal="left"/>
      <protection locked="0"/>
    </xf>
    <xf numFmtId="3" fontId="20" fillId="39" borderId="110">
      <alignment horizontal="right"/>
      <protection locked="0"/>
    </xf>
    <xf numFmtId="3" fontId="20" fillId="39" borderId="110">
      <alignment horizontal="right"/>
      <protection locked="0"/>
    </xf>
    <xf numFmtId="3" fontId="20" fillId="39" borderId="110">
      <alignment horizontal="right"/>
      <protection locked="0"/>
    </xf>
    <xf numFmtId="3" fontId="20" fillId="39" borderId="110">
      <alignment horizontal="right"/>
      <protection locked="0"/>
    </xf>
    <xf numFmtId="3" fontId="20" fillId="39" borderId="110">
      <alignment horizontal="right"/>
      <protection locked="0"/>
    </xf>
    <xf numFmtId="3" fontId="20" fillId="39" borderId="110">
      <alignment horizontal="right"/>
      <protection locked="0"/>
    </xf>
    <xf numFmtId="3" fontId="20" fillId="39" borderId="110">
      <alignment horizontal="right"/>
      <protection locked="0"/>
    </xf>
    <xf numFmtId="4" fontId="20" fillId="39" borderId="110">
      <alignment horizontal="right"/>
      <protection locked="0"/>
    </xf>
    <xf numFmtId="4" fontId="20" fillId="39" borderId="110">
      <alignment horizontal="right"/>
      <protection locked="0"/>
    </xf>
    <xf numFmtId="4" fontId="20" fillId="39" borderId="110">
      <alignment horizontal="right"/>
      <protection locked="0"/>
    </xf>
    <xf numFmtId="4" fontId="20" fillId="39" borderId="110">
      <alignment horizontal="right"/>
      <protection locked="0"/>
    </xf>
    <xf numFmtId="4" fontId="20" fillId="39" borderId="110">
      <alignment horizontal="right"/>
      <protection locked="0"/>
    </xf>
    <xf numFmtId="4" fontId="20" fillId="39" borderId="110">
      <alignment horizontal="right"/>
      <protection locked="0"/>
    </xf>
    <xf numFmtId="4" fontId="20" fillId="39" borderId="110">
      <alignment horizontal="right"/>
      <protection locked="0"/>
    </xf>
    <xf numFmtId="341" fontId="20" fillId="39" borderId="110">
      <alignment horizontal="right"/>
      <protection locked="0"/>
    </xf>
    <xf numFmtId="341" fontId="20" fillId="39" borderId="110">
      <alignment horizontal="right"/>
      <protection locked="0"/>
    </xf>
    <xf numFmtId="341" fontId="20" fillId="39" borderId="110">
      <alignment horizontal="right"/>
      <protection locked="0"/>
    </xf>
    <xf numFmtId="341" fontId="20" fillId="39" borderId="110">
      <alignment horizontal="right"/>
      <protection locked="0"/>
    </xf>
    <xf numFmtId="341" fontId="20" fillId="39" borderId="110">
      <alignment horizontal="right"/>
      <protection locked="0"/>
    </xf>
    <xf numFmtId="341" fontId="20" fillId="39" borderId="110">
      <alignment horizontal="right"/>
      <protection locked="0"/>
    </xf>
    <xf numFmtId="341" fontId="20" fillId="39" borderId="110">
      <alignment horizontal="right"/>
      <protection locked="0"/>
    </xf>
    <xf numFmtId="342" fontId="20" fillId="39" borderId="110">
      <alignment horizontal="right"/>
      <protection locked="0"/>
    </xf>
    <xf numFmtId="342" fontId="20" fillId="39" borderId="110">
      <alignment horizontal="right"/>
      <protection locked="0"/>
    </xf>
    <xf numFmtId="342" fontId="20" fillId="39" borderId="110">
      <alignment horizontal="right"/>
      <protection locked="0"/>
    </xf>
    <xf numFmtId="342" fontId="20" fillId="39" borderId="110">
      <alignment horizontal="right"/>
      <protection locked="0"/>
    </xf>
    <xf numFmtId="342" fontId="20" fillId="39" borderId="110">
      <alignment horizontal="right"/>
      <protection locked="0"/>
    </xf>
    <xf numFmtId="342" fontId="20" fillId="39" borderId="110">
      <alignment horizontal="right"/>
      <protection locked="0"/>
    </xf>
    <xf numFmtId="342" fontId="20" fillId="39" borderId="110">
      <alignment horizontal="right"/>
      <protection locked="0"/>
    </xf>
    <xf numFmtId="343" fontId="20" fillId="39" borderId="110">
      <alignment horizontal="right"/>
      <protection locked="0"/>
    </xf>
    <xf numFmtId="343" fontId="20" fillId="39" borderId="110">
      <alignment horizontal="right"/>
      <protection locked="0"/>
    </xf>
    <xf numFmtId="343" fontId="20" fillId="39" borderId="110">
      <alignment horizontal="right"/>
      <protection locked="0"/>
    </xf>
    <xf numFmtId="343" fontId="20" fillId="39" borderId="110">
      <alignment horizontal="right"/>
      <protection locked="0"/>
    </xf>
    <xf numFmtId="343" fontId="20" fillId="39" borderId="110">
      <alignment horizontal="right"/>
      <protection locked="0"/>
    </xf>
    <xf numFmtId="343" fontId="20" fillId="39" borderId="110">
      <alignment horizontal="right"/>
      <protection locked="0"/>
    </xf>
    <xf numFmtId="343" fontId="20" fillId="39" borderId="110">
      <alignment horizontal="right"/>
      <protection locked="0"/>
    </xf>
    <xf numFmtId="307" fontId="20" fillId="39" borderId="110">
      <alignment horizontal="right"/>
      <protection locked="0"/>
    </xf>
    <xf numFmtId="307" fontId="20" fillId="39" borderId="110">
      <alignment horizontal="right"/>
      <protection locked="0"/>
    </xf>
    <xf numFmtId="307" fontId="20" fillId="39" borderId="110">
      <alignment horizontal="right"/>
      <protection locked="0"/>
    </xf>
    <xf numFmtId="307" fontId="20" fillId="39" borderId="110">
      <alignment horizontal="right"/>
      <protection locked="0"/>
    </xf>
    <xf numFmtId="307" fontId="20" fillId="39" borderId="110">
      <alignment horizontal="right"/>
      <protection locked="0"/>
    </xf>
    <xf numFmtId="307" fontId="20" fillId="39" borderId="110">
      <alignment horizontal="right"/>
      <protection locked="0"/>
    </xf>
    <xf numFmtId="307" fontId="20" fillId="39" borderId="110">
      <alignment horizontal="right"/>
      <protection locked="0"/>
    </xf>
    <xf numFmtId="344" fontId="20" fillId="39" borderId="110">
      <alignment horizontal="right"/>
      <protection locked="0"/>
    </xf>
    <xf numFmtId="344" fontId="20" fillId="39" borderId="110">
      <alignment horizontal="right"/>
      <protection locked="0"/>
    </xf>
    <xf numFmtId="344" fontId="20" fillId="39" borderId="110">
      <alignment horizontal="right"/>
      <protection locked="0"/>
    </xf>
    <xf numFmtId="344" fontId="20" fillId="39" borderId="110">
      <alignment horizontal="right"/>
      <protection locked="0"/>
    </xf>
    <xf numFmtId="344" fontId="20" fillId="39" borderId="110">
      <alignment horizontal="right"/>
      <protection locked="0"/>
    </xf>
    <xf numFmtId="344" fontId="20" fillId="39" borderId="110">
      <alignment horizontal="right"/>
      <protection locked="0"/>
    </xf>
    <xf numFmtId="344" fontId="20" fillId="39" borderId="110">
      <alignment horizontal="right"/>
      <protection locked="0"/>
    </xf>
    <xf numFmtId="229" fontId="20" fillId="39" borderId="110">
      <alignment horizontal="right"/>
      <protection locked="0"/>
    </xf>
    <xf numFmtId="229" fontId="20" fillId="39" borderId="110">
      <alignment horizontal="right"/>
      <protection locked="0"/>
    </xf>
    <xf numFmtId="229" fontId="20" fillId="39" borderId="110">
      <alignment horizontal="right"/>
      <protection locked="0"/>
    </xf>
    <xf numFmtId="229" fontId="20" fillId="39" borderId="110">
      <alignment horizontal="right"/>
      <protection locked="0"/>
    </xf>
    <xf numFmtId="229" fontId="20" fillId="39" borderId="110">
      <alignment horizontal="right"/>
      <protection locked="0"/>
    </xf>
    <xf numFmtId="229" fontId="20" fillId="39" borderId="110">
      <alignment horizontal="right"/>
      <protection locked="0"/>
    </xf>
    <xf numFmtId="229" fontId="20" fillId="39" borderId="110">
      <alignment horizontal="right"/>
      <protection locked="0"/>
    </xf>
    <xf numFmtId="2" fontId="20" fillId="39" borderId="110">
      <alignment horizontal="right"/>
      <protection locked="0"/>
    </xf>
    <xf numFmtId="2" fontId="20" fillId="39" borderId="110">
      <alignment horizontal="right"/>
      <protection locked="0"/>
    </xf>
    <xf numFmtId="2" fontId="20" fillId="39" borderId="110">
      <alignment horizontal="right"/>
      <protection locked="0"/>
    </xf>
    <xf numFmtId="2" fontId="20" fillId="39" borderId="110">
      <alignment horizontal="right"/>
      <protection locked="0"/>
    </xf>
    <xf numFmtId="2" fontId="20" fillId="39" borderId="110">
      <alignment horizontal="right"/>
      <protection locked="0"/>
    </xf>
    <xf numFmtId="2" fontId="20" fillId="39" borderId="110">
      <alignment horizontal="right"/>
      <protection locked="0"/>
    </xf>
    <xf numFmtId="2" fontId="20" fillId="39" borderId="110">
      <alignment horizontal="right"/>
      <protection locked="0"/>
    </xf>
    <xf numFmtId="345" fontId="20" fillId="39" borderId="110">
      <alignment horizontal="right"/>
      <protection locked="0"/>
    </xf>
    <xf numFmtId="345" fontId="20" fillId="39" borderId="110">
      <alignment horizontal="right"/>
      <protection locked="0"/>
    </xf>
    <xf numFmtId="345" fontId="20" fillId="39" borderId="110">
      <alignment horizontal="right"/>
      <protection locked="0"/>
    </xf>
    <xf numFmtId="345" fontId="20" fillId="39" borderId="110">
      <alignment horizontal="right"/>
      <protection locked="0"/>
    </xf>
    <xf numFmtId="345" fontId="20" fillId="39" borderId="110">
      <alignment horizontal="right"/>
      <protection locked="0"/>
    </xf>
    <xf numFmtId="345" fontId="20" fillId="39" borderId="110">
      <alignment horizontal="right"/>
      <protection locked="0"/>
    </xf>
    <xf numFmtId="345" fontId="20" fillId="39" borderId="110">
      <alignment horizontal="right"/>
      <protection locked="0"/>
    </xf>
    <xf numFmtId="346" fontId="20" fillId="39" borderId="110">
      <alignment horizontal="right"/>
      <protection locked="0"/>
    </xf>
    <xf numFmtId="346" fontId="20" fillId="39" borderId="110">
      <alignment horizontal="right"/>
      <protection locked="0"/>
    </xf>
    <xf numFmtId="346" fontId="20" fillId="39" borderId="110">
      <alignment horizontal="right"/>
      <protection locked="0"/>
    </xf>
    <xf numFmtId="346" fontId="20" fillId="39" borderId="110">
      <alignment horizontal="right"/>
      <protection locked="0"/>
    </xf>
    <xf numFmtId="346" fontId="20" fillId="39" borderId="110">
      <alignment horizontal="right"/>
      <protection locked="0"/>
    </xf>
    <xf numFmtId="346" fontId="20" fillId="39" borderId="110">
      <alignment horizontal="right"/>
      <protection locked="0"/>
    </xf>
    <xf numFmtId="346" fontId="20" fillId="39" borderId="110">
      <alignment horizontal="right"/>
      <protection locked="0"/>
    </xf>
    <xf numFmtId="256" fontId="20" fillId="39" borderId="110">
      <alignment horizontal="right"/>
      <protection locked="0"/>
    </xf>
    <xf numFmtId="256" fontId="20" fillId="39" borderId="110">
      <alignment horizontal="right"/>
      <protection locked="0"/>
    </xf>
    <xf numFmtId="256" fontId="20" fillId="39" borderId="110">
      <alignment horizontal="right"/>
      <protection locked="0"/>
    </xf>
    <xf numFmtId="256" fontId="20" fillId="39" borderId="110">
      <alignment horizontal="right"/>
      <protection locked="0"/>
    </xf>
    <xf numFmtId="256" fontId="20" fillId="39" borderId="110">
      <alignment horizontal="right"/>
      <protection locked="0"/>
    </xf>
    <xf numFmtId="256" fontId="20" fillId="39" borderId="110">
      <alignment horizontal="right"/>
      <protection locked="0"/>
    </xf>
    <xf numFmtId="256" fontId="20" fillId="39" borderId="110">
      <alignment horizontal="right"/>
      <protection locked="0"/>
    </xf>
    <xf numFmtId="1" fontId="20" fillId="39" borderId="110">
      <alignment horizontal="right"/>
      <protection locked="0"/>
    </xf>
    <xf numFmtId="1" fontId="20" fillId="39" borderId="110">
      <alignment horizontal="right"/>
      <protection locked="0"/>
    </xf>
    <xf numFmtId="1" fontId="20" fillId="39" borderId="110">
      <alignment horizontal="right"/>
      <protection locked="0"/>
    </xf>
    <xf numFmtId="1" fontId="20" fillId="39" borderId="110">
      <alignment horizontal="right"/>
      <protection locked="0"/>
    </xf>
    <xf numFmtId="1" fontId="20" fillId="39" borderId="110">
      <alignment horizontal="right"/>
      <protection locked="0"/>
    </xf>
    <xf numFmtId="1" fontId="20" fillId="39" borderId="110">
      <alignment horizontal="right"/>
      <protection locked="0"/>
    </xf>
    <xf numFmtId="1" fontId="20" fillId="39" borderId="110">
      <alignment horizontal="right"/>
      <protection locked="0"/>
    </xf>
    <xf numFmtId="347" fontId="20" fillId="39" borderId="110">
      <alignment horizontal="right"/>
      <protection locked="0"/>
    </xf>
    <xf numFmtId="347" fontId="20" fillId="39" borderId="110">
      <alignment horizontal="right"/>
      <protection locked="0"/>
    </xf>
    <xf numFmtId="347" fontId="20" fillId="39" borderId="110">
      <alignment horizontal="right"/>
      <protection locked="0"/>
    </xf>
    <xf numFmtId="347" fontId="20" fillId="39" borderId="110">
      <alignment horizontal="right"/>
      <protection locked="0"/>
    </xf>
    <xf numFmtId="347" fontId="20" fillId="39" borderId="110">
      <alignment horizontal="right"/>
      <protection locked="0"/>
    </xf>
    <xf numFmtId="347" fontId="20" fillId="39" borderId="110">
      <alignment horizontal="right"/>
      <protection locked="0"/>
    </xf>
    <xf numFmtId="347" fontId="20" fillId="39" borderId="110">
      <alignment horizontal="right"/>
      <protection locked="0"/>
    </xf>
    <xf numFmtId="342" fontId="20" fillId="39" borderId="110">
      <alignment horizontal="right"/>
      <protection locked="0"/>
    </xf>
    <xf numFmtId="342" fontId="20" fillId="39" borderId="110">
      <alignment horizontal="right"/>
      <protection locked="0"/>
    </xf>
    <xf numFmtId="342" fontId="20" fillId="39" borderId="110">
      <alignment horizontal="right"/>
      <protection locked="0"/>
    </xf>
    <xf numFmtId="342" fontId="20" fillId="39" borderId="110">
      <alignment horizontal="right"/>
      <protection locked="0"/>
    </xf>
    <xf numFmtId="342" fontId="20" fillId="39" borderId="110">
      <alignment horizontal="right"/>
      <protection locked="0"/>
    </xf>
    <xf numFmtId="342" fontId="20" fillId="39" borderId="110">
      <alignment horizontal="right"/>
      <protection locked="0"/>
    </xf>
    <xf numFmtId="342" fontId="20" fillId="39" borderId="110">
      <alignment horizontal="right"/>
      <protection locked="0"/>
    </xf>
    <xf numFmtId="343" fontId="20" fillId="39" borderId="110">
      <alignment horizontal="right"/>
      <protection locked="0"/>
    </xf>
    <xf numFmtId="343" fontId="20" fillId="39" borderId="110">
      <alignment horizontal="right"/>
      <protection locked="0"/>
    </xf>
    <xf numFmtId="343" fontId="20" fillId="39" borderId="110">
      <alignment horizontal="right"/>
      <protection locked="0"/>
    </xf>
    <xf numFmtId="343" fontId="20" fillId="39" borderId="110">
      <alignment horizontal="right"/>
      <protection locked="0"/>
    </xf>
    <xf numFmtId="343" fontId="20" fillId="39" borderId="110">
      <alignment horizontal="right"/>
      <protection locked="0"/>
    </xf>
    <xf numFmtId="343" fontId="20" fillId="39" borderId="110">
      <alignment horizontal="right"/>
      <protection locked="0"/>
    </xf>
    <xf numFmtId="343" fontId="20" fillId="39" borderId="110">
      <alignment horizontal="right"/>
      <protection locked="0"/>
    </xf>
    <xf numFmtId="348" fontId="20" fillId="39" borderId="110">
      <alignment horizontal="right"/>
      <protection locked="0"/>
    </xf>
    <xf numFmtId="348" fontId="20" fillId="39" borderId="110">
      <alignment horizontal="right"/>
      <protection locked="0"/>
    </xf>
    <xf numFmtId="348" fontId="20" fillId="39" borderId="110">
      <alignment horizontal="right"/>
      <protection locked="0"/>
    </xf>
    <xf numFmtId="348" fontId="20" fillId="39" borderId="110">
      <alignment horizontal="right"/>
      <protection locked="0"/>
    </xf>
    <xf numFmtId="348" fontId="20" fillId="39" borderId="110">
      <alignment horizontal="right"/>
      <protection locked="0"/>
    </xf>
    <xf numFmtId="348" fontId="20" fillId="39" borderId="110">
      <alignment horizontal="right"/>
      <protection locked="0"/>
    </xf>
    <xf numFmtId="348" fontId="20" fillId="39" borderId="110">
      <alignment horizontal="right"/>
      <protection locked="0"/>
    </xf>
    <xf numFmtId="349" fontId="20" fillId="39" borderId="110">
      <alignment horizontal="right"/>
      <protection locked="0"/>
    </xf>
    <xf numFmtId="349" fontId="20" fillId="39" borderId="110">
      <alignment horizontal="right"/>
      <protection locked="0"/>
    </xf>
    <xf numFmtId="349" fontId="20" fillId="39" borderId="110">
      <alignment horizontal="right"/>
      <protection locked="0"/>
    </xf>
    <xf numFmtId="349" fontId="20" fillId="39" borderId="110">
      <alignment horizontal="right"/>
      <protection locked="0"/>
    </xf>
    <xf numFmtId="349" fontId="20" fillId="39" borderId="110">
      <alignment horizontal="right"/>
      <protection locked="0"/>
    </xf>
    <xf numFmtId="349" fontId="20" fillId="39" borderId="110">
      <alignment horizontal="right"/>
      <protection locked="0"/>
    </xf>
    <xf numFmtId="349" fontId="20" fillId="39" borderId="110">
      <alignment horizontal="right"/>
      <protection locked="0"/>
    </xf>
    <xf numFmtId="350" fontId="20" fillId="39" borderId="110">
      <alignment horizontal="right"/>
      <protection locked="0"/>
    </xf>
    <xf numFmtId="350" fontId="20" fillId="39" borderId="110">
      <alignment horizontal="right"/>
      <protection locked="0"/>
    </xf>
    <xf numFmtId="350" fontId="20" fillId="39" borderId="110">
      <alignment horizontal="right"/>
      <protection locked="0"/>
    </xf>
    <xf numFmtId="350" fontId="20" fillId="39" borderId="110">
      <alignment horizontal="right"/>
      <protection locked="0"/>
    </xf>
    <xf numFmtId="350" fontId="20" fillId="39" borderId="110">
      <alignment horizontal="right"/>
      <protection locked="0"/>
    </xf>
    <xf numFmtId="350" fontId="20" fillId="39" borderId="110">
      <alignment horizontal="right"/>
      <protection locked="0"/>
    </xf>
    <xf numFmtId="350" fontId="20" fillId="39" borderId="110">
      <alignment horizontal="right"/>
      <protection locked="0"/>
    </xf>
    <xf numFmtId="351" fontId="20" fillId="39" borderId="110">
      <alignment horizontal="right"/>
      <protection locked="0"/>
    </xf>
    <xf numFmtId="351" fontId="20" fillId="39" borderId="110">
      <alignment horizontal="right"/>
      <protection locked="0"/>
    </xf>
    <xf numFmtId="351" fontId="20" fillId="39" borderId="110">
      <alignment horizontal="right"/>
      <protection locked="0"/>
    </xf>
    <xf numFmtId="351" fontId="20" fillId="39" borderId="110">
      <alignment horizontal="right"/>
      <protection locked="0"/>
    </xf>
    <xf numFmtId="351" fontId="20" fillId="39" borderId="110">
      <alignment horizontal="right"/>
      <protection locked="0"/>
    </xf>
    <xf numFmtId="351" fontId="20" fillId="39" borderId="110">
      <alignment horizontal="right"/>
      <protection locked="0"/>
    </xf>
    <xf numFmtId="351" fontId="20" fillId="39" borderId="110">
      <alignment horizontal="right"/>
      <protection locked="0"/>
    </xf>
    <xf numFmtId="352" fontId="20" fillId="39" borderId="110">
      <alignment horizontal="right"/>
      <protection locked="0"/>
    </xf>
    <xf numFmtId="352" fontId="20" fillId="39" borderId="110">
      <alignment horizontal="right"/>
      <protection locked="0"/>
    </xf>
    <xf numFmtId="352" fontId="20" fillId="39" borderId="110">
      <alignment horizontal="right"/>
      <protection locked="0"/>
    </xf>
    <xf numFmtId="352" fontId="20" fillId="39" borderId="110">
      <alignment horizontal="right"/>
      <protection locked="0"/>
    </xf>
    <xf numFmtId="352" fontId="20" fillId="39" borderId="110">
      <alignment horizontal="right"/>
      <protection locked="0"/>
    </xf>
    <xf numFmtId="352" fontId="20" fillId="39" borderId="110">
      <alignment horizontal="right"/>
      <protection locked="0"/>
    </xf>
    <xf numFmtId="352" fontId="20" fillId="39" borderId="110">
      <alignment horizontal="right"/>
      <protection locked="0"/>
    </xf>
    <xf numFmtId="49" fontId="20" fillId="39" borderId="110">
      <alignment horizontal="left"/>
      <protection locked="0"/>
    </xf>
    <xf numFmtId="49" fontId="20" fillId="39" borderId="110">
      <alignment horizontal="left"/>
      <protection locked="0"/>
    </xf>
    <xf numFmtId="49" fontId="20" fillId="39" borderId="110">
      <alignment horizontal="left"/>
      <protection locked="0"/>
    </xf>
    <xf numFmtId="49" fontId="20" fillId="39" borderId="110">
      <alignment horizontal="left"/>
      <protection locked="0"/>
    </xf>
    <xf numFmtId="49" fontId="20" fillId="39" borderId="110">
      <alignment horizontal="left"/>
      <protection locked="0"/>
    </xf>
    <xf numFmtId="49" fontId="20" fillId="39" borderId="110">
      <alignment horizontal="left"/>
      <protection locked="0"/>
    </xf>
    <xf numFmtId="49" fontId="20" fillId="39" borderId="110">
      <alignment horizontal="left"/>
      <protection locked="0"/>
    </xf>
    <xf numFmtId="49" fontId="20" fillId="39" borderId="110">
      <alignment horizontal="left" wrapText="1"/>
      <protection locked="0"/>
    </xf>
    <xf numFmtId="49" fontId="20" fillId="39" borderId="110">
      <alignment horizontal="left" wrapText="1"/>
      <protection locked="0"/>
    </xf>
    <xf numFmtId="49" fontId="20" fillId="39" borderId="110">
      <alignment horizontal="left" wrapText="1"/>
      <protection locked="0"/>
    </xf>
    <xf numFmtId="49" fontId="20" fillId="39" borderId="110">
      <alignment horizontal="left" wrapText="1"/>
      <protection locked="0"/>
    </xf>
    <xf numFmtId="49" fontId="20" fillId="39" borderId="110">
      <alignment horizontal="left" wrapText="1"/>
      <protection locked="0"/>
    </xf>
    <xf numFmtId="49" fontId="20" fillId="39" borderId="110">
      <alignment horizontal="left" wrapText="1"/>
      <protection locked="0"/>
    </xf>
    <xf numFmtId="49" fontId="20" fillId="39" borderId="110">
      <alignment horizontal="left" wrapText="1"/>
      <protection locked="0"/>
    </xf>
    <xf numFmtId="18" fontId="20" fillId="39" borderId="110">
      <alignment horizontal="left"/>
      <protection locked="0"/>
    </xf>
    <xf numFmtId="18" fontId="20" fillId="39" borderId="110">
      <alignment horizontal="left"/>
      <protection locked="0"/>
    </xf>
    <xf numFmtId="18" fontId="20" fillId="39" borderId="110">
      <alignment horizontal="left"/>
      <protection locked="0"/>
    </xf>
    <xf numFmtId="18" fontId="20" fillId="39" borderId="110">
      <alignment horizontal="left"/>
      <protection locked="0"/>
    </xf>
    <xf numFmtId="18" fontId="20" fillId="39" borderId="110">
      <alignment horizontal="left"/>
      <protection locked="0"/>
    </xf>
    <xf numFmtId="18" fontId="20" fillId="39" borderId="110">
      <alignment horizontal="left"/>
      <protection locked="0"/>
    </xf>
    <xf numFmtId="18" fontId="20" fillId="39" borderId="110">
      <alignment horizontal="left"/>
      <protection locked="0"/>
    </xf>
    <xf numFmtId="0" fontId="52" fillId="44" borderId="110">
      <alignment horizontal="center"/>
    </xf>
    <xf numFmtId="0" fontId="52" fillId="44" borderId="110">
      <alignment horizontal="center"/>
    </xf>
    <xf numFmtId="0" fontId="52" fillId="44" borderId="110">
      <alignment horizontal="center"/>
    </xf>
    <xf numFmtId="0" fontId="52" fillId="44" borderId="110">
      <alignment horizontal="center"/>
    </xf>
    <xf numFmtId="0" fontId="52" fillId="44" borderId="110">
      <alignment horizontal="center"/>
    </xf>
    <xf numFmtId="0" fontId="52" fillId="44" borderId="110">
      <alignment horizontal="center"/>
    </xf>
    <xf numFmtId="0" fontId="52" fillId="44" borderId="110">
      <alignment horizontal="center"/>
    </xf>
    <xf numFmtId="0" fontId="52" fillId="44" borderId="110">
      <alignment horizontal="center" wrapText="1"/>
    </xf>
    <xf numFmtId="0" fontId="52" fillId="44" borderId="110">
      <alignment horizontal="center" wrapText="1"/>
    </xf>
    <xf numFmtId="0" fontId="52" fillId="44" borderId="110">
      <alignment horizontal="center" wrapText="1"/>
    </xf>
    <xf numFmtId="0" fontId="52" fillId="44" borderId="110">
      <alignment horizontal="center" wrapText="1"/>
    </xf>
    <xf numFmtId="0" fontId="52" fillId="44" borderId="110">
      <alignment horizontal="center" wrapText="1"/>
    </xf>
    <xf numFmtId="0" fontId="52" fillId="44" borderId="110">
      <alignment horizontal="center" wrapText="1"/>
    </xf>
    <xf numFmtId="0" fontId="52" fillId="44" borderId="110">
      <alignment horizontal="center" wrapText="1"/>
    </xf>
    <xf numFmtId="340" fontId="52" fillId="44" borderId="110">
      <alignment horizontal="left"/>
    </xf>
    <xf numFmtId="340" fontId="52" fillId="44" borderId="110">
      <alignment horizontal="left"/>
    </xf>
    <xf numFmtId="340" fontId="52" fillId="44" borderId="110">
      <alignment horizontal="left"/>
    </xf>
    <xf numFmtId="340" fontId="52" fillId="44" borderId="110">
      <alignment horizontal="left"/>
    </xf>
    <xf numFmtId="340" fontId="52" fillId="44" borderId="110">
      <alignment horizontal="left"/>
    </xf>
    <xf numFmtId="340" fontId="52" fillId="44" borderId="110">
      <alignment horizontal="left"/>
    </xf>
    <xf numFmtId="340" fontId="52" fillId="44" borderId="110">
      <alignment horizontal="left"/>
    </xf>
    <xf numFmtId="0" fontId="52" fillId="44" borderId="110">
      <alignment horizontal="left"/>
    </xf>
    <xf numFmtId="0" fontId="52" fillId="44" borderId="110">
      <alignment horizontal="left"/>
    </xf>
    <xf numFmtId="0" fontId="52" fillId="44" borderId="110">
      <alignment horizontal="left"/>
    </xf>
    <xf numFmtId="0" fontId="52" fillId="44" borderId="110">
      <alignment horizontal="left"/>
    </xf>
    <xf numFmtId="0" fontId="52" fillId="44" borderId="110">
      <alignment horizontal="left"/>
    </xf>
    <xf numFmtId="0" fontId="52" fillId="44" borderId="110">
      <alignment horizontal="left"/>
    </xf>
    <xf numFmtId="0" fontId="52" fillId="44" borderId="110">
      <alignment horizontal="left"/>
    </xf>
    <xf numFmtId="0" fontId="52" fillId="44" borderId="110">
      <alignment horizontal="left" wrapText="1"/>
    </xf>
    <xf numFmtId="0" fontId="52" fillId="44" borderId="110">
      <alignment horizontal="left" wrapText="1"/>
    </xf>
    <xf numFmtId="0" fontId="52" fillId="44" borderId="110">
      <alignment horizontal="left" wrapText="1"/>
    </xf>
    <xf numFmtId="0" fontId="52" fillId="44" borderId="110">
      <alignment horizontal="left" wrapText="1"/>
    </xf>
    <xf numFmtId="0" fontId="52" fillId="44" borderId="110">
      <alignment horizontal="left" wrapText="1"/>
    </xf>
    <xf numFmtId="0" fontId="52" fillId="44" borderId="110">
      <alignment horizontal="left" wrapText="1"/>
    </xf>
    <xf numFmtId="0" fontId="52" fillId="44" borderId="110">
      <alignment horizontal="left" wrapText="1"/>
    </xf>
    <xf numFmtId="0" fontId="52" fillId="44" borderId="110">
      <alignment horizontal="right"/>
    </xf>
    <xf numFmtId="0" fontId="52" fillId="44" borderId="110">
      <alignment horizontal="right"/>
    </xf>
    <xf numFmtId="0" fontId="52" fillId="44" borderId="110">
      <alignment horizontal="right"/>
    </xf>
    <xf numFmtId="0" fontId="52" fillId="44" borderId="110">
      <alignment horizontal="right"/>
    </xf>
    <xf numFmtId="0" fontId="52" fillId="44" borderId="110">
      <alignment horizontal="right"/>
    </xf>
    <xf numFmtId="0" fontId="52" fillId="44" borderId="110">
      <alignment horizontal="right"/>
    </xf>
    <xf numFmtId="0" fontId="52" fillId="44" borderId="110">
      <alignment horizontal="right"/>
    </xf>
    <xf numFmtId="0" fontId="52" fillId="44" borderId="110">
      <alignment horizontal="right" wrapText="1"/>
    </xf>
    <xf numFmtId="0" fontId="52" fillId="44" borderId="110">
      <alignment horizontal="right" wrapText="1"/>
    </xf>
    <xf numFmtId="0" fontId="52" fillId="44" borderId="110">
      <alignment horizontal="right" wrapText="1"/>
    </xf>
    <xf numFmtId="0" fontId="52" fillId="44" borderId="110">
      <alignment horizontal="right" wrapText="1"/>
    </xf>
    <xf numFmtId="0" fontId="52" fillId="44" borderId="110">
      <alignment horizontal="right" wrapText="1"/>
    </xf>
    <xf numFmtId="0" fontId="52" fillId="44" borderId="110">
      <alignment horizontal="right" wrapText="1"/>
    </xf>
    <xf numFmtId="0" fontId="52" fillId="44" borderId="110">
      <alignment horizontal="right" wrapText="1"/>
    </xf>
    <xf numFmtId="340" fontId="20" fillId="89" borderId="110">
      <alignment horizontal="left"/>
    </xf>
    <xf numFmtId="340" fontId="20" fillId="89" borderId="110">
      <alignment horizontal="left"/>
    </xf>
    <xf numFmtId="340" fontId="20" fillId="89" borderId="110">
      <alignment horizontal="left"/>
    </xf>
    <xf numFmtId="340" fontId="20" fillId="89" borderId="110">
      <alignment horizontal="left"/>
    </xf>
    <xf numFmtId="340" fontId="20" fillId="89" borderId="110">
      <alignment horizontal="left"/>
    </xf>
    <xf numFmtId="340" fontId="20" fillId="89" borderId="110">
      <alignment horizontal="left"/>
    </xf>
    <xf numFmtId="340" fontId="20" fillId="89" borderId="110">
      <alignment horizontal="left"/>
    </xf>
    <xf numFmtId="3" fontId="20" fillId="89" borderId="110">
      <alignment horizontal="right"/>
    </xf>
    <xf numFmtId="3" fontId="20" fillId="89" borderId="110">
      <alignment horizontal="right"/>
    </xf>
    <xf numFmtId="3" fontId="20" fillId="89" borderId="110">
      <alignment horizontal="right"/>
    </xf>
    <xf numFmtId="3" fontId="20" fillId="89" borderId="110">
      <alignment horizontal="right"/>
    </xf>
    <xf numFmtId="3" fontId="20" fillId="89" borderId="110">
      <alignment horizontal="right"/>
    </xf>
    <xf numFmtId="3" fontId="20" fillId="89" borderId="110">
      <alignment horizontal="right"/>
    </xf>
    <xf numFmtId="3" fontId="20" fillId="89" borderId="110">
      <alignment horizontal="right"/>
    </xf>
    <xf numFmtId="4" fontId="20" fillId="89" borderId="110">
      <alignment horizontal="right"/>
    </xf>
    <xf numFmtId="4" fontId="20" fillId="89" borderId="110">
      <alignment horizontal="right"/>
    </xf>
    <xf numFmtId="4" fontId="20" fillId="89" borderId="110">
      <alignment horizontal="right"/>
    </xf>
    <xf numFmtId="4" fontId="20" fillId="89" borderId="110">
      <alignment horizontal="right"/>
    </xf>
    <xf numFmtId="4" fontId="20" fillId="89" borderId="110">
      <alignment horizontal="right"/>
    </xf>
    <xf numFmtId="4" fontId="20" fillId="89" borderId="110">
      <alignment horizontal="right"/>
    </xf>
    <xf numFmtId="4" fontId="20" fillId="89" borderId="110">
      <alignment horizontal="right"/>
    </xf>
    <xf numFmtId="341" fontId="20" fillId="89" borderId="110">
      <alignment horizontal="right"/>
    </xf>
    <xf numFmtId="341" fontId="20" fillId="89" borderId="110">
      <alignment horizontal="right"/>
    </xf>
    <xf numFmtId="341" fontId="20" fillId="89" borderId="110">
      <alignment horizontal="right"/>
    </xf>
    <xf numFmtId="341" fontId="20" fillId="89" borderId="110">
      <alignment horizontal="right"/>
    </xf>
    <xf numFmtId="341" fontId="20" fillId="89" borderId="110">
      <alignment horizontal="right"/>
    </xf>
    <xf numFmtId="341" fontId="20" fillId="89" borderId="110">
      <alignment horizontal="right"/>
    </xf>
    <xf numFmtId="341" fontId="20" fillId="89" borderId="110">
      <alignment horizontal="right"/>
    </xf>
    <xf numFmtId="342" fontId="20" fillId="89" borderId="110">
      <alignment horizontal="right"/>
    </xf>
    <xf numFmtId="342" fontId="20" fillId="89" borderId="110">
      <alignment horizontal="right"/>
    </xf>
    <xf numFmtId="342" fontId="20" fillId="89" borderId="110">
      <alignment horizontal="right"/>
    </xf>
    <xf numFmtId="342" fontId="20" fillId="89" borderId="110">
      <alignment horizontal="right"/>
    </xf>
    <xf numFmtId="342" fontId="20" fillId="89" borderId="110">
      <alignment horizontal="right"/>
    </xf>
    <xf numFmtId="342" fontId="20" fillId="89" borderId="110">
      <alignment horizontal="right"/>
    </xf>
    <xf numFmtId="342" fontId="20" fillId="89" borderId="110">
      <alignment horizontal="right"/>
    </xf>
    <xf numFmtId="343" fontId="20" fillId="89" borderId="110">
      <alignment horizontal="right"/>
      <protection locked="0"/>
    </xf>
    <xf numFmtId="343" fontId="20" fillId="89" borderId="110">
      <alignment horizontal="right"/>
      <protection locked="0"/>
    </xf>
    <xf numFmtId="343" fontId="20" fillId="89" borderId="110">
      <alignment horizontal="right"/>
      <protection locked="0"/>
    </xf>
    <xf numFmtId="343" fontId="20" fillId="89" borderId="110">
      <alignment horizontal="right"/>
      <protection locked="0"/>
    </xf>
    <xf numFmtId="343" fontId="20" fillId="89" borderId="110">
      <alignment horizontal="right"/>
      <protection locked="0"/>
    </xf>
    <xf numFmtId="343" fontId="20" fillId="89" borderId="110">
      <alignment horizontal="right"/>
      <protection locked="0"/>
    </xf>
    <xf numFmtId="343" fontId="20" fillId="89" borderId="110">
      <alignment horizontal="right"/>
      <protection locked="0"/>
    </xf>
    <xf numFmtId="307" fontId="20" fillId="89" borderId="110">
      <alignment horizontal="right"/>
    </xf>
    <xf numFmtId="307" fontId="20" fillId="89" borderId="110">
      <alignment horizontal="right"/>
    </xf>
    <xf numFmtId="307" fontId="20" fillId="89" borderId="110">
      <alignment horizontal="right"/>
    </xf>
    <xf numFmtId="307" fontId="20" fillId="89" borderId="110">
      <alignment horizontal="right"/>
    </xf>
    <xf numFmtId="307" fontId="20" fillId="89" borderId="110">
      <alignment horizontal="right"/>
    </xf>
    <xf numFmtId="307" fontId="20" fillId="89" borderId="110">
      <alignment horizontal="right"/>
    </xf>
    <xf numFmtId="307" fontId="20" fillId="89" borderId="110">
      <alignment horizontal="right"/>
    </xf>
    <xf numFmtId="344" fontId="20" fillId="89" borderId="110">
      <alignment horizontal="right"/>
    </xf>
    <xf numFmtId="344" fontId="20" fillId="89" borderId="110">
      <alignment horizontal="right"/>
    </xf>
    <xf numFmtId="344" fontId="20" fillId="89" borderId="110">
      <alignment horizontal="right"/>
    </xf>
    <xf numFmtId="344" fontId="20" fillId="89" borderId="110">
      <alignment horizontal="right"/>
    </xf>
    <xf numFmtId="344" fontId="20" fillId="89" borderId="110">
      <alignment horizontal="right"/>
    </xf>
    <xf numFmtId="344" fontId="20" fillId="89" borderId="110">
      <alignment horizontal="right"/>
    </xf>
    <xf numFmtId="344" fontId="20" fillId="89" borderId="110">
      <alignment horizontal="right"/>
    </xf>
    <xf numFmtId="229" fontId="20" fillId="89" borderId="110">
      <alignment horizontal="right"/>
    </xf>
    <xf numFmtId="229" fontId="20" fillId="89" borderId="110">
      <alignment horizontal="right"/>
    </xf>
    <xf numFmtId="229" fontId="20" fillId="89" borderId="110">
      <alignment horizontal="right"/>
    </xf>
    <xf numFmtId="229" fontId="20" fillId="89" borderId="110">
      <alignment horizontal="right"/>
    </xf>
    <xf numFmtId="229" fontId="20" fillId="89" borderId="110">
      <alignment horizontal="right"/>
    </xf>
    <xf numFmtId="229" fontId="20" fillId="89" borderId="110">
      <alignment horizontal="right"/>
    </xf>
    <xf numFmtId="229" fontId="20" fillId="89" borderId="110">
      <alignment horizontal="right"/>
    </xf>
    <xf numFmtId="2" fontId="20" fillId="89" borderId="110">
      <alignment horizontal="right"/>
    </xf>
    <xf numFmtId="2" fontId="20" fillId="89" borderId="110">
      <alignment horizontal="right"/>
    </xf>
    <xf numFmtId="2" fontId="20" fillId="89" borderId="110">
      <alignment horizontal="right"/>
    </xf>
    <xf numFmtId="2" fontId="20" fillId="89" borderId="110">
      <alignment horizontal="right"/>
    </xf>
    <xf numFmtId="2" fontId="20" fillId="89" borderId="110">
      <alignment horizontal="right"/>
    </xf>
    <xf numFmtId="2" fontId="20" fillId="89" borderId="110">
      <alignment horizontal="right"/>
    </xf>
    <xf numFmtId="2" fontId="20" fillId="89" borderId="110">
      <alignment horizontal="right"/>
    </xf>
    <xf numFmtId="345" fontId="20" fillId="89" borderId="110">
      <alignment horizontal="right"/>
    </xf>
    <xf numFmtId="345" fontId="20" fillId="89" borderId="110">
      <alignment horizontal="right"/>
    </xf>
    <xf numFmtId="345" fontId="20" fillId="89" borderId="110">
      <alignment horizontal="right"/>
    </xf>
    <xf numFmtId="345" fontId="20" fillId="89" borderId="110">
      <alignment horizontal="right"/>
    </xf>
    <xf numFmtId="345" fontId="20" fillId="89" borderId="110">
      <alignment horizontal="right"/>
    </xf>
    <xf numFmtId="345" fontId="20" fillId="89" borderId="110">
      <alignment horizontal="right"/>
    </xf>
    <xf numFmtId="345" fontId="20" fillId="89" borderId="110">
      <alignment horizontal="right"/>
    </xf>
    <xf numFmtId="346" fontId="20" fillId="89" borderId="110">
      <alignment horizontal="right"/>
    </xf>
    <xf numFmtId="346" fontId="20" fillId="89" borderId="110">
      <alignment horizontal="right"/>
    </xf>
    <xf numFmtId="346" fontId="20" fillId="89" borderId="110">
      <alignment horizontal="right"/>
    </xf>
    <xf numFmtId="346" fontId="20" fillId="89" borderId="110">
      <alignment horizontal="right"/>
    </xf>
    <xf numFmtId="346" fontId="20" fillId="89" borderId="110">
      <alignment horizontal="right"/>
    </xf>
    <xf numFmtId="346" fontId="20" fillId="89" borderId="110">
      <alignment horizontal="right"/>
    </xf>
    <xf numFmtId="346" fontId="20" fillId="89" borderId="110">
      <alignment horizontal="right"/>
    </xf>
    <xf numFmtId="256" fontId="20" fillId="89" borderId="110">
      <alignment horizontal="right"/>
    </xf>
    <xf numFmtId="256" fontId="20" fillId="89" borderId="110">
      <alignment horizontal="right"/>
    </xf>
    <xf numFmtId="256" fontId="20" fillId="89" borderId="110">
      <alignment horizontal="right"/>
    </xf>
    <xf numFmtId="256" fontId="20" fillId="89" borderId="110">
      <alignment horizontal="right"/>
    </xf>
    <xf numFmtId="256" fontId="20" fillId="89" borderId="110">
      <alignment horizontal="right"/>
    </xf>
    <xf numFmtId="256" fontId="20" fillId="89" borderId="110">
      <alignment horizontal="right"/>
    </xf>
    <xf numFmtId="256" fontId="20" fillId="89" borderId="110">
      <alignment horizontal="right"/>
    </xf>
    <xf numFmtId="1" fontId="20" fillId="89" borderId="110">
      <alignment horizontal="right"/>
    </xf>
    <xf numFmtId="1" fontId="20" fillId="89" borderId="110">
      <alignment horizontal="right"/>
    </xf>
    <xf numFmtId="1" fontId="20" fillId="89" borderId="110">
      <alignment horizontal="right"/>
    </xf>
    <xf numFmtId="1" fontId="20" fillId="89" borderId="110">
      <alignment horizontal="right"/>
    </xf>
    <xf numFmtId="1" fontId="20" fillId="89" borderId="110">
      <alignment horizontal="right"/>
    </xf>
    <xf numFmtId="1" fontId="20" fillId="89" borderId="110">
      <alignment horizontal="right"/>
    </xf>
    <xf numFmtId="1" fontId="20" fillId="89" borderId="110">
      <alignment horizontal="right"/>
    </xf>
    <xf numFmtId="347" fontId="20" fillId="89" borderId="110">
      <alignment horizontal="right"/>
    </xf>
    <xf numFmtId="347" fontId="20" fillId="89" borderId="110">
      <alignment horizontal="right"/>
    </xf>
    <xf numFmtId="347" fontId="20" fillId="89" borderId="110">
      <alignment horizontal="right"/>
    </xf>
    <xf numFmtId="347" fontId="20" fillId="89" borderId="110">
      <alignment horizontal="right"/>
    </xf>
    <xf numFmtId="347" fontId="20" fillId="89" borderId="110">
      <alignment horizontal="right"/>
    </xf>
    <xf numFmtId="347" fontId="20" fillId="89" borderId="110">
      <alignment horizontal="right"/>
    </xf>
    <xf numFmtId="347" fontId="20" fillId="89" borderId="110">
      <alignment horizontal="right"/>
    </xf>
    <xf numFmtId="342" fontId="20" fillId="89" borderId="110">
      <alignment horizontal="right"/>
    </xf>
    <xf numFmtId="342" fontId="20" fillId="89" borderId="110">
      <alignment horizontal="right"/>
    </xf>
    <xf numFmtId="342" fontId="20" fillId="89" borderId="110">
      <alignment horizontal="right"/>
    </xf>
    <xf numFmtId="342" fontId="20" fillId="89" borderId="110">
      <alignment horizontal="right"/>
    </xf>
    <xf numFmtId="342" fontId="20" fillId="89" borderId="110">
      <alignment horizontal="right"/>
    </xf>
    <xf numFmtId="342" fontId="20" fillId="89" borderId="110">
      <alignment horizontal="right"/>
    </xf>
    <xf numFmtId="342" fontId="20" fillId="89" borderId="110">
      <alignment horizontal="right"/>
    </xf>
    <xf numFmtId="343" fontId="20" fillId="89" borderId="110">
      <alignment horizontal="right"/>
    </xf>
    <xf numFmtId="343" fontId="20" fillId="89" borderId="110">
      <alignment horizontal="right"/>
    </xf>
    <xf numFmtId="343" fontId="20" fillId="89" borderId="110">
      <alignment horizontal="right"/>
    </xf>
    <xf numFmtId="343" fontId="20" fillId="89" borderId="110">
      <alignment horizontal="right"/>
    </xf>
    <xf numFmtId="343" fontId="20" fillId="89" borderId="110">
      <alignment horizontal="right"/>
    </xf>
    <xf numFmtId="343" fontId="20" fillId="89" borderId="110">
      <alignment horizontal="right"/>
    </xf>
    <xf numFmtId="343" fontId="20" fillId="89" borderId="110">
      <alignment horizontal="right"/>
    </xf>
    <xf numFmtId="348" fontId="20" fillId="89" borderId="110">
      <alignment horizontal="right"/>
    </xf>
    <xf numFmtId="348" fontId="20" fillId="89" borderId="110">
      <alignment horizontal="right"/>
    </xf>
    <xf numFmtId="348" fontId="20" fillId="89" borderId="110">
      <alignment horizontal="right"/>
    </xf>
    <xf numFmtId="348" fontId="20" fillId="89" borderId="110">
      <alignment horizontal="right"/>
    </xf>
    <xf numFmtId="348" fontId="20" fillId="89" borderId="110">
      <alignment horizontal="right"/>
    </xf>
    <xf numFmtId="348" fontId="20" fillId="89" borderId="110">
      <alignment horizontal="right"/>
    </xf>
    <xf numFmtId="348" fontId="20" fillId="89" borderId="110">
      <alignment horizontal="right"/>
    </xf>
    <xf numFmtId="349" fontId="20" fillId="89" borderId="110">
      <alignment horizontal="right"/>
    </xf>
    <xf numFmtId="349" fontId="20" fillId="89" borderId="110">
      <alignment horizontal="right"/>
    </xf>
    <xf numFmtId="349" fontId="20" fillId="89" borderId="110">
      <alignment horizontal="right"/>
    </xf>
    <xf numFmtId="349" fontId="20" fillId="89" borderId="110">
      <alignment horizontal="right"/>
    </xf>
    <xf numFmtId="349" fontId="20" fillId="89" borderId="110">
      <alignment horizontal="right"/>
    </xf>
    <xf numFmtId="349" fontId="20" fillId="89" borderId="110">
      <alignment horizontal="right"/>
    </xf>
    <xf numFmtId="349" fontId="20" fillId="89" borderId="110">
      <alignment horizontal="right"/>
    </xf>
    <xf numFmtId="350" fontId="20" fillId="89" borderId="110">
      <alignment horizontal="right"/>
    </xf>
    <xf numFmtId="350" fontId="20" fillId="89" borderId="110">
      <alignment horizontal="right"/>
    </xf>
    <xf numFmtId="350" fontId="20" fillId="89" borderId="110">
      <alignment horizontal="right"/>
    </xf>
    <xf numFmtId="350" fontId="20" fillId="89" borderId="110">
      <alignment horizontal="right"/>
    </xf>
    <xf numFmtId="350" fontId="20" fillId="89" borderId="110">
      <alignment horizontal="right"/>
    </xf>
    <xf numFmtId="350" fontId="20" fillId="89" borderId="110">
      <alignment horizontal="right"/>
    </xf>
    <xf numFmtId="350" fontId="20" fillId="89" borderId="110">
      <alignment horizontal="right"/>
    </xf>
    <xf numFmtId="351" fontId="20" fillId="89" borderId="110">
      <alignment horizontal="right"/>
    </xf>
    <xf numFmtId="351" fontId="20" fillId="89" borderId="110">
      <alignment horizontal="right"/>
    </xf>
    <xf numFmtId="351" fontId="20" fillId="89" borderId="110">
      <alignment horizontal="right"/>
    </xf>
    <xf numFmtId="351" fontId="20" fillId="89" borderId="110">
      <alignment horizontal="right"/>
    </xf>
    <xf numFmtId="351" fontId="20" fillId="89" borderId="110">
      <alignment horizontal="right"/>
    </xf>
    <xf numFmtId="351" fontId="20" fillId="89" borderId="110">
      <alignment horizontal="right"/>
    </xf>
    <xf numFmtId="351" fontId="20" fillId="89" borderId="110">
      <alignment horizontal="right"/>
    </xf>
    <xf numFmtId="352" fontId="20" fillId="89" borderId="110">
      <alignment horizontal="right"/>
    </xf>
    <xf numFmtId="352" fontId="20" fillId="89" borderId="110">
      <alignment horizontal="right"/>
    </xf>
    <xf numFmtId="352" fontId="20" fillId="89" borderId="110">
      <alignment horizontal="right"/>
    </xf>
    <xf numFmtId="352" fontId="20" fillId="89" borderId="110">
      <alignment horizontal="right"/>
    </xf>
    <xf numFmtId="352" fontId="20" fillId="89" borderId="110">
      <alignment horizontal="right"/>
    </xf>
    <xf numFmtId="352" fontId="20" fillId="89" borderId="110">
      <alignment horizontal="right"/>
    </xf>
    <xf numFmtId="352" fontId="20" fillId="89" borderId="110">
      <alignment horizontal="right"/>
    </xf>
    <xf numFmtId="49" fontId="20" fillId="89" borderId="110">
      <alignment horizontal="left"/>
    </xf>
    <xf numFmtId="49" fontId="20" fillId="89" borderId="110">
      <alignment horizontal="left"/>
    </xf>
    <xf numFmtId="49" fontId="20" fillId="89" borderId="110">
      <alignment horizontal="left"/>
    </xf>
    <xf numFmtId="49" fontId="20" fillId="89" borderId="110">
      <alignment horizontal="left"/>
    </xf>
    <xf numFmtId="49" fontId="20" fillId="89" borderId="110">
      <alignment horizontal="left"/>
    </xf>
    <xf numFmtId="49" fontId="20" fillId="89" borderId="110">
      <alignment horizontal="left"/>
    </xf>
    <xf numFmtId="49" fontId="20" fillId="89" borderId="110">
      <alignment horizontal="left"/>
    </xf>
    <xf numFmtId="49" fontId="20" fillId="89" borderId="110">
      <alignment horizontal="left" wrapText="1"/>
    </xf>
    <xf numFmtId="49" fontId="20" fillId="89" borderId="110">
      <alignment horizontal="left" wrapText="1"/>
    </xf>
    <xf numFmtId="49" fontId="20" fillId="89" borderId="110">
      <alignment horizontal="left" wrapText="1"/>
    </xf>
    <xf numFmtId="49" fontId="20" fillId="89" borderId="110">
      <alignment horizontal="left" wrapText="1"/>
    </xf>
    <xf numFmtId="49" fontId="20" fillId="89" borderId="110">
      <alignment horizontal="left" wrapText="1"/>
    </xf>
    <xf numFmtId="49" fontId="20" fillId="89" borderId="110">
      <alignment horizontal="left" wrapText="1"/>
    </xf>
    <xf numFmtId="49" fontId="20" fillId="89" borderId="110">
      <alignment horizontal="left" wrapText="1"/>
    </xf>
    <xf numFmtId="18" fontId="20" fillId="89" borderId="110">
      <alignment horizontal="left"/>
    </xf>
    <xf numFmtId="18" fontId="20" fillId="89" borderId="110">
      <alignment horizontal="left"/>
    </xf>
    <xf numFmtId="18" fontId="20" fillId="89" borderId="110">
      <alignment horizontal="left"/>
    </xf>
    <xf numFmtId="18" fontId="20" fillId="89" borderId="110">
      <alignment horizontal="left"/>
    </xf>
    <xf numFmtId="18" fontId="20" fillId="89" borderId="110">
      <alignment horizontal="left"/>
    </xf>
    <xf numFmtId="18" fontId="20" fillId="89" borderId="110">
      <alignment horizontal="left"/>
    </xf>
    <xf numFmtId="18" fontId="20" fillId="89" borderId="110">
      <alignment horizontal="left"/>
    </xf>
    <xf numFmtId="49" fontId="20" fillId="125" borderId="110">
      <alignment horizontal="left"/>
    </xf>
    <xf numFmtId="49" fontId="20" fillId="125" borderId="110">
      <alignment horizontal="left"/>
    </xf>
    <xf numFmtId="49" fontId="20" fillId="125" borderId="110">
      <alignment horizontal="left"/>
    </xf>
    <xf numFmtId="49" fontId="20" fillId="125" borderId="110">
      <alignment horizontal="left"/>
    </xf>
    <xf numFmtId="49" fontId="20" fillId="125" borderId="110">
      <alignment horizontal="left"/>
    </xf>
    <xf numFmtId="49" fontId="20" fillId="125" borderId="110">
      <alignment horizontal="left"/>
    </xf>
    <xf numFmtId="49" fontId="20" fillId="125" borderId="110">
      <alignment horizontal="left"/>
    </xf>
    <xf numFmtId="0" fontId="195" fillId="43" borderId="109" applyNumberFormat="0" applyAlignment="0" applyProtection="0"/>
    <xf numFmtId="0" fontId="195" fillId="43" borderId="109" applyNumberFormat="0" applyAlignment="0" applyProtection="0"/>
    <xf numFmtId="0" fontId="195" fillId="43" borderId="109" applyNumberFormat="0" applyAlignment="0" applyProtection="0"/>
    <xf numFmtId="0" fontId="195" fillId="43" borderId="109" applyNumberFormat="0" applyAlignment="0" applyProtection="0"/>
    <xf numFmtId="0" fontId="195" fillId="43" borderId="109" applyNumberFormat="0" applyAlignment="0" applyProtection="0"/>
    <xf numFmtId="0" fontId="195" fillId="43" borderId="109" applyNumberFormat="0" applyAlignment="0" applyProtection="0"/>
    <xf numFmtId="0" fontId="195" fillId="43" borderId="109" applyNumberFormat="0" applyAlignment="0" applyProtection="0"/>
    <xf numFmtId="3" fontId="89" fillId="129" borderId="110"/>
    <xf numFmtId="3" fontId="89" fillId="129" borderId="110"/>
    <xf numFmtId="3" fontId="89" fillId="129" borderId="110"/>
    <xf numFmtId="3" fontId="89" fillId="129" borderId="110"/>
    <xf numFmtId="3" fontId="89" fillId="129" borderId="110"/>
    <xf numFmtId="3" fontId="89" fillId="129" borderId="110"/>
    <xf numFmtId="3" fontId="89" fillId="129" borderId="110"/>
    <xf numFmtId="230" fontId="20" fillId="0" borderId="111" applyNumberFormat="0" applyFont="0" applyFill="0" applyAlignment="0" applyProtection="0"/>
    <xf numFmtId="230" fontId="20" fillId="0" borderId="111" applyNumberFormat="0" applyFont="0" applyFill="0" applyAlignment="0" applyProtection="0"/>
    <xf numFmtId="230" fontId="20" fillId="0" borderId="111" applyNumberFormat="0" applyFont="0" applyFill="0" applyAlignment="0" applyProtection="0"/>
    <xf numFmtId="230" fontId="20" fillId="0" borderId="111" applyNumberFormat="0" applyFont="0" applyFill="0" applyAlignment="0" applyProtection="0"/>
    <xf numFmtId="230" fontId="20" fillId="0" borderId="111" applyNumberFormat="0" applyFont="0" applyFill="0" applyAlignment="0" applyProtection="0"/>
    <xf numFmtId="230" fontId="20" fillId="0" borderId="111" applyNumberFormat="0" applyFont="0" applyFill="0" applyAlignment="0" applyProtection="0"/>
    <xf numFmtId="230" fontId="20" fillId="0" borderId="111" applyNumberFormat="0" applyFont="0" applyFill="0" applyAlignment="0" applyProtection="0"/>
    <xf numFmtId="230" fontId="20" fillId="0" borderId="106" applyNumberFormat="0" applyFont="0" applyFill="0" applyAlignment="0" applyProtection="0"/>
    <xf numFmtId="230" fontId="20" fillId="0" borderId="106" applyNumberFormat="0" applyFont="0" applyFill="0" applyAlignment="0" applyProtection="0"/>
    <xf numFmtId="230" fontId="20" fillId="0" borderId="106" applyNumberFormat="0" applyFont="0" applyFill="0" applyAlignment="0" applyProtection="0"/>
    <xf numFmtId="230" fontId="20" fillId="0" borderId="106" applyNumberFormat="0" applyFont="0" applyFill="0" applyAlignment="0" applyProtection="0"/>
    <xf numFmtId="230" fontId="20" fillId="0" borderId="106" applyNumberFormat="0" applyFont="0" applyFill="0" applyAlignment="0" applyProtection="0"/>
    <xf numFmtId="230" fontId="20" fillId="0" borderId="106" applyNumberFormat="0" applyFont="0" applyFill="0" applyAlignment="0" applyProtection="0"/>
    <xf numFmtId="230" fontId="20" fillId="0" borderId="106" applyNumberFormat="0" applyFont="0" applyFill="0" applyAlignment="0" applyProtection="0"/>
    <xf numFmtId="230" fontId="20" fillId="0" borderId="112" applyNumberFormat="0" applyFont="0" applyFill="0" applyAlignment="0" applyProtection="0"/>
    <xf numFmtId="230" fontId="20" fillId="0" borderId="112" applyNumberFormat="0" applyFont="0" applyFill="0" applyAlignment="0" applyProtection="0"/>
    <xf numFmtId="230" fontId="20" fillId="0" borderId="112" applyNumberFormat="0" applyFont="0" applyFill="0" applyAlignment="0" applyProtection="0"/>
    <xf numFmtId="230" fontId="20" fillId="0" borderId="112" applyNumberFormat="0" applyFont="0" applyFill="0" applyAlignment="0" applyProtection="0"/>
    <xf numFmtId="230" fontId="20" fillId="0" borderId="112" applyNumberFormat="0" applyFont="0" applyFill="0" applyAlignment="0" applyProtection="0"/>
    <xf numFmtId="230" fontId="20" fillId="0" borderId="112" applyNumberFormat="0" applyFont="0" applyFill="0" applyAlignment="0" applyProtection="0"/>
    <xf numFmtId="230" fontId="20" fillId="0" borderId="112" applyNumberFormat="0" applyFont="0" applyFill="0" applyAlignment="0" applyProtection="0"/>
    <xf numFmtId="230" fontId="20" fillId="0" borderId="106" applyNumberFormat="0" applyFont="0" applyFill="0" applyAlignment="0" applyProtection="0"/>
    <xf numFmtId="230" fontId="20" fillId="0" borderId="106" applyNumberFormat="0" applyFont="0" applyFill="0" applyAlignment="0" applyProtection="0"/>
    <xf numFmtId="230" fontId="20" fillId="0" borderId="106" applyNumberFormat="0" applyFont="0" applyFill="0" applyAlignment="0" applyProtection="0"/>
    <xf numFmtId="230" fontId="20" fillId="0" borderId="106" applyNumberFormat="0" applyFont="0" applyFill="0" applyAlignment="0" applyProtection="0"/>
    <xf numFmtId="230" fontId="20" fillId="0" borderId="106" applyNumberFormat="0" applyFont="0" applyFill="0" applyAlignment="0" applyProtection="0"/>
    <xf numFmtId="230" fontId="20" fillId="0" borderId="106" applyNumberFormat="0" applyFont="0" applyFill="0" applyAlignment="0" applyProtection="0"/>
    <xf numFmtId="230" fontId="20" fillId="0" borderId="106" applyNumberFormat="0" applyFont="0" applyFill="0" applyAlignment="0" applyProtection="0"/>
    <xf numFmtId="230" fontId="20" fillId="0" borderId="113" applyNumberFormat="0" applyFont="0" applyFill="0" applyAlignment="0" applyProtection="0"/>
    <xf numFmtId="230" fontId="20" fillId="0" borderId="113" applyNumberFormat="0" applyFont="0" applyFill="0" applyAlignment="0" applyProtection="0"/>
    <xf numFmtId="230" fontId="20" fillId="0" borderId="113" applyNumberFormat="0" applyFont="0" applyFill="0" applyAlignment="0" applyProtection="0"/>
    <xf numFmtId="230" fontId="20" fillId="0" borderId="113" applyNumberFormat="0" applyFont="0" applyFill="0" applyAlignment="0" applyProtection="0"/>
    <xf numFmtId="230" fontId="20" fillId="0" borderId="113" applyNumberFormat="0" applyFont="0" applyFill="0" applyAlignment="0" applyProtection="0"/>
    <xf numFmtId="230" fontId="20" fillId="0" borderId="113" applyNumberFormat="0" applyFont="0" applyFill="0" applyAlignment="0" applyProtection="0"/>
    <xf numFmtId="230" fontId="20" fillId="0" borderId="113" applyNumberFormat="0" applyFont="0" applyFill="0" applyAlignment="0" applyProtection="0"/>
    <xf numFmtId="230" fontId="20" fillId="0" borderId="114" applyNumberFormat="0" applyFont="0" applyFill="0" applyAlignment="0" applyProtection="0"/>
    <xf numFmtId="230" fontId="20" fillId="0" borderId="114" applyNumberFormat="0" applyFont="0" applyFill="0" applyAlignment="0" applyProtection="0"/>
    <xf numFmtId="230" fontId="20" fillId="0" borderId="114" applyNumberFormat="0" applyFont="0" applyFill="0" applyAlignment="0" applyProtection="0"/>
    <xf numFmtId="230" fontId="20" fillId="0" borderId="114" applyNumberFormat="0" applyFont="0" applyFill="0" applyAlignment="0" applyProtection="0"/>
    <xf numFmtId="230" fontId="20" fillId="0" borderId="114" applyNumberFormat="0" applyFont="0" applyFill="0" applyAlignment="0" applyProtection="0"/>
    <xf numFmtId="230" fontId="20" fillId="0" borderId="114" applyNumberFormat="0" applyFont="0" applyFill="0" applyAlignment="0" applyProtection="0"/>
    <xf numFmtId="230" fontId="20" fillId="0" borderId="114" applyNumberFormat="0" applyFont="0" applyFill="0" applyAlignment="0" applyProtection="0"/>
    <xf numFmtId="230" fontId="20" fillId="0" borderId="115" applyNumberFormat="0" applyFont="0" applyFill="0" applyAlignment="0" applyProtection="0"/>
    <xf numFmtId="230" fontId="20" fillId="0" borderId="115" applyNumberFormat="0" applyFont="0" applyFill="0" applyAlignment="0" applyProtection="0"/>
    <xf numFmtId="230" fontId="20" fillId="0" borderId="115" applyNumberFormat="0" applyFont="0" applyFill="0" applyAlignment="0" applyProtection="0"/>
    <xf numFmtId="230" fontId="20" fillId="0" borderId="115" applyNumberFormat="0" applyFont="0" applyFill="0" applyAlignment="0" applyProtection="0"/>
    <xf numFmtId="230" fontId="20" fillId="0" borderId="115" applyNumberFormat="0" applyFont="0" applyFill="0" applyAlignment="0" applyProtection="0"/>
    <xf numFmtId="230" fontId="20" fillId="0" borderId="115" applyNumberFormat="0" applyFont="0" applyFill="0" applyAlignment="0" applyProtection="0"/>
    <xf numFmtId="230" fontId="20" fillId="0" borderId="115" applyNumberFormat="0" applyFont="0" applyFill="0" applyAlignment="0" applyProtection="0"/>
    <xf numFmtId="230" fontId="20" fillId="0" borderId="116" applyNumberFormat="0" applyFont="0" applyFill="0" applyAlignment="0" applyProtection="0"/>
    <xf numFmtId="230" fontId="20" fillId="0" borderId="116" applyNumberFormat="0" applyFont="0" applyFill="0" applyAlignment="0" applyProtection="0"/>
    <xf numFmtId="230" fontId="20" fillId="0" borderId="116" applyNumberFormat="0" applyFont="0" applyFill="0" applyAlignment="0" applyProtection="0"/>
    <xf numFmtId="230" fontId="20" fillId="0" borderId="116" applyNumberFormat="0" applyFont="0" applyFill="0" applyAlignment="0" applyProtection="0"/>
    <xf numFmtId="230" fontId="20" fillId="0" borderId="116" applyNumberFormat="0" applyFont="0" applyFill="0" applyAlignment="0" applyProtection="0"/>
    <xf numFmtId="230" fontId="20" fillId="0" borderId="116" applyNumberFormat="0" applyFont="0" applyFill="0" applyAlignment="0" applyProtection="0"/>
    <xf numFmtId="230" fontId="20" fillId="0" borderId="116" applyNumberFormat="0" applyFont="0" applyFill="0" applyAlignment="0" applyProtection="0"/>
    <xf numFmtId="230" fontId="20" fillId="0" borderId="117" applyNumberFormat="0" applyFont="0" applyFill="0" applyAlignment="0" applyProtection="0"/>
    <xf numFmtId="230" fontId="20" fillId="0" borderId="117" applyNumberFormat="0" applyFont="0" applyFill="0" applyAlignment="0" applyProtection="0"/>
    <xf numFmtId="230" fontId="20" fillId="0" borderId="117" applyNumberFormat="0" applyFont="0" applyFill="0" applyAlignment="0" applyProtection="0"/>
    <xf numFmtId="230" fontId="20" fillId="0" borderId="117" applyNumberFormat="0" applyFont="0" applyFill="0" applyAlignment="0" applyProtection="0"/>
    <xf numFmtId="230" fontId="20" fillId="0" borderId="117" applyNumberFormat="0" applyFont="0" applyFill="0" applyAlignment="0" applyProtection="0"/>
    <xf numFmtId="230" fontId="20" fillId="0" borderId="117" applyNumberFormat="0" applyFont="0" applyFill="0" applyAlignment="0" applyProtection="0"/>
    <xf numFmtId="230" fontId="20" fillId="0" borderId="117" applyNumberFormat="0" applyFont="0" applyFill="0" applyAlignment="0" applyProtection="0"/>
    <xf numFmtId="230" fontId="20" fillId="0" borderId="118" applyNumberFormat="0" applyFont="0" applyFill="0" applyAlignment="0" applyProtection="0"/>
    <xf numFmtId="230" fontId="20" fillId="0" borderId="118" applyNumberFormat="0" applyFont="0" applyFill="0" applyAlignment="0" applyProtection="0"/>
    <xf numFmtId="230" fontId="20" fillId="0" borderId="118" applyNumberFormat="0" applyFont="0" applyFill="0" applyAlignment="0" applyProtection="0"/>
    <xf numFmtId="230" fontId="20" fillId="0" borderId="118" applyNumberFormat="0" applyFont="0" applyFill="0" applyAlignment="0" applyProtection="0"/>
    <xf numFmtId="230" fontId="20" fillId="0" borderId="118" applyNumberFormat="0" applyFont="0" applyFill="0" applyAlignment="0" applyProtection="0"/>
    <xf numFmtId="230" fontId="20" fillId="0" borderId="118" applyNumberFormat="0" applyFont="0" applyFill="0" applyAlignment="0" applyProtection="0"/>
    <xf numFmtId="230" fontId="20" fillId="0" borderId="118" applyNumberFormat="0" applyFont="0" applyFill="0" applyAlignment="0" applyProtection="0"/>
    <xf numFmtId="0" fontId="195" fillId="93" borderId="109" applyNumberFormat="0" applyAlignment="0" applyProtection="0"/>
    <xf numFmtId="0" fontId="195" fillId="93" borderId="109" applyNumberFormat="0" applyAlignment="0" applyProtection="0"/>
    <xf numFmtId="0" fontId="195" fillId="93" borderId="109" applyNumberFormat="0" applyAlignment="0" applyProtection="0"/>
    <xf numFmtId="0" fontId="195" fillId="93" borderId="109" applyNumberFormat="0" applyAlignment="0" applyProtection="0"/>
    <xf numFmtId="0" fontId="195" fillId="93" borderId="109" applyNumberFormat="0" applyAlignment="0" applyProtection="0"/>
    <xf numFmtId="0" fontId="195" fillId="93" borderId="109" applyNumberFormat="0" applyAlignment="0" applyProtection="0"/>
    <xf numFmtId="0" fontId="195" fillId="93" borderId="109" applyNumberFormat="0" applyAlignment="0" applyProtection="0"/>
    <xf numFmtId="0" fontId="195" fillId="93" borderId="109" applyNumberFormat="0" applyAlignment="0" applyProtection="0"/>
    <xf numFmtId="0" fontId="195" fillId="93" borderId="109" applyNumberFormat="0" applyAlignment="0" applyProtection="0"/>
    <xf numFmtId="0" fontId="195" fillId="93" borderId="109" applyNumberFormat="0" applyAlignment="0" applyProtection="0"/>
    <xf numFmtId="0" fontId="195" fillId="93" borderId="109" applyNumberFormat="0" applyAlignment="0" applyProtection="0"/>
    <xf numFmtId="0" fontId="195" fillId="93" borderId="109" applyNumberFormat="0" applyAlignment="0" applyProtection="0"/>
    <xf numFmtId="0" fontId="195" fillId="93" borderId="109" applyNumberFormat="0" applyAlignment="0" applyProtection="0"/>
    <xf numFmtId="0" fontId="195" fillId="93" borderId="109" applyNumberFormat="0" applyAlignment="0" applyProtection="0"/>
    <xf numFmtId="0" fontId="195" fillId="93" borderId="109" applyNumberFormat="0" applyAlignment="0" applyProtection="0"/>
    <xf numFmtId="0" fontId="195" fillId="93" borderId="109" applyNumberFormat="0" applyAlignment="0" applyProtection="0"/>
    <xf numFmtId="0" fontId="195" fillId="93" borderId="109" applyNumberFormat="0" applyAlignment="0" applyProtection="0"/>
    <xf numFmtId="0" fontId="195" fillId="93" borderId="109" applyNumberFormat="0" applyAlignment="0" applyProtection="0"/>
    <xf numFmtId="0" fontId="195" fillId="93" borderId="109" applyNumberFormat="0" applyAlignment="0" applyProtection="0"/>
    <xf numFmtId="0" fontId="195" fillId="93" borderId="109" applyNumberFormat="0" applyAlignment="0" applyProtection="0"/>
    <xf numFmtId="0" fontId="195" fillId="93" borderId="109" applyNumberFormat="0" applyAlignment="0" applyProtection="0"/>
    <xf numFmtId="0" fontId="195" fillId="93" borderId="109" applyNumberFormat="0" applyAlignment="0" applyProtection="0"/>
    <xf numFmtId="0" fontId="195" fillId="93" borderId="109" applyNumberFormat="0" applyAlignment="0" applyProtection="0"/>
    <xf numFmtId="0" fontId="195" fillId="93" borderId="109" applyNumberFormat="0" applyAlignment="0" applyProtection="0"/>
    <xf numFmtId="0" fontId="195" fillId="93" borderId="109" applyNumberFormat="0" applyAlignment="0" applyProtection="0"/>
    <xf numFmtId="0" fontId="195" fillId="93" borderId="109" applyNumberFormat="0" applyAlignment="0" applyProtection="0"/>
    <xf numFmtId="0" fontId="195" fillId="93" borderId="109" applyNumberFormat="0" applyAlignment="0" applyProtection="0"/>
    <xf numFmtId="0" fontId="195" fillId="93" borderId="109" applyNumberFormat="0" applyAlignment="0" applyProtection="0"/>
    <xf numFmtId="0" fontId="195" fillId="94" borderId="109" applyNumberFormat="0" applyAlignment="0" applyProtection="0"/>
    <xf numFmtId="0" fontId="195" fillId="94" borderId="109" applyNumberFormat="0" applyAlignment="0" applyProtection="0"/>
    <xf numFmtId="0" fontId="195" fillId="94" borderId="109" applyNumberFormat="0" applyAlignment="0" applyProtection="0"/>
    <xf numFmtId="0" fontId="195" fillId="94" borderId="109" applyNumberFormat="0" applyAlignment="0" applyProtection="0"/>
    <xf numFmtId="0" fontId="195" fillId="94" borderId="109" applyNumberFormat="0" applyAlignment="0" applyProtection="0"/>
    <xf numFmtId="0" fontId="195" fillId="94" borderId="109" applyNumberFormat="0" applyAlignment="0" applyProtection="0"/>
    <xf numFmtId="0" fontId="195" fillId="94" borderId="109" applyNumberFormat="0" applyAlignment="0" applyProtection="0"/>
    <xf numFmtId="0" fontId="195" fillId="93" borderId="109" applyNumberFormat="0" applyAlignment="0" applyProtection="0"/>
    <xf numFmtId="0" fontId="195" fillId="93" borderId="109" applyNumberFormat="0" applyAlignment="0" applyProtection="0"/>
    <xf numFmtId="0" fontId="195" fillId="93" borderId="109" applyNumberFormat="0" applyAlignment="0" applyProtection="0"/>
    <xf numFmtId="0" fontId="195" fillId="93" borderId="109" applyNumberFormat="0" applyAlignment="0" applyProtection="0"/>
    <xf numFmtId="0" fontId="195" fillId="93" borderId="109" applyNumberFormat="0" applyAlignment="0" applyProtection="0"/>
    <xf numFmtId="0" fontId="195" fillId="93" borderId="109" applyNumberFormat="0" applyAlignment="0" applyProtection="0"/>
    <xf numFmtId="0" fontId="195" fillId="93" borderId="109" applyNumberFormat="0" applyAlignment="0" applyProtection="0"/>
    <xf numFmtId="0" fontId="195" fillId="93" borderId="109" applyNumberFormat="0" applyAlignment="0" applyProtection="0"/>
    <xf numFmtId="0" fontId="195" fillId="93" borderId="109" applyNumberFormat="0" applyAlignment="0" applyProtection="0"/>
    <xf numFmtId="0" fontId="195" fillId="93" borderId="109" applyNumberFormat="0" applyAlignment="0" applyProtection="0"/>
    <xf numFmtId="0" fontId="195" fillId="93" borderId="109" applyNumberFormat="0" applyAlignment="0" applyProtection="0"/>
    <xf numFmtId="0" fontId="195" fillId="93" borderId="109" applyNumberFormat="0" applyAlignment="0" applyProtection="0"/>
    <xf numFmtId="0" fontId="195" fillId="93" borderId="109" applyNumberFormat="0" applyAlignment="0" applyProtection="0"/>
    <xf numFmtId="0" fontId="195" fillId="93" borderId="109" applyNumberFormat="0" applyAlignment="0" applyProtection="0"/>
    <xf numFmtId="0" fontId="195" fillId="93" borderId="109" applyNumberFormat="0" applyAlignment="0" applyProtection="0"/>
    <xf numFmtId="0" fontId="195" fillId="93" borderId="109" applyNumberFormat="0" applyAlignment="0" applyProtection="0"/>
    <xf numFmtId="0" fontId="195" fillId="93" borderId="109" applyNumberFormat="0" applyAlignment="0" applyProtection="0"/>
    <xf numFmtId="0" fontId="195" fillId="93" borderId="109" applyNumberFormat="0" applyAlignment="0" applyProtection="0"/>
    <xf numFmtId="0" fontId="195" fillId="93" borderId="109" applyNumberFormat="0" applyAlignment="0" applyProtection="0"/>
    <xf numFmtId="0" fontId="195" fillId="93" borderId="109" applyNumberFormat="0" applyAlignment="0" applyProtection="0"/>
    <xf numFmtId="0" fontId="195" fillId="93" borderId="109" applyNumberFormat="0" applyAlignment="0" applyProtection="0"/>
    <xf numFmtId="0" fontId="195" fillId="93" borderId="109" applyNumberFormat="0" applyAlignment="0" applyProtection="0"/>
    <xf numFmtId="0" fontId="195" fillId="93" borderId="109" applyNumberFormat="0" applyAlignment="0" applyProtection="0"/>
    <xf numFmtId="0" fontId="195" fillId="93" borderId="109" applyNumberFormat="0" applyAlignment="0" applyProtection="0"/>
    <xf numFmtId="0" fontId="195" fillId="93" borderId="109" applyNumberFormat="0" applyAlignment="0" applyProtection="0"/>
    <xf numFmtId="0" fontId="195" fillId="93" borderId="109" applyNumberFormat="0" applyAlignment="0" applyProtection="0"/>
    <xf numFmtId="0" fontId="195" fillId="93" borderId="109" applyNumberFormat="0" applyAlignment="0" applyProtection="0"/>
    <xf numFmtId="0" fontId="195" fillId="93" borderId="109" applyNumberFormat="0" applyAlignment="0" applyProtection="0"/>
    <xf numFmtId="0" fontId="195" fillId="93" borderId="109" applyNumberFormat="0" applyAlignment="0" applyProtection="0"/>
    <xf numFmtId="0" fontId="195" fillId="94" borderId="109" applyNumberFormat="0" applyAlignment="0" applyProtection="0"/>
    <xf numFmtId="0" fontId="195" fillId="94" borderId="109" applyNumberFormat="0" applyAlignment="0" applyProtection="0"/>
    <xf numFmtId="0" fontId="195" fillId="94" borderId="109" applyNumberFormat="0" applyAlignment="0" applyProtection="0"/>
    <xf numFmtId="0" fontId="195" fillId="94" borderId="109" applyNumberFormat="0" applyAlignment="0" applyProtection="0"/>
    <xf numFmtId="0" fontId="195" fillId="94" borderId="109" applyNumberFormat="0" applyAlignment="0" applyProtection="0"/>
    <xf numFmtId="0" fontId="195" fillId="94" borderId="109" applyNumberFormat="0" applyAlignment="0" applyProtection="0"/>
    <xf numFmtId="0" fontId="195" fillId="94" borderId="109" applyNumberFormat="0" applyAlignment="0" applyProtection="0"/>
    <xf numFmtId="0" fontId="195" fillId="93" borderId="109" applyNumberFormat="0" applyAlignment="0" applyProtection="0"/>
    <xf numFmtId="0" fontId="195" fillId="93" borderId="109" applyNumberFormat="0" applyAlignment="0" applyProtection="0"/>
    <xf numFmtId="0" fontId="195" fillId="93" borderId="109" applyNumberFormat="0" applyAlignment="0" applyProtection="0"/>
    <xf numFmtId="0" fontId="195" fillId="93" borderId="109" applyNumberFormat="0" applyAlignment="0" applyProtection="0"/>
    <xf numFmtId="0" fontId="195" fillId="93" borderId="109" applyNumberFormat="0" applyAlignment="0" applyProtection="0"/>
    <xf numFmtId="0" fontId="195" fillId="93" borderId="109" applyNumberFormat="0" applyAlignment="0" applyProtection="0"/>
    <xf numFmtId="0" fontId="195" fillId="93" borderId="109" applyNumberFormat="0" applyAlignment="0" applyProtection="0"/>
    <xf numFmtId="0" fontId="195" fillId="93" borderId="109" applyNumberFormat="0" applyAlignment="0" applyProtection="0"/>
    <xf numFmtId="0" fontId="195" fillId="93" borderId="109" applyNumberFormat="0" applyAlignment="0" applyProtection="0"/>
    <xf numFmtId="0" fontId="195" fillId="93" borderId="109" applyNumberFormat="0" applyAlignment="0" applyProtection="0"/>
    <xf numFmtId="0" fontId="195" fillId="93" borderId="109" applyNumberFormat="0" applyAlignment="0" applyProtection="0"/>
    <xf numFmtId="0" fontId="195" fillId="93" borderId="109" applyNumberFormat="0" applyAlignment="0" applyProtection="0"/>
    <xf numFmtId="0" fontId="195" fillId="93" borderId="109" applyNumberFormat="0" applyAlignment="0" applyProtection="0"/>
    <xf numFmtId="0" fontId="195" fillId="93" borderId="109" applyNumberFormat="0" applyAlignment="0" applyProtection="0"/>
    <xf numFmtId="0" fontId="195" fillId="93" borderId="109" applyNumberFormat="0" applyAlignment="0" applyProtection="0"/>
    <xf numFmtId="0" fontId="195" fillId="93" borderId="109" applyNumberFormat="0" applyAlignment="0" applyProtection="0"/>
    <xf numFmtId="0" fontId="195" fillId="93" borderId="109" applyNumberFormat="0" applyAlignment="0" applyProtection="0"/>
    <xf numFmtId="0" fontId="195" fillId="93" borderId="109" applyNumberFormat="0" applyAlignment="0" applyProtection="0"/>
    <xf numFmtId="0" fontId="195" fillId="93" borderId="109" applyNumberFormat="0" applyAlignment="0" applyProtection="0"/>
    <xf numFmtId="0" fontId="195" fillId="93" borderId="109" applyNumberFormat="0" applyAlignment="0" applyProtection="0"/>
    <xf numFmtId="0" fontId="195" fillId="93" borderId="109" applyNumberFormat="0" applyAlignment="0" applyProtection="0"/>
    <xf numFmtId="0" fontId="195" fillId="93" borderId="109" applyNumberFormat="0" applyAlignment="0" applyProtection="0"/>
    <xf numFmtId="0" fontId="195" fillId="93" borderId="109" applyNumberFormat="0" applyAlignment="0" applyProtection="0"/>
    <xf numFmtId="0" fontId="195" fillId="93" borderId="109" applyNumberFormat="0" applyAlignment="0" applyProtection="0"/>
    <xf numFmtId="0" fontId="195" fillId="93" borderId="109" applyNumberFormat="0" applyAlignment="0" applyProtection="0"/>
    <xf numFmtId="0" fontId="195" fillId="93" borderId="109" applyNumberFormat="0" applyAlignment="0" applyProtection="0"/>
    <xf numFmtId="0" fontId="195" fillId="93" borderId="109" applyNumberFormat="0" applyAlignment="0" applyProtection="0"/>
    <xf numFmtId="0" fontId="195" fillId="93" borderId="109" applyNumberFormat="0" applyAlignment="0" applyProtection="0"/>
    <xf numFmtId="0" fontId="195" fillId="93" borderId="109" applyNumberFormat="0" applyAlignment="0" applyProtection="0"/>
    <xf numFmtId="0" fontId="195" fillId="93" borderId="109" applyNumberFormat="0" applyAlignment="0" applyProtection="0"/>
    <xf numFmtId="0" fontId="195" fillId="93" borderId="109" applyNumberFormat="0" applyAlignment="0" applyProtection="0"/>
    <xf numFmtId="0" fontId="195" fillId="93" borderId="109" applyNumberFormat="0" applyAlignment="0" applyProtection="0"/>
    <xf numFmtId="0" fontId="195" fillId="93" borderId="109" applyNumberFormat="0" applyAlignment="0" applyProtection="0"/>
    <xf numFmtId="0" fontId="195" fillId="93" borderId="109" applyNumberFormat="0" applyAlignment="0" applyProtection="0"/>
    <xf numFmtId="0" fontId="195" fillId="93" borderId="109" applyNumberFormat="0" applyAlignment="0" applyProtection="0"/>
    <xf numFmtId="0" fontId="195" fillId="94" borderId="109" applyNumberFormat="0" applyAlignment="0" applyProtection="0"/>
    <xf numFmtId="0" fontId="195" fillId="94" borderId="109" applyNumberFormat="0" applyAlignment="0" applyProtection="0"/>
    <xf numFmtId="0" fontId="195" fillId="94" borderId="109" applyNumberFormat="0" applyAlignment="0" applyProtection="0"/>
    <xf numFmtId="0" fontId="195" fillId="94" borderId="109" applyNumberFormat="0" applyAlignment="0" applyProtection="0"/>
    <xf numFmtId="0" fontId="195" fillId="94" borderId="109" applyNumberFormat="0" applyAlignment="0" applyProtection="0"/>
    <xf numFmtId="0" fontId="195" fillId="94" borderId="109" applyNumberFormat="0" applyAlignment="0" applyProtection="0"/>
    <xf numFmtId="0" fontId="195" fillId="94" borderId="109" applyNumberFormat="0" applyAlignment="0" applyProtection="0"/>
    <xf numFmtId="0" fontId="195" fillId="93" borderId="109" applyNumberFormat="0" applyAlignment="0" applyProtection="0"/>
    <xf numFmtId="0" fontId="195" fillId="93" borderId="109" applyNumberFormat="0" applyAlignment="0" applyProtection="0"/>
    <xf numFmtId="0" fontId="195" fillId="93" borderId="109" applyNumberFormat="0" applyAlignment="0" applyProtection="0"/>
    <xf numFmtId="0" fontId="195" fillId="93" borderId="109" applyNumberFormat="0" applyAlignment="0" applyProtection="0"/>
    <xf numFmtId="0" fontId="195" fillId="93" borderId="109" applyNumberFormat="0" applyAlignment="0" applyProtection="0"/>
    <xf numFmtId="0" fontId="195" fillId="93" borderId="109" applyNumberFormat="0" applyAlignment="0" applyProtection="0"/>
    <xf numFmtId="0" fontId="195" fillId="93" borderId="109" applyNumberFormat="0" applyAlignment="0" applyProtection="0"/>
    <xf numFmtId="0" fontId="195" fillId="93" borderId="109" applyNumberFormat="0" applyAlignment="0" applyProtection="0"/>
    <xf numFmtId="0" fontId="195" fillId="93" borderId="109" applyNumberFormat="0" applyAlignment="0" applyProtection="0"/>
    <xf numFmtId="0" fontId="195" fillId="93" borderId="109" applyNumberFormat="0" applyAlignment="0" applyProtection="0"/>
    <xf numFmtId="0" fontId="195" fillId="93" borderId="109" applyNumberFormat="0" applyAlignment="0" applyProtection="0"/>
    <xf numFmtId="0" fontId="195" fillId="93" borderId="109" applyNumberFormat="0" applyAlignment="0" applyProtection="0"/>
    <xf numFmtId="0" fontId="195" fillId="93" borderId="109" applyNumberFormat="0" applyAlignment="0" applyProtection="0"/>
    <xf numFmtId="0" fontId="195" fillId="93" borderId="109" applyNumberFormat="0" applyAlignment="0" applyProtection="0"/>
    <xf numFmtId="0" fontId="195" fillId="93" borderId="109" applyNumberFormat="0" applyAlignment="0" applyProtection="0"/>
    <xf numFmtId="0" fontId="195" fillId="93" borderId="109" applyNumberFormat="0" applyAlignment="0" applyProtection="0"/>
    <xf numFmtId="0" fontId="195" fillId="93" borderId="109" applyNumberFormat="0" applyAlignment="0" applyProtection="0"/>
    <xf numFmtId="0" fontId="195" fillId="93" borderId="109" applyNumberFormat="0" applyAlignment="0" applyProtection="0"/>
    <xf numFmtId="0" fontId="195" fillId="93" borderId="109" applyNumberFormat="0" applyAlignment="0" applyProtection="0"/>
    <xf numFmtId="0" fontId="195" fillId="93" borderId="109" applyNumberFormat="0" applyAlignment="0" applyProtection="0"/>
    <xf numFmtId="0" fontId="195" fillId="93" borderId="109" applyNumberFormat="0" applyAlignment="0" applyProtection="0"/>
    <xf numFmtId="0" fontId="195" fillId="93" borderId="109" applyNumberFormat="0" applyAlignment="0" applyProtection="0"/>
    <xf numFmtId="0" fontId="195" fillId="93" borderId="109" applyNumberFormat="0" applyAlignment="0" applyProtection="0"/>
    <xf numFmtId="0" fontId="195" fillId="93" borderId="109" applyNumberFormat="0" applyAlignment="0" applyProtection="0"/>
    <xf numFmtId="0" fontId="195" fillId="93" borderId="109" applyNumberFormat="0" applyAlignment="0" applyProtection="0"/>
    <xf numFmtId="0" fontId="195" fillId="93" borderId="109" applyNumberFormat="0" applyAlignment="0" applyProtection="0"/>
    <xf numFmtId="0" fontId="195" fillId="93" borderId="109" applyNumberFormat="0" applyAlignment="0" applyProtection="0"/>
    <xf numFmtId="0" fontId="195" fillId="93" borderId="109" applyNumberFormat="0" applyAlignment="0" applyProtection="0"/>
    <xf numFmtId="0" fontId="195" fillId="93" borderId="109" applyNumberFormat="0" applyAlignment="0" applyProtection="0"/>
    <xf numFmtId="0" fontId="195" fillId="93" borderId="109" applyNumberFormat="0" applyAlignment="0" applyProtection="0"/>
    <xf numFmtId="0" fontId="195" fillId="93" borderId="109" applyNumberFormat="0" applyAlignment="0" applyProtection="0"/>
    <xf numFmtId="0" fontId="195" fillId="93" borderId="109" applyNumberFormat="0" applyAlignment="0" applyProtection="0"/>
    <xf numFmtId="0" fontId="195" fillId="93" borderId="109" applyNumberFormat="0" applyAlignment="0" applyProtection="0"/>
    <xf numFmtId="0" fontId="195" fillId="93" borderId="109" applyNumberFormat="0" applyAlignment="0" applyProtection="0"/>
    <xf numFmtId="0" fontId="195" fillId="93" borderId="109" applyNumberFormat="0" applyAlignment="0" applyProtection="0"/>
    <xf numFmtId="0" fontId="195" fillId="94" borderId="109" applyNumberFormat="0" applyAlignment="0" applyProtection="0"/>
    <xf numFmtId="0" fontId="195" fillId="94" borderId="109" applyNumberFormat="0" applyAlignment="0" applyProtection="0"/>
    <xf numFmtId="0" fontId="195" fillId="94" borderId="109" applyNumberFormat="0" applyAlignment="0" applyProtection="0"/>
    <xf numFmtId="0" fontId="195" fillId="94" borderId="109" applyNumberFormat="0" applyAlignment="0" applyProtection="0"/>
    <xf numFmtId="0" fontId="195" fillId="94" borderId="109" applyNumberFormat="0" applyAlignment="0" applyProtection="0"/>
    <xf numFmtId="0" fontId="195" fillId="94" borderId="109" applyNumberFormat="0" applyAlignment="0" applyProtection="0"/>
    <xf numFmtId="0" fontId="195" fillId="94" borderId="109" applyNumberFormat="0" applyAlignment="0" applyProtection="0"/>
    <xf numFmtId="0" fontId="195" fillId="93" borderId="109" applyNumberFormat="0" applyAlignment="0" applyProtection="0"/>
    <xf numFmtId="0" fontId="195" fillId="93" borderId="109" applyNumberFormat="0" applyAlignment="0" applyProtection="0"/>
    <xf numFmtId="0" fontId="195" fillId="93" borderId="109" applyNumberFormat="0" applyAlignment="0" applyProtection="0"/>
    <xf numFmtId="0" fontId="195" fillId="93" borderId="109" applyNumberFormat="0" applyAlignment="0" applyProtection="0"/>
    <xf numFmtId="0" fontId="195" fillId="93" borderId="109" applyNumberFormat="0" applyAlignment="0" applyProtection="0"/>
    <xf numFmtId="0" fontId="195" fillId="93" borderId="109" applyNumberFormat="0" applyAlignment="0" applyProtection="0"/>
    <xf numFmtId="0" fontId="195" fillId="94" borderId="109" applyNumberFormat="0" applyAlignment="0" applyProtection="0"/>
    <xf numFmtId="0" fontId="195" fillId="94" borderId="109" applyNumberFormat="0" applyAlignment="0" applyProtection="0"/>
    <xf numFmtId="0" fontId="195" fillId="94" borderId="109" applyNumberFormat="0" applyAlignment="0" applyProtection="0"/>
    <xf numFmtId="0" fontId="195" fillId="94" borderId="109" applyNumberFormat="0" applyAlignment="0" applyProtection="0"/>
    <xf numFmtId="0" fontId="195" fillId="94" borderId="109" applyNumberFormat="0" applyAlignment="0" applyProtection="0"/>
    <xf numFmtId="0" fontId="195" fillId="94" borderId="109" applyNumberFormat="0" applyAlignment="0" applyProtection="0"/>
    <xf numFmtId="0" fontId="195" fillId="94" borderId="109" applyNumberFormat="0" applyAlignment="0" applyProtection="0"/>
    <xf numFmtId="0" fontId="42" fillId="43" borderId="120" applyNumberFormat="0" applyFill="0" applyBorder="0" applyAlignment="0" applyProtection="0"/>
    <xf numFmtId="0" fontId="42" fillId="43" borderId="120" applyNumberFormat="0" applyFill="0" applyBorder="0" applyAlignment="0" applyProtection="0"/>
    <xf numFmtId="170" fontId="57" fillId="0" borderId="0" applyFont="0" applyFill="0" applyBorder="0" applyAlignment="0" applyProtection="0"/>
    <xf numFmtId="170" fontId="20" fillId="0" borderId="0" applyFont="0" applyFill="0" applyBorder="0" applyAlignment="0" applyProtection="0"/>
    <xf numFmtId="164" fontId="20" fillId="0" borderId="0" applyFont="0" applyFill="0" applyBorder="0" applyAlignment="0" applyProtection="0"/>
    <xf numFmtId="166" fontId="20" fillId="0" borderId="0" applyFont="0" applyFill="0" applyBorder="0" applyAlignment="0" applyProtection="0"/>
    <xf numFmtId="0" fontId="46" fillId="0" borderId="121" applyBorder="0">
      <alignment horizontal="left" vertical="top" wrapText="1" indent="1"/>
    </xf>
    <xf numFmtId="0" fontId="46" fillId="0" borderId="121" applyBorder="0">
      <alignment horizontal="left" vertical="top" wrapText="1" indent="1"/>
    </xf>
    <xf numFmtId="0" fontId="46" fillId="0" borderId="121" applyBorder="0">
      <alignment horizontal="left" vertical="top" wrapText="1" indent="1"/>
    </xf>
    <xf numFmtId="0" fontId="46" fillId="0" borderId="121" applyBorder="0">
      <alignment horizontal="left" vertical="top" wrapText="1" indent="1"/>
    </xf>
    <xf numFmtId="0" fontId="46" fillId="0" borderId="121" applyBorder="0">
      <alignment horizontal="left" vertical="top" wrapText="1" indent="1"/>
    </xf>
    <xf numFmtId="0" fontId="46" fillId="0" borderId="121" applyBorder="0">
      <alignment horizontal="left" vertical="top" wrapText="1" indent="1"/>
    </xf>
    <xf numFmtId="0" fontId="46" fillId="0" borderId="121" applyBorder="0">
      <alignment horizontal="left" vertical="top" wrapText="1" indent="1"/>
    </xf>
    <xf numFmtId="0" fontId="46" fillId="0" borderId="121" applyBorder="0">
      <alignment horizontal="left" vertical="top" wrapText="1" indent="1"/>
    </xf>
    <xf numFmtId="0" fontId="46" fillId="0" borderId="121" applyBorder="0">
      <alignment horizontal="left" vertical="top" wrapText="1" indent="1"/>
    </xf>
    <xf numFmtId="0" fontId="46" fillId="0" borderId="121" applyBorder="0">
      <alignment horizontal="left" vertical="top" wrapText="1" indent="1"/>
    </xf>
    <xf numFmtId="0" fontId="46" fillId="0" borderId="121" applyBorder="0">
      <alignment horizontal="left" vertical="top" wrapText="1" indent="1"/>
    </xf>
    <xf numFmtId="0" fontId="46" fillId="0" borderId="121" applyBorder="0">
      <alignment horizontal="left" vertical="top" wrapText="1" indent="1"/>
    </xf>
    <xf numFmtId="0" fontId="46" fillId="0" borderId="121" applyBorder="0">
      <alignment horizontal="left" vertical="top" wrapText="1" indent="1"/>
    </xf>
    <xf numFmtId="0" fontId="46" fillId="0" borderId="121" applyBorder="0">
      <alignment horizontal="left" vertical="top" wrapText="1" indent="1"/>
    </xf>
    <xf numFmtId="0" fontId="46" fillId="0" borderId="121" applyBorder="0">
      <alignment horizontal="left" vertical="top" wrapText="1" indent="1"/>
    </xf>
    <xf numFmtId="0" fontId="46" fillId="0" borderId="121" applyBorder="0">
      <alignment horizontal="left" vertical="top" wrapText="1" indent="1"/>
    </xf>
    <xf numFmtId="0" fontId="46" fillId="0" borderId="121" applyBorder="0">
      <alignment horizontal="left" vertical="top" wrapText="1" indent="1"/>
    </xf>
    <xf numFmtId="0" fontId="46" fillId="0" borderId="121" applyBorder="0">
      <alignment horizontal="left" vertical="top" wrapText="1" indent="1"/>
    </xf>
    <xf numFmtId="0" fontId="46" fillId="0" borderId="121" applyBorder="0">
      <alignment horizontal="left" vertical="top" wrapText="1" indent="1"/>
    </xf>
    <xf numFmtId="0" fontId="46" fillId="0" borderId="121" applyBorder="0">
      <alignment horizontal="left" vertical="top" wrapText="1" indent="1"/>
    </xf>
    <xf numFmtId="0" fontId="46" fillId="0" borderId="121" applyBorder="0">
      <alignment horizontal="left" vertical="top" wrapText="1" indent="1"/>
    </xf>
    <xf numFmtId="0" fontId="95" fillId="43" borderId="120" applyNumberFormat="0" applyAlignment="0" applyProtection="0"/>
    <xf numFmtId="0" fontId="95" fillId="43" borderId="120" applyNumberFormat="0" applyAlignment="0" applyProtection="0"/>
    <xf numFmtId="0" fontId="95" fillId="43" borderId="120" applyNumberFormat="0" applyAlignment="0" applyProtection="0"/>
    <xf numFmtId="0" fontId="95" fillId="43" borderId="120" applyNumberFormat="0" applyAlignment="0" applyProtection="0"/>
    <xf numFmtId="0" fontId="95" fillId="43" borderId="120" applyNumberFormat="0" applyAlignment="0" applyProtection="0"/>
    <xf numFmtId="0" fontId="95" fillId="43" borderId="120" applyNumberFormat="0" applyAlignment="0" applyProtection="0"/>
    <xf numFmtId="0" fontId="95" fillId="43" borderId="120" applyNumberFormat="0" applyAlignment="0" applyProtection="0"/>
    <xf numFmtId="0" fontId="95" fillId="43" borderId="120" applyNumberFormat="0" applyAlignment="0" applyProtection="0"/>
    <xf numFmtId="0" fontId="95" fillId="4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5" fillId="94" borderId="120" applyNumberFormat="0" applyAlignment="0" applyProtection="0"/>
    <xf numFmtId="0" fontId="95" fillId="94" borderId="120" applyNumberFormat="0" applyAlignment="0" applyProtection="0"/>
    <xf numFmtId="0" fontId="95" fillId="94" borderId="120" applyNumberFormat="0" applyAlignment="0" applyProtection="0"/>
    <xf numFmtId="0" fontId="95" fillId="94" borderId="120" applyNumberFormat="0" applyAlignment="0" applyProtection="0"/>
    <xf numFmtId="0" fontId="95" fillId="94" borderId="120" applyNumberFormat="0" applyAlignment="0" applyProtection="0"/>
    <xf numFmtId="0" fontId="95" fillId="94" borderId="120" applyNumberFormat="0" applyAlignment="0" applyProtection="0"/>
    <xf numFmtId="0" fontId="95" fillId="94" borderId="120" applyNumberFormat="0" applyAlignment="0" applyProtection="0"/>
    <xf numFmtId="0" fontId="95" fillId="94" borderId="120" applyNumberFormat="0" applyAlignment="0" applyProtection="0"/>
    <xf numFmtId="0" fontId="95" fillId="94"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5" fillId="94" borderId="120" applyNumberFormat="0" applyAlignment="0" applyProtection="0"/>
    <xf numFmtId="0" fontId="95" fillId="94" borderId="120" applyNumberFormat="0" applyAlignment="0" applyProtection="0"/>
    <xf numFmtId="0" fontId="95" fillId="94" borderId="120" applyNumberFormat="0" applyAlignment="0" applyProtection="0"/>
    <xf numFmtId="0" fontId="95" fillId="94" borderId="120" applyNumberFormat="0" applyAlignment="0" applyProtection="0"/>
    <xf numFmtId="0" fontId="95" fillId="94" borderId="120" applyNumberFormat="0" applyAlignment="0" applyProtection="0"/>
    <xf numFmtId="0" fontId="95" fillId="94" borderId="120" applyNumberFormat="0" applyAlignment="0" applyProtection="0"/>
    <xf numFmtId="0" fontId="95" fillId="94" borderId="120" applyNumberFormat="0" applyAlignment="0" applyProtection="0"/>
    <xf numFmtId="0" fontId="95" fillId="94" borderId="120" applyNumberFormat="0" applyAlignment="0" applyProtection="0"/>
    <xf numFmtId="0" fontId="95" fillId="94"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5" fillId="94" borderId="120" applyNumberFormat="0" applyAlignment="0" applyProtection="0"/>
    <xf numFmtId="0" fontId="95" fillId="94" borderId="120" applyNumberFormat="0" applyAlignment="0" applyProtection="0"/>
    <xf numFmtId="0" fontId="95" fillId="94" borderId="120" applyNumberFormat="0" applyAlignment="0" applyProtection="0"/>
    <xf numFmtId="0" fontId="95" fillId="94" borderId="120" applyNumberFormat="0" applyAlignment="0" applyProtection="0"/>
    <xf numFmtId="0" fontId="95" fillId="94" borderId="120" applyNumberFormat="0" applyAlignment="0" applyProtection="0"/>
    <xf numFmtId="0" fontId="95" fillId="94" borderId="120" applyNumberFormat="0" applyAlignment="0" applyProtection="0"/>
    <xf numFmtId="0" fontId="95" fillId="94" borderId="120" applyNumberFormat="0" applyAlignment="0" applyProtection="0"/>
    <xf numFmtId="0" fontId="95" fillId="94" borderId="120" applyNumberFormat="0" applyAlignment="0" applyProtection="0"/>
    <xf numFmtId="0" fontId="95" fillId="94"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5" fillId="94" borderId="120" applyNumberFormat="0" applyAlignment="0" applyProtection="0"/>
    <xf numFmtId="0" fontId="95" fillId="94" borderId="120" applyNumberFormat="0" applyAlignment="0" applyProtection="0"/>
    <xf numFmtId="0" fontId="95" fillId="94" borderId="120" applyNumberFormat="0" applyAlignment="0" applyProtection="0"/>
    <xf numFmtId="0" fontId="95" fillId="94" borderId="120" applyNumberFormat="0" applyAlignment="0" applyProtection="0"/>
    <xf numFmtId="0" fontId="95" fillId="94" borderId="120" applyNumberFormat="0" applyAlignment="0" applyProtection="0"/>
    <xf numFmtId="0" fontId="95" fillId="94" borderId="120" applyNumberFormat="0" applyAlignment="0" applyProtection="0"/>
    <xf numFmtId="0" fontId="95" fillId="94" borderId="120" applyNumberFormat="0" applyAlignment="0" applyProtection="0"/>
    <xf numFmtId="0" fontId="95" fillId="94" borderId="120" applyNumberFormat="0" applyAlignment="0" applyProtection="0"/>
    <xf numFmtId="0" fontId="95" fillId="94"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6" fillId="93" borderId="120" applyNumberFormat="0" applyAlignment="0" applyProtection="0"/>
    <xf numFmtId="0" fontId="95" fillId="94" borderId="120" applyNumberFormat="0" applyAlignment="0" applyProtection="0"/>
    <xf numFmtId="0" fontId="95" fillId="94" borderId="120" applyNumberFormat="0" applyAlignment="0" applyProtection="0"/>
    <xf numFmtId="0" fontId="95" fillId="94" borderId="120" applyNumberFormat="0" applyAlignment="0" applyProtection="0"/>
    <xf numFmtId="0" fontId="95" fillId="94" borderId="120" applyNumberFormat="0" applyAlignment="0" applyProtection="0"/>
    <xf numFmtId="0" fontId="95" fillId="94" borderId="120" applyNumberFormat="0" applyAlignment="0" applyProtection="0"/>
    <xf numFmtId="0" fontId="95" fillId="94" borderId="120" applyNumberFormat="0" applyAlignment="0" applyProtection="0"/>
    <xf numFmtId="0" fontId="95" fillId="94" borderId="120" applyNumberFormat="0" applyAlignment="0" applyProtection="0"/>
    <xf numFmtId="0" fontId="95" fillId="94" borderId="120" applyNumberFormat="0" applyAlignment="0" applyProtection="0"/>
    <xf numFmtId="0" fontId="95" fillId="94" borderId="120" applyNumberFormat="0" applyAlignment="0" applyProtection="0"/>
    <xf numFmtId="170" fontId="20" fillId="0" borderId="0"/>
    <xf numFmtId="170" fontId="57" fillId="0" borderId="0" applyFont="0" applyFill="0" applyBorder="0" applyAlignment="0" applyProtection="0"/>
    <xf numFmtId="170" fontId="20" fillId="0" borderId="0"/>
    <xf numFmtId="170" fontId="20" fillId="0" borderId="0"/>
    <xf numFmtId="170" fontId="20" fillId="0" borderId="0"/>
    <xf numFmtId="168" fontId="20" fillId="0" borderId="0"/>
    <xf numFmtId="168" fontId="20" fillId="0" borderId="0"/>
    <xf numFmtId="168" fontId="20" fillId="0" borderId="0"/>
    <xf numFmtId="168" fontId="20" fillId="0" borderId="0"/>
    <xf numFmtId="0" fontId="115" fillId="52" borderId="120" applyNumberFormat="0" applyAlignment="0" applyProtection="0"/>
    <xf numFmtId="0" fontId="115" fillId="52" borderId="120" applyNumberFormat="0" applyAlignment="0" applyProtection="0"/>
    <xf numFmtId="0" fontId="115" fillId="52" borderId="120" applyNumberFormat="0" applyAlignment="0" applyProtection="0"/>
    <xf numFmtId="0" fontId="115" fillId="52" borderId="120" applyNumberFormat="0" applyAlignment="0" applyProtection="0"/>
    <xf numFmtId="0" fontId="115" fillId="52" borderId="120" applyNumberFormat="0" applyAlignment="0" applyProtection="0"/>
    <xf numFmtId="0" fontId="115" fillId="52" borderId="120" applyNumberFormat="0" applyAlignment="0" applyProtection="0"/>
    <xf numFmtId="0" fontId="115" fillId="52" borderId="120" applyNumberFormat="0" applyAlignment="0" applyProtection="0"/>
    <xf numFmtId="0" fontId="115" fillId="52" borderId="120" applyNumberFormat="0" applyAlignment="0" applyProtection="0"/>
    <xf numFmtId="0" fontId="115" fillId="52" borderId="120" applyNumberFormat="0" applyAlignment="0" applyProtection="0"/>
    <xf numFmtId="0" fontId="116" fillId="43" borderId="122" applyNumberFormat="0" applyAlignment="0" applyProtection="0"/>
    <xf numFmtId="0" fontId="116" fillId="43" borderId="122" applyNumberFormat="0" applyAlignment="0" applyProtection="0"/>
    <xf numFmtId="0" fontId="116" fillId="43" borderId="122" applyNumberFormat="0" applyAlignment="0" applyProtection="0"/>
    <xf numFmtId="0" fontId="116" fillId="43" borderId="122" applyNumberFormat="0" applyAlignment="0" applyProtection="0"/>
    <xf numFmtId="0" fontId="116" fillId="43" borderId="122" applyNumberFormat="0" applyAlignment="0" applyProtection="0"/>
    <xf numFmtId="0" fontId="116" fillId="43" borderId="122" applyNumberFormat="0" applyAlignment="0" applyProtection="0"/>
    <xf numFmtId="0" fontId="116" fillId="43" borderId="122" applyNumberFormat="0" applyAlignment="0" applyProtection="0"/>
    <xf numFmtId="165" fontId="117" fillId="0" borderId="0">
      <protection locked="0"/>
    </xf>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61" borderId="120" applyNumberFormat="0" applyAlignment="0" applyProtection="0"/>
    <xf numFmtId="0" fontId="125" fillId="61" borderId="120" applyNumberFormat="0" applyAlignment="0" applyProtection="0"/>
    <xf numFmtId="0" fontId="125" fillId="61" borderId="120" applyNumberFormat="0" applyAlignment="0" applyProtection="0"/>
    <xf numFmtId="0" fontId="125" fillId="61" borderId="120" applyNumberFormat="0" applyAlignment="0" applyProtection="0"/>
    <xf numFmtId="0" fontId="125" fillId="61" borderId="120" applyNumberFormat="0" applyAlignment="0" applyProtection="0"/>
    <xf numFmtId="0" fontId="125" fillId="61" borderId="120" applyNumberFormat="0" applyAlignment="0" applyProtection="0"/>
    <xf numFmtId="0" fontId="125" fillId="61" borderId="120" applyNumberFormat="0" applyAlignment="0" applyProtection="0"/>
    <xf numFmtId="0" fontId="125" fillId="61" borderId="120" applyNumberFormat="0" applyAlignment="0" applyProtection="0"/>
    <xf numFmtId="0" fontId="125" fillId="6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61" borderId="120" applyNumberFormat="0" applyAlignment="0" applyProtection="0"/>
    <xf numFmtId="0" fontId="125" fillId="61" borderId="120" applyNumberFormat="0" applyAlignment="0" applyProtection="0"/>
    <xf numFmtId="0" fontId="125" fillId="61" borderId="120" applyNumberFormat="0" applyAlignment="0" applyProtection="0"/>
    <xf numFmtId="0" fontId="125" fillId="61" borderId="120" applyNumberFormat="0" applyAlignment="0" applyProtection="0"/>
    <xf numFmtId="0" fontId="125" fillId="61" borderId="120" applyNumberFormat="0" applyAlignment="0" applyProtection="0"/>
    <xf numFmtId="0" fontId="125" fillId="61" borderId="120" applyNumberFormat="0" applyAlignment="0" applyProtection="0"/>
    <xf numFmtId="0" fontId="125" fillId="61" borderId="120" applyNumberFormat="0" applyAlignment="0" applyProtection="0"/>
    <xf numFmtId="0" fontId="125" fillId="61" borderId="120" applyNumberFormat="0" applyAlignment="0" applyProtection="0"/>
    <xf numFmtId="0" fontId="125" fillId="6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61" borderId="120" applyNumberFormat="0" applyAlignment="0" applyProtection="0"/>
    <xf numFmtId="0" fontId="125" fillId="61" borderId="120" applyNumberFormat="0" applyAlignment="0" applyProtection="0"/>
    <xf numFmtId="0" fontId="125" fillId="61" borderId="120" applyNumberFormat="0" applyAlignment="0" applyProtection="0"/>
    <xf numFmtId="0" fontId="125" fillId="61" borderId="120" applyNumberFormat="0" applyAlignment="0" applyProtection="0"/>
    <xf numFmtId="0" fontId="125" fillId="61" borderId="120" applyNumberFormat="0" applyAlignment="0" applyProtection="0"/>
    <xf numFmtId="0" fontId="125" fillId="61" borderId="120" applyNumberFormat="0" applyAlignment="0" applyProtection="0"/>
    <xf numFmtId="0" fontId="125" fillId="61" borderId="120" applyNumberFormat="0" applyAlignment="0" applyProtection="0"/>
    <xf numFmtId="0" fontId="125" fillId="61" borderId="120" applyNumberFormat="0" applyAlignment="0" applyProtection="0"/>
    <xf numFmtId="0" fontId="125" fillId="6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61" borderId="120" applyNumberFormat="0" applyAlignment="0" applyProtection="0"/>
    <xf numFmtId="0" fontId="125" fillId="61" borderId="120" applyNumberFormat="0" applyAlignment="0" applyProtection="0"/>
    <xf numFmtId="0" fontId="125" fillId="61" borderId="120" applyNumberFormat="0" applyAlignment="0" applyProtection="0"/>
    <xf numFmtId="0" fontId="125" fillId="61" borderId="120" applyNumberFormat="0" applyAlignment="0" applyProtection="0"/>
    <xf numFmtId="0" fontId="125" fillId="61" borderId="120" applyNumberFormat="0" applyAlignment="0" applyProtection="0"/>
    <xf numFmtId="0" fontId="125" fillId="61" borderId="120" applyNumberFormat="0" applyAlignment="0" applyProtection="0"/>
    <xf numFmtId="0" fontId="125" fillId="61" borderId="120" applyNumberFormat="0" applyAlignment="0" applyProtection="0"/>
    <xf numFmtId="0" fontId="125" fillId="61" borderId="120" applyNumberFormat="0" applyAlignment="0" applyProtection="0"/>
    <xf numFmtId="0" fontId="125" fillId="6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41" borderId="120" applyNumberFormat="0" applyAlignment="0" applyProtection="0"/>
    <xf numFmtId="0" fontId="125" fillId="61" borderId="120" applyNumberFormat="0" applyAlignment="0" applyProtection="0"/>
    <xf numFmtId="0" fontId="125" fillId="61" borderId="120" applyNumberFormat="0" applyAlignment="0" applyProtection="0"/>
    <xf numFmtId="0" fontId="125" fillId="61" borderId="120" applyNumberFormat="0" applyAlignment="0" applyProtection="0"/>
    <xf numFmtId="0" fontId="125" fillId="61" borderId="120" applyNumberFormat="0" applyAlignment="0" applyProtection="0"/>
    <xf numFmtId="0" fontId="125" fillId="61" borderId="120" applyNumberFormat="0" applyAlignment="0" applyProtection="0"/>
    <xf numFmtId="0" fontId="125" fillId="61" borderId="120" applyNumberFormat="0" applyAlignment="0" applyProtection="0"/>
    <xf numFmtId="0" fontId="125" fillId="61" borderId="120" applyNumberFormat="0" applyAlignment="0" applyProtection="0"/>
    <xf numFmtId="0" fontId="125" fillId="61" borderId="120" applyNumberFormat="0" applyAlignment="0" applyProtection="0"/>
    <xf numFmtId="0" fontId="125" fillId="61" borderId="120" applyNumberFormat="0" applyAlignment="0" applyProtection="0"/>
    <xf numFmtId="230" fontId="125" fillId="52" borderId="120" applyNumberFormat="0" applyAlignment="0" applyProtection="0"/>
    <xf numFmtId="0" fontId="125" fillId="52" borderId="120" applyNumberFormat="0" applyAlignment="0" applyProtection="0"/>
    <xf numFmtId="0" fontId="125" fillId="52" borderId="120" applyNumberFormat="0" applyAlignment="0" applyProtection="0"/>
    <xf numFmtId="0" fontId="125" fillId="52" borderId="120" applyNumberFormat="0" applyAlignment="0" applyProtection="0"/>
    <xf numFmtId="0" fontId="125" fillId="52" borderId="120" applyNumberFormat="0" applyAlignment="0" applyProtection="0"/>
    <xf numFmtId="0" fontId="125" fillId="52" borderId="120" applyNumberFormat="0" applyAlignment="0" applyProtection="0"/>
    <xf numFmtId="0" fontId="125" fillId="52" borderId="120" applyNumberFormat="0" applyAlignment="0" applyProtection="0"/>
    <xf numFmtId="0" fontId="125" fillId="52" borderId="120" applyNumberFormat="0" applyAlignment="0" applyProtection="0"/>
    <xf numFmtId="0" fontId="125" fillId="52" borderId="120" applyNumberFormat="0" applyAlignment="0" applyProtection="0"/>
    <xf numFmtId="0" fontId="125" fillId="52" borderId="120" applyNumberFormat="0" applyAlignment="0" applyProtection="0"/>
    <xf numFmtId="230" fontId="125" fillId="52" borderId="120" applyNumberFormat="0" applyAlignment="0" applyProtection="0"/>
    <xf numFmtId="230" fontId="125" fillId="52" borderId="120" applyNumberFormat="0" applyAlignment="0" applyProtection="0"/>
    <xf numFmtId="230" fontId="125" fillId="52" borderId="120" applyNumberFormat="0" applyAlignment="0" applyProtection="0"/>
    <xf numFmtId="230" fontId="125" fillId="52" borderId="120" applyNumberFormat="0" applyAlignment="0" applyProtection="0"/>
    <xf numFmtId="230" fontId="125" fillId="52" borderId="120" applyNumberFormat="0" applyAlignment="0" applyProtection="0"/>
    <xf numFmtId="230" fontId="125" fillId="52" borderId="120" applyNumberFormat="0" applyAlignment="0" applyProtection="0"/>
    <xf numFmtId="230" fontId="125" fillId="52" borderId="120" applyNumberFormat="0" applyAlignment="0" applyProtection="0"/>
    <xf numFmtId="230" fontId="125" fillId="52" borderId="120" applyNumberFormat="0" applyAlignment="0" applyProtection="0"/>
    <xf numFmtId="170" fontId="165" fillId="0" borderId="0" applyFont="0" applyFill="0" applyBorder="0" applyAlignment="0" applyProtection="0"/>
    <xf numFmtId="170" fontId="57" fillId="0" borderId="0" applyFont="0" applyFill="0" applyBorder="0" applyAlignment="0" applyProtection="0"/>
    <xf numFmtId="170" fontId="57" fillId="0" borderId="0" applyFont="0" applyFill="0" applyBorder="0" applyAlignment="0" applyProtection="0"/>
    <xf numFmtId="170" fontId="65" fillId="0" borderId="0" applyFont="0" applyFill="0" applyBorder="0" applyAlignment="0" applyProtection="0"/>
    <xf numFmtId="170" fontId="57" fillId="0" borderId="0" applyFont="0" applyFill="0" applyBorder="0" applyAlignment="0" applyProtection="0"/>
    <xf numFmtId="166" fontId="57" fillId="0" borderId="0" applyFont="0" applyFill="0" applyBorder="0" applyAlignment="0" applyProtection="0"/>
    <xf numFmtId="170" fontId="57" fillId="0" borderId="0" applyFont="0" applyFill="0" applyBorder="0" applyAlignment="0" applyProtection="0"/>
    <xf numFmtId="170" fontId="57" fillId="0" borderId="0" applyFont="0" applyFill="0" applyBorder="0" applyAlignment="0" applyProtection="0"/>
    <xf numFmtId="170" fontId="57"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0" fontId="30" fillId="57" borderId="119" applyNumberFormat="0" applyFont="0" applyAlignment="0" applyProtection="0"/>
    <xf numFmtId="0" fontId="30" fillId="57" borderId="119" applyNumberFormat="0" applyFont="0" applyAlignment="0" applyProtection="0"/>
    <xf numFmtId="0" fontId="30" fillId="57" borderId="119" applyNumberFormat="0" applyFont="0" applyAlignment="0" applyProtection="0"/>
    <xf numFmtId="0" fontId="30" fillId="57" borderId="119" applyNumberFormat="0" applyFont="0" applyAlignment="0" applyProtection="0"/>
    <xf numFmtId="0" fontId="30" fillId="57" borderId="119" applyNumberFormat="0" applyFont="0" applyAlignment="0" applyProtection="0"/>
    <xf numFmtId="0" fontId="30" fillId="57" borderId="119" applyNumberFormat="0" applyFont="0" applyAlignment="0" applyProtection="0"/>
    <xf numFmtId="0" fontId="30" fillId="57" borderId="119" applyNumberFormat="0" applyFont="0" applyAlignment="0" applyProtection="0"/>
    <xf numFmtId="0" fontId="30" fillId="57" borderId="119" applyNumberFormat="0" applyFont="0" applyAlignment="0" applyProtection="0"/>
    <xf numFmtId="0" fontId="30" fillId="57" borderId="119" applyNumberFormat="0" applyFont="0" applyAlignment="0" applyProtection="0"/>
    <xf numFmtId="0" fontId="30" fillId="57" borderId="119" applyNumberFormat="0" applyFont="0" applyAlignment="0" applyProtection="0"/>
    <xf numFmtId="0" fontId="30" fillId="57" borderId="119" applyNumberFormat="0" applyFont="0" applyAlignment="0" applyProtection="0"/>
    <xf numFmtId="0" fontId="30" fillId="57" borderId="119" applyNumberFormat="0" applyFont="0" applyAlignment="0" applyProtection="0"/>
    <xf numFmtId="0" fontId="30" fillId="57" borderId="119" applyNumberFormat="0" applyFont="0" applyAlignment="0" applyProtection="0"/>
    <xf numFmtId="0" fontId="30" fillId="57" borderId="119" applyNumberFormat="0" applyFont="0" applyAlignment="0" applyProtection="0"/>
    <xf numFmtId="0" fontId="57" fillId="57" borderId="119" applyNumberFormat="0" applyFont="0" applyAlignment="0" applyProtection="0"/>
    <xf numFmtId="0" fontId="57" fillId="57" borderId="119" applyNumberFormat="0" applyFont="0" applyAlignment="0" applyProtection="0"/>
    <xf numFmtId="0" fontId="57" fillId="57" borderId="119" applyNumberFormat="0" applyFont="0" applyAlignment="0" applyProtection="0"/>
    <xf numFmtId="0" fontId="57" fillId="57" borderId="119" applyNumberFormat="0" applyFont="0" applyAlignment="0" applyProtection="0"/>
    <xf numFmtId="0" fontId="57" fillId="57" borderId="119" applyNumberFormat="0" applyFont="0" applyAlignment="0" applyProtection="0"/>
    <xf numFmtId="0" fontId="57" fillId="57" borderId="119" applyNumberFormat="0" applyFont="0" applyAlignment="0" applyProtection="0"/>
    <xf numFmtId="0" fontId="57" fillId="57" borderId="119" applyNumberFormat="0" applyFont="0" applyAlignment="0" applyProtection="0"/>
    <xf numFmtId="0" fontId="57" fillId="57" borderId="119" applyNumberFormat="0" applyFont="0" applyAlignment="0" applyProtection="0"/>
    <xf numFmtId="0" fontId="57" fillId="57" borderId="119" applyNumberFormat="0" applyFont="0" applyAlignment="0" applyProtection="0"/>
    <xf numFmtId="0" fontId="57" fillId="57" borderId="119" applyNumberFormat="0" applyFont="0" applyAlignment="0" applyProtection="0"/>
    <xf numFmtId="0" fontId="57" fillId="57" borderId="119" applyNumberFormat="0" applyFont="0" applyAlignment="0" applyProtection="0"/>
    <xf numFmtId="0" fontId="57" fillId="57" borderId="119" applyNumberFormat="0" applyFont="0" applyAlignment="0" applyProtection="0"/>
    <xf numFmtId="0" fontId="57" fillId="57" borderId="119" applyNumberFormat="0" applyFont="0" applyAlignment="0" applyProtection="0"/>
    <xf numFmtId="0" fontId="57" fillId="57" borderId="119" applyNumberFormat="0" applyFont="0" applyAlignment="0" applyProtection="0"/>
    <xf numFmtId="0" fontId="20" fillId="120" borderId="119" applyNumberFormat="0" applyAlignment="0" applyProtection="0"/>
    <xf numFmtId="0" fontId="20" fillId="120" borderId="119" applyNumberFormat="0" applyAlignment="0" applyProtection="0"/>
    <xf numFmtId="0" fontId="20" fillId="120" borderId="119" applyNumberFormat="0" applyAlignment="0" applyProtection="0"/>
    <xf numFmtId="0" fontId="20" fillId="120" borderId="119" applyNumberFormat="0" applyAlignment="0" applyProtection="0"/>
    <xf numFmtId="0" fontId="20" fillId="120" borderId="119" applyNumberFormat="0" applyAlignment="0" applyProtection="0"/>
    <xf numFmtId="0" fontId="20" fillId="120" borderId="119" applyNumberFormat="0" applyAlignment="0" applyProtection="0"/>
    <xf numFmtId="0" fontId="20" fillId="120" borderId="119" applyNumberFormat="0" applyAlignment="0" applyProtection="0"/>
    <xf numFmtId="0" fontId="30" fillId="57" borderId="119" applyNumberFormat="0" applyFont="0" applyAlignment="0" applyProtection="0"/>
    <xf numFmtId="0" fontId="30" fillId="57" borderId="119" applyNumberFormat="0" applyFont="0" applyAlignment="0" applyProtection="0"/>
    <xf numFmtId="0" fontId="30" fillId="57" borderId="119" applyNumberFormat="0" applyFont="0" applyAlignment="0" applyProtection="0"/>
    <xf numFmtId="0" fontId="30" fillId="57" borderId="119" applyNumberFormat="0" applyFont="0" applyAlignment="0" applyProtection="0"/>
    <xf numFmtId="0" fontId="30" fillId="57" borderId="119" applyNumberFormat="0" applyFont="0" applyAlignment="0" applyProtection="0"/>
    <xf numFmtId="0" fontId="30" fillId="57" borderId="119" applyNumberFormat="0" applyFont="0" applyAlignment="0" applyProtection="0"/>
    <xf numFmtId="0" fontId="30" fillId="57" borderId="119" applyNumberFormat="0" applyFont="0" applyAlignment="0" applyProtection="0"/>
    <xf numFmtId="0" fontId="30" fillId="57" borderId="119" applyNumberFormat="0" applyFont="0" applyAlignment="0" applyProtection="0"/>
    <xf numFmtId="0" fontId="30" fillId="57" borderId="119" applyNumberFormat="0" applyFont="0" applyAlignment="0" applyProtection="0"/>
    <xf numFmtId="0" fontId="30" fillId="57" borderId="119" applyNumberFormat="0" applyFont="0" applyAlignment="0" applyProtection="0"/>
    <xf numFmtId="0" fontId="30" fillId="57" borderId="119" applyNumberFormat="0" applyFont="0" applyAlignment="0" applyProtection="0"/>
    <xf numFmtId="0" fontId="30" fillId="57" borderId="119" applyNumberFormat="0" applyFont="0" applyAlignment="0" applyProtection="0"/>
    <xf numFmtId="0" fontId="30" fillId="57" borderId="119" applyNumberFormat="0" applyFont="0" applyAlignment="0" applyProtection="0"/>
    <xf numFmtId="0" fontId="30" fillId="57" borderId="119" applyNumberFormat="0" applyFont="0" applyAlignment="0" applyProtection="0"/>
    <xf numFmtId="0" fontId="57" fillId="57" borderId="119" applyNumberFormat="0" applyFont="0" applyAlignment="0" applyProtection="0"/>
    <xf numFmtId="0" fontId="57" fillId="57" borderId="119" applyNumberFormat="0" applyFont="0" applyAlignment="0" applyProtection="0"/>
    <xf numFmtId="0" fontId="57" fillId="57" borderId="119" applyNumberFormat="0" applyFont="0" applyAlignment="0" applyProtection="0"/>
    <xf numFmtId="0" fontId="57" fillId="57" borderId="119" applyNumberFormat="0" applyFont="0" applyAlignment="0" applyProtection="0"/>
    <xf numFmtId="0" fontId="57" fillId="57" borderId="119" applyNumberFormat="0" applyFont="0" applyAlignment="0" applyProtection="0"/>
    <xf numFmtId="0" fontId="57" fillId="57" borderId="119" applyNumberFormat="0" applyFont="0" applyAlignment="0" applyProtection="0"/>
    <xf numFmtId="0" fontId="57" fillId="57" borderId="119" applyNumberFormat="0" applyFont="0" applyAlignment="0" applyProtection="0"/>
    <xf numFmtId="0" fontId="57" fillId="57" borderId="119" applyNumberFormat="0" applyFont="0" applyAlignment="0" applyProtection="0"/>
    <xf numFmtId="0" fontId="57" fillId="57" borderId="119" applyNumberFormat="0" applyFont="0" applyAlignment="0" applyProtection="0"/>
    <xf numFmtId="0" fontId="57" fillId="57" borderId="119" applyNumberFormat="0" applyFont="0" applyAlignment="0" applyProtection="0"/>
    <xf numFmtId="0" fontId="57" fillId="57" borderId="119" applyNumberFormat="0" applyFont="0" applyAlignment="0" applyProtection="0"/>
    <xf numFmtId="0" fontId="57" fillId="57" borderId="119" applyNumberFormat="0" applyFont="0" applyAlignment="0" applyProtection="0"/>
    <xf numFmtId="0" fontId="57" fillId="57" borderId="119" applyNumberFormat="0" applyFont="0" applyAlignment="0" applyProtection="0"/>
    <xf numFmtId="0" fontId="57" fillId="57" borderId="119" applyNumberFormat="0" applyFont="0" applyAlignment="0" applyProtection="0"/>
    <xf numFmtId="0" fontId="20" fillId="120" borderId="119" applyNumberFormat="0" applyAlignment="0" applyProtection="0"/>
    <xf numFmtId="0" fontId="20" fillId="120" borderId="119" applyNumberFormat="0" applyAlignment="0" applyProtection="0"/>
    <xf numFmtId="0" fontId="20" fillId="120" borderId="119" applyNumberFormat="0" applyAlignment="0" applyProtection="0"/>
    <xf numFmtId="0" fontId="20" fillId="120" borderId="119" applyNumberFormat="0" applyAlignment="0" applyProtection="0"/>
    <xf numFmtId="0" fontId="20" fillId="120" borderId="119" applyNumberFormat="0" applyAlignment="0" applyProtection="0"/>
    <xf numFmtId="0" fontId="20" fillId="120" borderId="119" applyNumberFormat="0" applyAlignment="0" applyProtection="0"/>
    <xf numFmtId="0" fontId="20" fillId="120" borderId="119" applyNumberFormat="0" applyAlignment="0" applyProtection="0"/>
    <xf numFmtId="0" fontId="57" fillId="57" borderId="119" applyNumberFormat="0" applyFont="0" applyAlignment="0" applyProtection="0"/>
    <xf numFmtId="0" fontId="30" fillId="57" borderId="119" applyNumberFormat="0" applyFont="0" applyAlignment="0" applyProtection="0"/>
    <xf numFmtId="0" fontId="30" fillId="57" borderId="119" applyNumberFormat="0" applyFont="0" applyAlignment="0" applyProtection="0"/>
    <xf numFmtId="0" fontId="30" fillId="57" borderId="119" applyNumberFormat="0" applyFont="0" applyAlignment="0" applyProtection="0"/>
    <xf numFmtId="0" fontId="30" fillId="57" borderId="119" applyNumberFormat="0" applyFont="0" applyAlignment="0" applyProtection="0"/>
    <xf numFmtId="0" fontId="30" fillId="57" borderId="119" applyNumberFormat="0" applyFont="0" applyAlignment="0" applyProtection="0"/>
    <xf numFmtId="0" fontId="30" fillId="57" borderId="119" applyNumberFormat="0" applyFont="0" applyAlignment="0" applyProtection="0"/>
    <xf numFmtId="0" fontId="30" fillId="57" borderId="119" applyNumberFormat="0" applyFont="0" applyAlignment="0" applyProtection="0"/>
    <xf numFmtId="0" fontId="30" fillId="57" borderId="119" applyNumberFormat="0" applyFont="0" applyAlignment="0" applyProtection="0"/>
    <xf numFmtId="0" fontId="30" fillId="57" borderId="119" applyNumberFormat="0" applyFont="0" applyAlignment="0" applyProtection="0"/>
    <xf numFmtId="0" fontId="30" fillId="57" borderId="119" applyNumberFormat="0" applyFont="0" applyAlignment="0" applyProtection="0"/>
    <xf numFmtId="0" fontId="30" fillId="57" borderId="119" applyNumberFormat="0" applyFont="0" applyAlignment="0" applyProtection="0"/>
    <xf numFmtId="0" fontId="30" fillId="57" borderId="119" applyNumberFormat="0" applyFont="0" applyAlignment="0" applyProtection="0"/>
    <xf numFmtId="0" fontId="30" fillId="57" borderId="119" applyNumberFormat="0" applyFont="0" applyAlignment="0" applyProtection="0"/>
    <xf numFmtId="0" fontId="30" fillId="57" borderId="119" applyNumberFormat="0" applyFont="0" applyAlignment="0" applyProtection="0"/>
    <xf numFmtId="0" fontId="57" fillId="57" borderId="119" applyNumberFormat="0" applyFont="0" applyAlignment="0" applyProtection="0"/>
    <xf numFmtId="0" fontId="57" fillId="57" borderId="119" applyNumberFormat="0" applyFont="0" applyAlignment="0" applyProtection="0"/>
    <xf numFmtId="0" fontId="57" fillId="57" borderId="119" applyNumberFormat="0" applyFont="0" applyAlignment="0" applyProtection="0"/>
    <xf numFmtId="0" fontId="57" fillId="57" borderId="119" applyNumberFormat="0" applyFont="0" applyAlignment="0" applyProtection="0"/>
    <xf numFmtId="0" fontId="57" fillId="57" borderId="119" applyNumberFormat="0" applyFont="0" applyAlignment="0" applyProtection="0"/>
    <xf numFmtId="0" fontId="57" fillId="57" borderId="119" applyNumberFormat="0" applyFont="0" applyAlignment="0" applyProtection="0"/>
    <xf numFmtId="0" fontId="57" fillId="57" borderId="119" applyNumberFormat="0" applyFont="0" applyAlignment="0" applyProtection="0"/>
    <xf numFmtId="0" fontId="57" fillId="57" borderId="119" applyNumberFormat="0" applyFont="0" applyAlignment="0" applyProtection="0"/>
    <xf numFmtId="0" fontId="57" fillId="57" borderId="119" applyNumberFormat="0" applyFont="0" applyAlignment="0" applyProtection="0"/>
    <xf numFmtId="0" fontId="57" fillId="57" borderId="119" applyNumberFormat="0" applyFont="0" applyAlignment="0" applyProtection="0"/>
    <xf numFmtId="0" fontId="57" fillId="57" borderId="119" applyNumberFormat="0" applyFont="0" applyAlignment="0" applyProtection="0"/>
    <xf numFmtId="0" fontId="57" fillId="57" borderId="119" applyNumberFormat="0" applyFont="0" applyAlignment="0" applyProtection="0"/>
    <xf numFmtId="0" fontId="57" fillId="57" borderId="119" applyNumberFormat="0" applyFont="0" applyAlignment="0" applyProtection="0"/>
    <xf numFmtId="0" fontId="57" fillId="57" borderId="119" applyNumberFormat="0" applyFont="0" applyAlignment="0" applyProtection="0"/>
    <xf numFmtId="0" fontId="20" fillId="120" borderId="119" applyNumberFormat="0" applyAlignment="0" applyProtection="0"/>
    <xf numFmtId="0" fontId="20" fillId="120" borderId="119" applyNumberFormat="0" applyAlignment="0" applyProtection="0"/>
    <xf numFmtId="0" fontId="20" fillId="120" borderId="119" applyNumberFormat="0" applyAlignment="0" applyProtection="0"/>
    <xf numFmtId="0" fontId="20" fillId="120" borderId="119" applyNumberFormat="0" applyAlignment="0" applyProtection="0"/>
    <xf numFmtId="0" fontId="20" fillId="120" borderId="119" applyNumberFormat="0" applyAlignment="0" applyProtection="0"/>
    <xf numFmtId="0" fontId="20" fillId="120" borderId="119" applyNumberFormat="0" applyAlignment="0" applyProtection="0"/>
    <xf numFmtId="0" fontId="20" fillId="120" borderId="119" applyNumberFormat="0" applyAlignment="0" applyProtection="0"/>
    <xf numFmtId="0" fontId="57" fillId="57" borderId="119" applyNumberFormat="0" applyFont="0" applyAlignment="0" applyProtection="0"/>
    <xf numFmtId="0" fontId="57" fillId="57" borderId="119" applyNumberFormat="0" applyFont="0" applyAlignment="0" applyProtection="0"/>
    <xf numFmtId="0" fontId="57" fillId="57" borderId="119" applyNumberFormat="0" applyFont="0" applyAlignment="0" applyProtection="0"/>
    <xf numFmtId="0" fontId="57" fillId="57" borderId="119" applyNumberFormat="0" applyFont="0" applyAlignment="0" applyProtection="0"/>
    <xf numFmtId="0" fontId="57" fillId="57" borderId="119" applyNumberFormat="0" applyFont="0" applyAlignment="0" applyProtection="0"/>
    <xf numFmtId="0" fontId="57" fillId="57" borderId="119" applyNumberFormat="0" applyFont="0" applyAlignment="0" applyProtection="0"/>
    <xf numFmtId="0" fontId="57" fillId="57" borderId="119" applyNumberFormat="0" applyFont="0" applyAlignment="0" applyProtection="0"/>
    <xf numFmtId="0" fontId="30" fillId="57" borderId="119" applyNumberFormat="0" applyFont="0" applyAlignment="0" applyProtection="0"/>
    <xf numFmtId="0" fontId="30" fillId="57" borderId="119" applyNumberFormat="0" applyFont="0" applyAlignment="0" applyProtection="0"/>
    <xf numFmtId="0" fontId="30" fillId="57" borderId="119" applyNumberFormat="0" applyFont="0" applyAlignment="0" applyProtection="0"/>
    <xf numFmtId="0" fontId="30" fillId="57" borderId="119" applyNumberFormat="0" applyFont="0" applyAlignment="0" applyProtection="0"/>
    <xf numFmtId="0" fontId="30" fillId="57" borderId="119" applyNumberFormat="0" applyFont="0" applyAlignment="0" applyProtection="0"/>
    <xf numFmtId="0" fontId="30" fillId="57" borderId="119" applyNumberFormat="0" applyFont="0" applyAlignment="0" applyProtection="0"/>
    <xf numFmtId="0" fontId="30" fillId="57" borderId="119" applyNumberFormat="0" applyFont="0" applyAlignment="0" applyProtection="0"/>
    <xf numFmtId="0" fontId="30" fillId="57" borderId="119" applyNumberFormat="0" applyFont="0" applyAlignment="0" applyProtection="0"/>
    <xf numFmtId="0" fontId="30" fillId="57" borderId="119" applyNumberFormat="0" applyFont="0" applyAlignment="0" applyProtection="0"/>
    <xf numFmtId="0" fontId="30" fillId="57" borderId="119" applyNumberFormat="0" applyFont="0" applyAlignment="0" applyProtection="0"/>
    <xf numFmtId="0" fontId="30" fillId="57" borderId="119" applyNumberFormat="0" applyFont="0" applyAlignment="0" applyProtection="0"/>
    <xf numFmtId="0" fontId="30" fillId="57" borderId="119" applyNumberFormat="0" applyFont="0" applyAlignment="0" applyProtection="0"/>
    <xf numFmtId="0" fontId="30" fillId="57" borderId="119" applyNumberFormat="0" applyFont="0" applyAlignment="0" applyProtection="0"/>
    <xf numFmtId="0" fontId="30" fillId="57" borderId="119" applyNumberFormat="0" applyFont="0" applyAlignment="0" applyProtection="0"/>
    <xf numFmtId="0" fontId="57" fillId="57" borderId="119" applyNumberFormat="0" applyFont="0" applyAlignment="0" applyProtection="0"/>
    <xf numFmtId="0" fontId="57" fillId="57" borderId="119" applyNumberFormat="0" applyFont="0" applyAlignment="0" applyProtection="0"/>
    <xf numFmtId="0" fontId="57" fillId="57" borderId="119" applyNumberFormat="0" applyFont="0" applyAlignment="0" applyProtection="0"/>
    <xf numFmtId="0" fontId="57" fillId="57" borderId="119" applyNumberFormat="0" applyFont="0" applyAlignment="0" applyProtection="0"/>
    <xf numFmtId="0" fontId="57" fillId="57" borderId="119" applyNumberFormat="0" applyFont="0" applyAlignment="0" applyProtection="0"/>
    <xf numFmtId="0" fontId="57" fillId="57" borderId="119" applyNumberFormat="0" applyFont="0" applyAlignment="0" applyProtection="0"/>
    <xf numFmtId="0" fontId="57" fillId="57" borderId="119" applyNumberFormat="0" applyFont="0" applyAlignment="0" applyProtection="0"/>
    <xf numFmtId="0" fontId="57" fillId="57" borderId="119" applyNumberFormat="0" applyFont="0" applyAlignment="0" applyProtection="0"/>
    <xf numFmtId="0" fontId="57" fillId="57" borderId="119" applyNumberFormat="0" applyFont="0" applyAlignment="0" applyProtection="0"/>
    <xf numFmtId="0" fontId="57" fillId="57" borderId="119" applyNumberFormat="0" applyFont="0" applyAlignment="0" applyProtection="0"/>
    <xf numFmtId="0" fontId="57" fillId="57" borderId="119" applyNumberFormat="0" applyFont="0" applyAlignment="0" applyProtection="0"/>
    <xf numFmtId="0" fontId="57" fillId="57" borderId="119" applyNumberFormat="0" applyFont="0" applyAlignment="0" applyProtection="0"/>
    <xf numFmtId="0" fontId="57" fillId="57" borderId="119" applyNumberFormat="0" applyFont="0" applyAlignment="0" applyProtection="0"/>
    <xf numFmtId="0" fontId="57" fillId="57" borderId="119" applyNumberFormat="0" applyFont="0" applyAlignment="0" applyProtection="0"/>
    <xf numFmtId="0" fontId="20" fillId="120" borderId="119" applyNumberFormat="0" applyAlignment="0" applyProtection="0"/>
    <xf numFmtId="0" fontId="20" fillId="120" borderId="119" applyNumberFormat="0" applyAlignment="0" applyProtection="0"/>
    <xf numFmtId="0" fontId="20" fillId="120" borderId="119" applyNumberFormat="0" applyAlignment="0" applyProtection="0"/>
    <xf numFmtId="0" fontId="20" fillId="120" borderId="119" applyNumberFormat="0" applyAlignment="0" applyProtection="0"/>
    <xf numFmtId="0" fontId="20" fillId="120" borderId="119" applyNumberFormat="0" applyAlignment="0" applyProtection="0"/>
    <xf numFmtId="0" fontId="20" fillId="120" borderId="119" applyNumberFormat="0" applyAlignment="0" applyProtection="0"/>
    <xf numFmtId="0" fontId="20" fillId="120" borderId="119" applyNumberFormat="0" applyAlignment="0" applyProtection="0"/>
    <xf numFmtId="0" fontId="57" fillId="57" borderId="119" applyNumberFormat="0" applyFont="0" applyAlignment="0" applyProtection="0"/>
    <xf numFmtId="0" fontId="57" fillId="57" borderId="119" applyNumberFormat="0" applyFont="0" applyAlignment="0" applyProtection="0"/>
    <xf numFmtId="0" fontId="57" fillId="57" borderId="119" applyNumberFormat="0" applyFont="0" applyAlignment="0" applyProtection="0"/>
    <xf numFmtId="0" fontId="57" fillId="57" borderId="119" applyNumberFormat="0" applyFont="0" applyAlignment="0" applyProtection="0"/>
    <xf numFmtId="0" fontId="57" fillId="57" borderId="119" applyNumberFormat="0" applyFont="0" applyAlignment="0" applyProtection="0"/>
    <xf numFmtId="0" fontId="57" fillId="57" borderId="119" applyNumberFormat="0" applyFont="0" applyAlignment="0" applyProtection="0"/>
    <xf numFmtId="0" fontId="57" fillId="57" borderId="119" applyNumberFormat="0" applyFont="0" applyAlignment="0" applyProtection="0"/>
    <xf numFmtId="0" fontId="57" fillId="57" borderId="119" applyNumberFormat="0" applyFont="0" applyAlignment="0" applyProtection="0"/>
    <xf numFmtId="0" fontId="57" fillId="57" borderId="119" applyNumberFormat="0" applyFont="0" applyAlignment="0" applyProtection="0"/>
    <xf numFmtId="0" fontId="57" fillId="57" borderId="119" applyNumberFormat="0" applyFont="0" applyAlignment="0" applyProtection="0"/>
    <xf numFmtId="0" fontId="57" fillId="57" borderId="119" applyNumberFormat="0" applyFont="0" applyAlignment="0" applyProtection="0"/>
    <xf numFmtId="0" fontId="57" fillId="57" borderId="119" applyNumberFormat="0" applyFont="0" applyAlignment="0" applyProtection="0"/>
    <xf numFmtId="0" fontId="57" fillId="57" borderId="119" applyNumberFormat="0" applyFont="0" applyAlignment="0" applyProtection="0"/>
    <xf numFmtId="0" fontId="57" fillId="57" borderId="119" applyNumberFormat="0" applyFont="0" applyAlignment="0" applyProtection="0"/>
    <xf numFmtId="0" fontId="57" fillId="57" borderId="119" applyNumberFormat="0" applyFont="0" applyAlignment="0" applyProtection="0"/>
    <xf numFmtId="0" fontId="57" fillId="57" borderId="119" applyNumberFormat="0" applyFont="0" applyAlignment="0" applyProtection="0"/>
    <xf numFmtId="0" fontId="57" fillId="57" borderId="119" applyNumberFormat="0" applyFont="0" applyAlignment="0" applyProtection="0"/>
    <xf numFmtId="0" fontId="57" fillId="57" borderId="119" applyNumberFormat="0" applyFont="0" applyAlignment="0" applyProtection="0"/>
    <xf numFmtId="0" fontId="57" fillId="57" borderId="119" applyNumberFormat="0" applyFont="0" applyAlignment="0" applyProtection="0"/>
    <xf numFmtId="0" fontId="57" fillId="57" borderId="119" applyNumberFormat="0" applyFont="0" applyAlignment="0" applyProtection="0"/>
    <xf numFmtId="0" fontId="57" fillId="57" borderId="119" applyNumberFormat="0" applyFont="0" applyAlignment="0" applyProtection="0"/>
    <xf numFmtId="0" fontId="20" fillId="120" borderId="119" applyNumberFormat="0" applyAlignment="0" applyProtection="0"/>
    <xf numFmtId="0" fontId="20" fillId="120" borderId="119" applyNumberFormat="0" applyAlignment="0" applyProtection="0"/>
    <xf numFmtId="0" fontId="20" fillId="120" borderId="119" applyNumberFormat="0" applyAlignment="0" applyProtection="0"/>
    <xf numFmtId="0" fontId="20" fillId="120" borderId="119" applyNumberFormat="0" applyAlignment="0" applyProtection="0"/>
    <xf numFmtId="0" fontId="20" fillId="120" borderId="119" applyNumberFormat="0" applyAlignment="0" applyProtection="0"/>
    <xf numFmtId="0" fontId="20" fillId="120" borderId="119" applyNumberFormat="0" applyAlignment="0" applyProtection="0"/>
    <xf numFmtId="0" fontId="20" fillId="120" borderId="119" applyNumberFormat="0" applyAlignment="0" applyProtection="0"/>
    <xf numFmtId="0" fontId="57" fillId="57" borderId="119" applyNumberFormat="0" applyFont="0" applyAlignment="0" applyProtection="0"/>
    <xf numFmtId="0" fontId="57" fillId="57" borderId="119" applyNumberFormat="0" applyFont="0" applyAlignment="0" applyProtection="0"/>
    <xf numFmtId="0" fontId="57" fillId="57" borderId="119" applyNumberFormat="0" applyFont="0" applyAlignment="0" applyProtection="0"/>
    <xf numFmtId="0" fontId="57" fillId="57" borderId="119" applyNumberFormat="0" applyFont="0" applyAlignment="0" applyProtection="0"/>
    <xf numFmtId="0" fontId="57" fillId="57" borderId="119" applyNumberFormat="0" applyFont="0" applyAlignment="0" applyProtection="0"/>
    <xf numFmtId="0" fontId="57" fillId="57" borderId="119" applyNumberFormat="0" applyFont="0" applyAlignment="0" applyProtection="0"/>
    <xf numFmtId="230" fontId="189" fillId="57" borderId="119" applyNumberFormat="0" applyFont="0" applyAlignment="0" applyProtection="0"/>
    <xf numFmtId="0" fontId="20" fillId="57" borderId="119" applyNumberFormat="0" applyFont="0" applyAlignment="0" applyProtection="0"/>
    <xf numFmtId="0" fontId="20" fillId="57" borderId="119" applyNumberFormat="0" applyFont="0" applyAlignment="0" applyProtection="0"/>
    <xf numFmtId="0" fontId="20" fillId="57" borderId="119" applyNumberFormat="0" applyFont="0" applyAlignment="0" applyProtection="0"/>
    <xf numFmtId="0" fontId="20" fillId="57" borderId="119" applyNumberFormat="0" applyFont="0" applyAlignment="0" applyProtection="0"/>
    <xf numFmtId="0" fontId="20" fillId="57" borderId="119" applyNumberFormat="0" applyFont="0" applyAlignment="0" applyProtection="0"/>
    <xf numFmtId="0" fontId="20" fillId="57" borderId="119" applyNumberFormat="0" applyFont="0" applyAlignment="0" applyProtection="0"/>
    <xf numFmtId="0" fontId="20" fillId="57" borderId="119" applyNumberFormat="0" applyFont="0" applyAlignment="0" applyProtection="0"/>
    <xf numFmtId="0" fontId="20" fillId="57" borderId="119" applyNumberFormat="0" applyFont="0" applyAlignment="0" applyProtection="0"/>
    <xf numFmtId="0" fontId="20" fillId="57" borderId="119" applyNumberFormat="0" applyFont="0" applyAlignment="0" applyProtection="0"/>
    <xf numFmtId="0" fontId="20" fillId="57" borderId="119" applyNumberFormat="0" applyFont="0" applyAlignment="0" applyProtection="0"/>
    <xf numFmtId="0" fontId="20" fillId="57" borderId="119" applyNumberFormat="0" applyFont="0" applyAlignment="0" applyProtection="0"/>
    <xf numFmtId="0" fontId="20" fillId="57" borderId="119" applyNumberFormat="0" applyFont="0" applyAlignment="0" applyProtection="0"/>
    <xf numFmtId="0" fontId="20" fillId="57" borderId="119" applyNumberFormat="0" applyFont="0" applyAlignment="0" applyProtection="0"/>
    <xf numFmtId="0" fontId="20" fillId="57" borderId="119" applyNumberFormat="0" applyFont="0" applyAlignment="0" applyProtection="0"/>
    <xf numFmtId="0" fontId="20" fillId="57" borderId="119" applyNumberFormat="0" applyFont="0" applyAlignment="0" applyProtection="0"/>
    <xf numFmtId="0" fontId="20" fillId="57" borderId="119" applyNumberFormat="0" applyFont="0" applyAlignment="0" applyProtection="0"/>
    <xf numFmtId="0" fontId="20" fillId="57" borderId="119" applyNumberFormat="0" applyFont="0" applyAlignment="0" applyProtection="0"/>
    <xf numFmtId="0" fontId="20" fillId="57" borderId="119" applyNumberFormat="0" applyFont="0" applyAlignment="0" applyProtection="0"/>
    <xf numFmtId="0" fontId="20" fillId="57" borderId="119" applyNumberFormat="0" applyFont="0" applyAlignment="0" applyProtection="0"/>
    <xf numFmtId="0" fontId="20" fillId="57" borderId="119" applyNumberFormat="0" applyFont="0" applyAlignment="0" applyProtection="0"/>
    <xf numFmtId="0" fontId="20" fillId="57" borderId="119" applyNumberFormat="0" applyFont="0" applyAlignment="0" applyProtection="0"/>
    <xf numFmtId="0" fontId="20" fillId="57" borderId="119" applyNumberFormat="0" applyFont="0" applyAlignment="0" applyProtection="0"/>
    <xf numFmtId="0" fontId="20" fillId="57" borderId="119" applyNumberFormat="0" applyFont="0" applyAlignment="0" applyProtection="0"/>
    <xf numFmtId="0" fontId="20" fillId="57" borderId="119" applyNumberFormat="0" applyFont="0" applyAlignment="0" applyProtection="0"/>
    <xf numFmtId="0" fontId="20" fillId="57" borderId="119" applyNumberFormat="0" applyFont="0" applyAlignment="0" applyProtection="0"/>
    <xf numFmtId="0" fontId="20" fillId="57" borderId="119" applyNumberFormat="0" applyFont="0" applyAlignment="0" applyProtection="0"/>
    <xf numFmtId="0" fontId="20" fillId="57" borderId="119" applyNumberFormat="0" applyFont="0" applyAlignment="0" applyProtection="0"/>
    <xf numFmtId="0" fontId="20" fillId="57" borderId="119" applyNumberFormat="0" applyFont="0" applyAlignment="0" applyProtection="0"/>
    <xf numFmtId="0" fontId="20" fillId="57" borderId="119" applyNumberFormat="0" applyFont="0" applyAlignment="0" applyProtection="0"/>
    <xf numFmtId="0" fontId="20" fillId="57" borderId="119" applyNumberFormat="0" applyFont="0" applyAlignment="0" applyProtection="0"/>
    <xf numFmtId="0" fontId="20" fillId="57" borderId="119" applyNumberFormat="0" applyFont="0" applyAlignment="0" applyProtection="0"/>
    <xf numFmtId="0" fontId="20" fillId="57" borderId="119" applyNumberFormat="0" applyFont="0" applyAlignment="0" applyProtection="0"/>
    <xf numFmtId="0" fontId="20" fillId="57" borderId="119" applyNumberFormat="0" applyFont="0" applyAlignment="0" applyProtection="0"/>
    <xf numFmtId="0" fontId="20" fillId="57" borderId="119" applyNumberFormat="0" applyFont="0" applyAlignment="0" applyProtection="0"/>
    <xf numFmtId="0" fontId="20" fillId="57" borderId="119" applyNumberFormat="0" applyFont="0" applyAlignment="0" applyProtection="0"/>
    <xf numFmtId="0" fontId="20" fillId="57" borderId="119" applyNumberFormat="0" applyFont="0" applyAlignment="0" applyProtection="0"/>
    <xf numFmtId="0" fontId="20" fillId="57" borderId="119" applyNumberFormat="0" applyFont="0" applyAlignment="0" applyProtection="0"/>
    <xf numFmtId="0" fontId="20" fillId="57" borderId="119" applyNumberFormat="0" applyFont="0" applyAlignment="0" applyProtection="0"/>
    <xf numFmtId="0" fontId="20" fillId="57" borderId="119" applyNumberFormat="0" applyFont="0" applyAlignment="0" applyProtection="0"/>
    <xf numFmtId="0" fontId="20" fillId="57" borderId="119" applyNumberFormat="0" applyFont="0" applyAlignment="0" applyProtection="0"/>
    <xf numFmtId="0" fontId="20" fillId="57" borderId="119" applyNumberFormat="0" applyFont="0" applyAlignment="0" applyProtection="0"/>
    <xf numFmtId="0" fontId="20" fillId="57" borderId="119" applyNumberFormat="0" applyFont="0" applyAlignment="0" applyProtection="0"/>
    <xf numFmtId="0" fontId="20" fillId="57" borderId="119" applyNumberFormat="0" applyFont="0" applyAlignment="0" applyProtection="0"/>
    <xf numFmtId="0" fontId="20" fillId="57" borderId="119" applyNumberFormat="0" applyFont="0" applyAlignment="0" applyProtection="0"/>
    <xf numFmtId="0" fontId="20" fillId="57" borderId="119" applyNumberFormat="0" applyFont="0" applyAlignment="0" applyProtection="0"/>
    <xf numFmtId="0" fontId="20" fillId="57" borderId="119" applyNumberFormat="0" applyFont="0" applyAlignment="0" applyProtection="0"/>
    <xf numFmtId="0" fontId="20" fillId="57" borderId="119" applyNumberFormat="0" applyFont="0" applyAlignment="0" applyProtection="0"/>
    <xf numFmtId="0" fontId="20" fillId="57" borderId="119" applyNumberFormat="0" applyFont="0" applyAlignment="0" applyProtection="0"/>
    <xf numFmtId="0" fontId="20" fillId="57" borderId="119" applyNumberFormat="0" applyFont="0" applyAlignment="0" applyProtection="0"/>
    <xf numFmtId="0" fontId="20" fillId="57" borderId="119" applyNumberFormat="0" applyFont="0" applyAlignment="0" applyProtection="0"/>
    <xf numFmtId="0" fontId="20" fillId="57" borderId="119" applyNumberFormat="0" applyFont="0" applyAlignment="0" applyProtection="0"/>
    <xf numFmtId="0" fontId="20" fillId="57" borderId="119" applyNumberFormat="0" applyFont="0" applyAlignment="0" applyProtection="0"/>
    <xf numFmtId="0" fontId="20" fillId="57" borderId="119" applyNumberFormat="0" applyFont="0" applyAlignment="0" applyProtection="0"/>
    <xf numFmtId="0" fontId="20" fillId="57" borderId="119" applyNumberFormat="0" applyFont="0" applyAlignment="0" applyProtection="0"/>
    <xf numFmtId="0" fontId="20" fillId="57" borderId="119" applyNumberFormat="0" applyFont="0" applyAlignment="0" applyProtection="0"/>
    <xf numFmtId="0" fontId="20" fillId="57" borderId="119" applyNumberFormat="0" applyFont="0" applyAlignment="0" applyProtection="0"/>
    <xf numFmtId="230" fontId="189" fillId="57" borderId="119" applyNumberFormat="0" applyFont="0" applyAlignment="0" applyProtection="0"/>
    <xf numFmtId="230" fontId="189" fillId="57" borderId="119" applyNumberFormat="0" applyFont="0" applyAlignment="0" applyProtection="0"/>
    <xf numFmtId="230" fontId="189" fillId="57" borderId="119" applyNumberFormat="0" applyFont="0" applyAlignment="0" applyProtection="0"/>
    <xf numFmtId="230" fontId="189" fillId="57" borderId="119" applyNumberFormat="0" applyFont="0" applyAlignment="0" applyProtection="0"/>
    <xf numFmtId="230" fontId="189" fillId="57" borderId="119" applyNumberFormat="0" applyFont="0" applyAlignment="0" applyProtection="0"/>
    <xf numFmtId="230" fontId="189" fillId="57" borderId="119" applyNumberFormat="0" applyFont="0" applyAlignment="0" applyProtection="0"/>
    <xf numFmtId="0" fontId="190" fillId="43" borderId="120" applyNumberFormat="0" applyAlignment="0" applyProtection="0"/>
    <xf numFmtId="0" fontId="190" fillId="43" borderId="120" applyNumberFormat="0" applyAlignment="0" applyProtection="0"/>
    <xf numFmtId="0" fontId="190" fillId="43" borderId="120" applyNumberFormat="0" applyAlignment="0" applyProtection="0"/>
    <xf numFmtId="0" fontId="190" fillId="43" borderId="120" applyNumberFormat="0" applyAlignment="0" applyProtection="0"/>
    <xf numFmtId="0" fontId="190" fillId="43" borderId="120" applyNumberFormat="0" applyAlignment="0" applyProtection="0"/>
    <xf numFmtId="0" fontId="190" fillId="43" borderId="120" applyNumberFormat="0" applyAlignment="0" applyProtection="0"/>
    <xf numFmtId="0" fontId="190" fillId="43" borderId="120" applyNumberFormat="0" applyAlignment="0" applyProtection="0"/>
    <xf numFmtId="0" fontId="190" fillId="43" borderId="120" applyNumberFormat="0" applyAlignment="0" applyProtection="0"/>
    <xf numFmtId="0" fontId="190" fillId="43" borderId="120" applyNumberFormat="0" applyAlignment="0" applyProtection="0"/>
    <xf numFmtId="0" fontId="195" fillId="43" borderId="122" applyNumberFormat="0" applyAlignment="0" applyProtection="0"/>
    <xf numFmtId="0" fontId="195" fillId="43" borderId="122" applyNumberFormat="0" applyAlignment="0" applyProtection="0"/>
    <xf numFmtId="0" fontId="195" fillId="43" borderId="122" applyNumberFormat="0" applyAlignment="0" applyProtection="0"/>
    <xf numFmtId="0" fontId="195" fillId="43" borderId="122" applyNumberFormat="0" applyAlignment="0" applyProtection="0"/>
    <xf numFmtId="0" fontId="195" fillId="43" borderId="122" applyNumberFormat="0" applyAlignment="0" applyProtection="0"/>
    <xf numFmtId="0" fontId="195" fillId="43" borderId="122" applyNumberFormat="0" applyAlignment="0" applyProtection="0"/>
    <xf numFmtId="0" fontId="195" fillId="43" borderId="122" applyNumberFormat="0" applyAlignment="0" applyProtection="0"/>
    <xf numFmtId="230" fontId="20" fillId="0" borderId="113" applyNumberFormat="0" applyFont="0" applyFill="0" applyAlignment="0" applyProtection="0"/>
    <xf numFmtId="230" fontId="20" fillId="0" borderId="119" applyNumberFormat="0" applyFont="0" applyFill="0" applyAlignment="0" applyProtection="0"/>
    <xf numFmtId="230" fontId="20" fillId="0" borderId="119" applyNumberFormat="0" applyFont="0" applyFill="0" applyAlignment="0" applyProtection="0"/>
    <xf numFmtId="230" fontId="20" fillId="0" borderId="119" applyNumberFormat="0" applyFont="0" applyFill="0" applyAlignment="0" applyProtection="0"/>
    <xf numFmtId="230" fontId="20" fillId="0" borderId="119" applyNumberFormat="0" applyFont="0" applyFill="0" applyAlignment="0" applyProtection="0"/>
    <xf numFmtId="230" fontId="20" fillId="0" borderId="119" applyNumberFormat="0" applyFont="0" applyFill="0" applyAlignment="0" applyProtection="0"/>
    <xf numFmtId="230" fontId="20" fillId="0" borderId="119" applyNumberFormat="0" applyFont="0" applyFill="0" applyAlignment="0" applyProtection="0"/>
    <xf numFmtId="230" fontId="20" fillId="0" borderId="119" applyNumberFormat="0" applyFont="0" applyFill="0" applyAlignment="0" applyProtection="0"/>
    <xf numFmtId="230" fontId="20" fillId="0" borderId="119" applyNumberFormat="0" applyFont="0" applyFill="0" applyAlignment="0" applyProtection="0"/>
    <xf numFmtId="230" fontId="20" fillId="0" borderId="119" applyNumberFormat="0" applyFont="0" applyFill="0" applyAlignment="0" applyProtection="0"/>
    <xf numFmtId="230" fontId="20" fillId="0" borderId="119" applyNumberFormat="0" applyFont="0" applyFill="0" applyAlignment="0" applyProtection="0"/>
    <xf numFmtId="230" fontId="20" fillId="0" borderId="119" applyNumberFormat="0" applyFont="0" applyFill="0" applyAlignment="0" applyProtection="0"/>
    <xf numFmtId="230" fontId="20" fillId="0" borderId="119" applyNumberFormat="0" applyFont="0" applyFill="0" applyAlignment="0" applyProtection="0"/>
    <xf numFmtId="230" fontId="20" fillId="0" borderId="119" applyNumberFormat="0" applyFont="0" applyFill="0" applyAlignment="0" applyProtection="0"/>
    <xf numFmtId="230" fontId="20" fillId="0" borderId="119" applyNumberFormat="0" applyFont="0" applyFill="0" applyAlignment="0" applyProtection="0"/>
    <xf numFmtId="0" fontId="195" fillId="93" borderId="122" applyNumberFormat="0" applyAlignment="0" applyProtection="0"/>
    <xf numFmtId="0" fontId="195" fillId="93" borderId="122" applyNumberFormat="0" applyAlignment="0" applyProtection="0"/>
    <xf numFmtId="0" fontId="195" fillId="93" borderId="122" applyNumberFormat="0" applyAlignment="0" applyProtection="0"/>
    <xf numFmtId="0" fontId="195" fillId="93" borderId="122" applyNumberFormat="0" applyAlignment="0" applyProtection="0"/>
    <xf numFmtId="0" fontId="195" fillId="93" borderId="122" applyNumberFormat="0" applyAlignment="0" applyProtection="0"/>
    <xf numFmtId="0" fontId="195" fillId="93" borderId="122" applyNumberFormat="0" applyAlignment="0" applyProtection="0"/>
    <xf numFmtId="0" fontId="195" fillId="93" borderId="122" applyNumberFormat="0" applyAlignment="0" applyProtection="0"/>
    <xf numFmtId="0" fontId="195" fillId="93" borderId="122" applyNumberFormat="0" applyAlignment="0" applyProtection="0"/>
    <xf numFmtId="0" fontId="195" fillId="93" borderId="122" applyNumberFormat="0" applyAlignment="0" applyProtection="0"/>
    <xf numFmtId="0" fontId="195" fillId="93" borderId="122" applyNumberFormat="0" applyAlignment="0" applyProtection="0"/>
    <xf numFmtId="0" fontId="195" fillId="93" borderId="122" applyNumberFormat="0" applyAlignment="0" applyProtection="0"/>
    <xf numFmtId="0" fontId="195" fillId="93" borderId="122" applyNumberFormat="0" applyAlignment="0" applyProtection="0"/>
    <xf numFmtId="0" fontId="195" fillId="93" borderId="122" applyNumberFormat="0" applyAlignment="0" applyProtection="0"/>
    <xf numFmtId="0" fontId="195" fillId="93" borderId="122" applyNumberFormat="0" applyAlignment="0" applyProtection="0"/>
    <xf numFmtId="0" fontId="195" fillId="93" borderId="122" applyNumberFormat="0" applyAlignment="0" applyProtection="0"/>
    <xf numFmtId="0" fontId="195" fillId="93" borderId="122" applyNumberFormat="0" applyAlignment="0" applyProtection="0"/>
    <xf numFmtId="0" fontId="195" fillId="93" borderId="122" applyNumberFormat="0" applyAlignment="0" applyProtection="0"/>
    <xf numFmtId="0" fontId="195" fillId="93" borderId="122" applyNumberFormat="0" applyAlignment="0" applyProtection="0"/>
    <xf numFmtId="0" fontId="195" fillId="93" borderId="122" applyNumberFormat="0" applyAlignment="0" applyProtection="0"/>
    <xf numFmtId="0" fontId="195" fillId="93" borderId="122" applyNumberFormat="0" applyAlignment="0" applyProtection="0"/>
    <xf numFmtId="0" fontId="195" fillId="93" borderId="122" applyNumberFormat="0" applyAlignment="0" applyProtection="0"/>
    <xf numFmtId="0" fontId="195" fillId="93" borderId="122" applyNumberFormat="0" applyAlignment="0" applyProtection="0"/>
    <xf numFmtId="0" fontId="195" fillId="93" borderId="122" applyNumberFormat="0" applyAlignment="0" applyProtection="0"/>
    <xf numFmtId="0" fontId="195" fillId="93" borderId="122" applyNumberFormat="0" applyAlignment="0" applyProtection="0"/>
    <xf numFmtId="0" fontId="195" fillId="93" borderId="122" applyNumberFormat="0" applyAlignment="0" applyProtection="0"/>
    <xf numFmtId="0" fontId="195" fillId="93" borderId="122" applyNumberFormat="0" applyAlignment="0" applyProtection="0"/>
    <xf numFmtId="0" fontId="195" fillId="93" borderId="122" applyNumberFormat="0" applyAlignment="0" applyProtection="0"/>
    <xf numFmtId="0" fontId="195" fillId="93" borderId="122" applyNumberFormat="0" applyAlignment="0" applyProtection="0"/>
    <xf numFmtId="0" fontId="195" fillId="94" borderId="122" applyNumberFormat="0" applyAlignment="0" applyProtection="0"/>
    <xf numFmtId="0" fontId="195" fillId="94" borderId="122" applyNumberFormat="0" applyAlignment="0" applyProtection="0"/>
    <xf numFmtId="0" fontId="195" fillId="94" borderId="122" applyNumberFormat="0" applyAlignment="0" applyProtection="0"/>
    <xf numFmtId="0" fontId="195" fillId="94" borderId="122" applyNumberFormat="0" applyAlignment="0" applyProtection="0"/>
    <xf numFmtId="0" fontId="195" fillId="94" borderId="122" applyNumberFormat="0" applyAlignment="0" applyProtection="0"/>
    <xf numFmtId="0" fontId="195" fillId="94" borderId="122" applyNumberFormat="0" applyAlignment="0" applyProtection="0"/>
    <xf numFmtId="0" fontId="195" fillId="94" borderId="122" applyNumberFormat="0" applyAlignment="0" applyProtection="0"/>
    <xf numFmtId="0" fontId="195" fillId="93" borderId="122" applyNumberFormat="0" applyAlignment="0" applyProtection="0"/>
    <xf numFmtId="0" fontId="195" fillId="93" borderId="122" applyNumberFormat="0" applyAlignment="0" applyProtection="0"/>
    <xf numFmtId="0" fontId="195" fillId="93" borderId="122" applyNumberFormat="0" applyAlignment="0" applyProtection="0"/>
    <xf numFmtId="0" fontId="195" fillId="93" borderId="122" applyNumberFormat="0" applyAlignment="0" applyProtection="0"/>
    <xf numFmtId="0" fontId="195" fillId="93" borderId="122" applyNumberFormat="0" applyAlignment="0" applyProtection="0"/>
    <xf numFmtId="0" fontId="195" fillId="93" borderId="122" applyNumberFormat="0" applyAlignment="0" applyProtection="0"/>
    <xf numFmtId="0" fontId="195" fillId="93" borderId="122" applyNumberFormat="0" applyAlignment="0" applyProtection="0"/>
    <xf numFmtId="0" fontId="195" fillId="93" borderId="122" applyNumberFormat="0" applyAlignment="0" applyProtection="0"/>
    <xf numFmtId="0" fontId="195" fillId="93" borderId="122" applyNumberFormat="0" applyAlignment="0" applyProtection="0"/>
    <xf numFmtId="0" fontId="195" fillId="93" borderId="122" applyNumberFormat="0" applyAlignment="0" applyProtection="0"/>
    <xf numFmtId="0" fontId="195" fillId="93" borderId="122" applyNumberFormat="0" applyAlignment="0" applyProtection="0"/>
    <xf numFmtId="0" fontId="195" fillId="93" borderId="122" applyNumberFormat="0" applyAlignment="0" applyProtection="0"/>
    <xf numFmtId="0" fontId="195" fillId="93" borderId="122" applyNumberFormat="0" applyAlignment="0" applyProtection="0"/>
    <xf numFmtId="0" fontId="195" fillId="93" borderId="122" applyNumberFormat="0" applyAlignment="0" applyProtection="0"/>
    <xf numFmtId="0" fontId="195" fillId="93" borderId="122" applyNumberFormat="0" applyAlignment="0" applyProtection="0"/>
    <xf numFmtId="0" fontId="195" fillId="93" borderId="122" applyNumberFormat="0" applyAlignment="0" applyProtection="0"/>
    <xf numFmtId="0" fontId="195" fillId="93" borderId="122" applyNumberFormat="0" applyAlignment="0" applyProtection="0"/>
    <xf numFmtId="0" fontId="195" fillId="93" borderId="122" applyNumberFormat="0" applyAlignment="0" applyProtection="0"/>
    <xf numFmtId="0" fontId="195" fillId="93" borderId="122" applyNumberFormat="0" applyAlignment="0" applyProtection="0"/>
    <xf numFmtId="0" fontId="195" fillId="93" borderId="122" applyNumberFormat="0" applyAlignment="0" applyProtection="0"/>
    <xf numFmtId="0" fontId="195" fillId="93" borderId="122" applyNumberFormat="0" applyAlignment="0" applyProtection="0"/>
    <xf numFmtId="0" fontId="195" fillId="93" borderId="122" applyNumberFormat="0" applyAlignment="0" applyProtection="0"/>
    <xf numFmtId="0" fontId="195" fillId="93" borderId="122" applyNumberFormat="0" applyAlignment="0" applyProtection="0"/>
    <xf numFmtId="0" fontId="195" fillId="93" borderId="122" applyNumberFormat="0" applyAlignment="0" applyProtection="0"/>
    <xf numFmtId="0" fontId="195" fillId="93" borderId="122" applyNumberFormat="0" applyAlignment="0" applyProtection="0"/>
    <xf numFmtId="0" fontId="195" fillId="93" borderId="122" applyNumberFormat="0" applyAlignment="0" applyProtection="0"/>
    <xf numFmtId="0" fontId="195" fillId="93" borderId="122" applyNumberFormat="0" applyAlignment="0" applyProtection="0"/>
    <xf numFmtId="0" fontId="195" fillId="93" borderId="122" applyNumberFormat="0" applyAlignment="0" applyProtection="0"/>
    <xf numFmtId="0" fontId="195" fillId="93" borderId="122" applyNumberFormat="0" applyAlignment="0" applyProtection="0"/>
    <xf numFmtId="0" fontId="195" fillId="94" borderId="122" applyNumberFormat="0" applyAlignment="0" applyProtection="0"/>
    <xf numFmtId="0" fontId="195" fillId="94" borderId="122" applyNumberFormat="0" applyAlignment="0" applyProtection="0"/>
    <xf numFmtId="0" fontId="195" fillId="94" borderId="122" applyNumberFormat="0" applyAlignment="0" applyProtection="0"/>
    <xf numFmtId="0" fontId="195" fillId="94" borderId="122" applyNumberFormat="0" applyAlignment="0" applyProtection="0"/>
    <xf numFmtId="0" fontId="195" fillId="94" borderId="122" applyNumberFormat="0" applyAlignment="0" applyProtection="0"/>
    <xf numFmtId="0" fontId="195" fillId="94" borderId="122" applyNumberFormat="0" applyAlignment="0" applyProtection="0"/>
    <xf numFmtId="0" fontId="195" fillId="94" borderId="122" applyNumberFormat="0" applyAlignment="0" applyProtection="0"/>
    <xf numFmtId="0" fontId="195" fillId="93" borderId="122" applyNumberFormat="0" applyAlignment="0" applyProtection="0"/>
    <xf numFmtId="0" fontId="195" fillId="93" borderId="122" applyNumberFormat="0" applyAlignment="0" applyProtection="0"/>
    <xf numFmtId="0" fontId="195" fillId="93" borderId="122" applyNumberFormat="0" applyAlignment="0" applyProtection="0"/>
    <xf numFmtId="0" fontId="195" fillId="93" borderId="122" applyNumberFormat="0" applyAlignment="0" applyProtection="0"/>
    <xf numFmtId="0" fontId="195" fillId="93" borderId="122" applyNumberFormat="0" applyAlignment="0" applyProtection="0"/>
    <xf numFmtId="0" fontId="195" fillId="93" borderId="122" applyNumberFormat="0" applyAlignment="0" applyProtection="0"/>
    <xf numFmtId="0" fontId="195" fillId="93" borderId="122" applyNumberFormat="0" applyAlignment="0" applyProtection="0"/>
    <xf numFmtId="0" fontId="195" fillId="93" borderId="122" applyNumberFormat="0" applyAlignment="0" applyProtection="0"/>
    <xf numFmtId="0" fontId="195" fillId="93" borderId="122" applyNumberFormat="0" applyAlignment="0" applyProtection="0"/>
    <xf numFmtId="0" fontId="195" fillId="93" borderId="122" applyNumberFormat="0" applyAlignment="0" applyProtection="0"/>
    <xf numFmtId="0" fontId="195" fillId="93" borderId="122" applyNumberFormat="0" applyAlignment="0" applyProtection="0"/>
    <xf numFmtId="0" fontId="195" fillId="93" borderId="122" applyNumberFormat="0" applyAlignment="0" applyProtection="0"/>
    <xf numFmtId="0" fontId="195" fillId="93" borderId="122" applyNumberFormat="0" applyAlignment="0" applyProtection="0"/>
    <xf numFmtId="0" fontId="195" fillId="93" borderId="122" applyNumberFormat="0" applyAlignment="0" applyProtection="0"/>
    <xf numFmtId="0" fontId="195" fillId="93" borderId="122" applyNumberFormat="0" applyAlignment="0" applyProtection="0"/>
    <xf numFmtId="0" fontId="195" fillId="93" borderId="122" applyNumberFormat="0" applyAlignment="0" applyProtection="0"/>
    <xf numFmtId="0" fontId="195" fillId="93" borderId="122" applyNumberFormat="0" applyAlignment="0" applyProtection="0"/>
    <xf numFmtId="0" fontId="195" fillId="93" borderId="122" applyNumberFormat="0" applyAlignment="0" applyProtection="0"/>
    <xf numFmtId="0" fontId="195" fillId="93" borderId="122" applyNumberFormat="0" applyAlignment="0" applyProtection="0"/>
    <xf numFmtId="0" fontId="195" fillId="93" borderId="122" applyNumberFormat="0" applyAlignment="0" applyProtection="0"/>
    <xf numFmtId="0" fontId="195" fillId="93" borderId="122" applyNumberFormat="0" applyAlignment="0" applyProtection="0"/>
    <xf numFmtId="0" fontId="195" fillId="93" borderId="122" applyNumberFormat="0" applyAlignment="0" applyProtection="0"/>
    <xf numFmtId="0" fontId="195" fillId="93" borderId="122" applyNumberFormat="0" applyAlignment="0" applyProtection="0"/>
    <xf numFmtId="0" fontId="195" fillId="93" borderId="122" applyNumberFormat="0" applyAlignment="0" applyProtection="0"/>
    <xf numFmtId="0" fontId="195" fillId="93" borderId="122" applyNumberFormat="0" applyAlignment="0" applyProtection="0"/>
    <xf numFmtId="0" fontId="195" fillId="93" borderId="122" applyNumberFormat="0" applyAlignment="0" applyProtection="0"/>
    <xf numFmtId="0" fontId="195" fillId="93" borderId="122" applyNumberFormat="0" applyAlignment="0" applyProtection="0"/>
    <xf numFmtId="0" fontId="195" fillId="93" borderId="122" applyNumberFormat="0" applyAlignment="0" applyProtection="0"/>
    <xf numFmtId="0" fontId="195" fillId="93" borderId="122" applyNumberFormat="0" applyAlignment="0" applyProtection="0"/>
    <xf numFmtId="0" fontId="195" fillId="93" borderId="122" applyNumberFormat="0" applyAlignment="0" applyProtection="0"/>
    <xf numFmtId="0" fontId="195" fillId="93" borderId="122" applyNumberFormat="0" applyAlignment="0" applyProtection="0"/>
    <xf numFmtId="0" fontId="195" fillId="93" borderId="122" applyNumberFormat="0" applyAlignment="0" applyProtection="0"/>
    <xf numFmtId="0" fontId="195" fillId="93" borderId="122" applyNumberFormat="0" applyAlignment="0" applyProtection="0"/>
    <xf numFmtId="0" fontId="195" fillId="93" borderId="122" applyNumberFormat="0" applyAlignment="0" applyProtection="0"/>
    <xf numFmtId="0" fontId="195" fillId="93" borderId="122" applyNumberFormat="0" applyAlignment="0" applyProtection="0"/>
    <xf numFmtId="0" fontId="195" fillId="94" borderId="122" applyNumberFormat="0" applyAlignment="0" applyProtection="0"/>
    <xf numFmtId="0" fontId="195" fillId="94" borderId="122" applyNumberFormat="0" applyAlignment="0" applyProtection="0"/>
    <xf numFmtId="0" fontId="195" fillId="94" borderId="122" applyNumberFormat="0" applyAlignment="0" applyProtection="0"/>
    <xf numFmtId="0" fontId="195" fillId="94" borderId="122" applyNumberFormat="0" applyAlignment="0" applyProtection="0"/>
    <xf numFmtId="0" fontId="195" fillId="94" borderId="122" applyNumberFormat="0" applyAlignment="0" applyProtection="0"/>
    <xf numFmtId="0" fontId="195" fillId="94" borderId="122" applyNumberFormat="0" applyAlignment="0" applyProtection="0"/>
    <xf numFmtId="0" fontId="195" fillId="94" borderId="122" applyNumberFormat="0" applyAlignment="0" applyProtection="0"/>
    <xf numFmtId="0" fontId="195" fillId="93" borderId="122" applyNumberFormat="0" applyAlignment="0" applyProtection="0"/>
    <xf numFmtId="0" fontId="195" fillId="93" borderId="122" applyNumberFormat="0" applyAlignment="0" applyProtection="0"/>
    <xf numFmtId="0" fontId="195" fillId="93" borderId="122" applyNumberFormat="0" applyAlignment="0" applyProtection="0"/>
    <xf numFmtId="0" fontId="195" fillId="93" borderId="122" applyNumberFormat="0" applyAlignment="0" applyProtection="0"/>
    <xf numFmtId="0" fontId="195" fillId="93" borderId="122" applyNumberFormat="0" applyAlignment="0" applyProtection="0"/>
    <xf numFmtId="0" fontId="195" fillId="93" borderId="122" applyNumberFormat="0" applyAlignment="0" applyProtection="0"/>
    <xf numFmtId="0" fontId="195" fillId="93" borderId="122" applyNumberFormat="0" applyAlignment="0" applyProtection="0"/>
    <xf numFmtId="0" fontId="195" fillId="93" borderId="122" applyNumberFormat="0" applyAlignment="0" applyProtection="0"/>
    <xf numFmtId="0" fontId="195" fillId="93" borderId="122" applyNumberFormat="0" applyAlignment="0" applyProtection="0"/>
    <xf numFmtId="0" fontId="195" fillId="93" borderId="122" applyNumberFormat="0" applyAlignment="0" applyProtection="0"/>
    <xf numFmtId="0" fontId="195" fillId="93" borderId="122" applyNumberFormat="0" applyAlignment="0" applyProtection="0"/>
    <xf numFmtId="0" fontId="195" fillId="93" borderId="122" applyNumberFormat="0" applyAlignment="0" applyProtection="0"/>
    <xf numFmtId="0" fontId="195" fillId="93" borderId="122" applyNumberFormat="0" applyAlignment="0" applyProtection="0"/>
    <xf numFmtId="0" fontId="195" fillId="93" borderId="122" applyNumberFormat="0" applyAlignment="0" applyProtection="0"/>
    <xf numFmtId="0" fontId="195" fillId="93" borderId="122" applyNumberFormat="0" applyAlignment="0" applyProtection="0"/>
    <xf numFmtId="0" fontId="195" fillId="93" borderId="122" applyNumberFormat="0" applyAlignment="0" applyProtection="0"/>
    <xf numFmtId="0" fontId="195" fillId="93" borderId="122" applyNumberFormat="0" applyAlignment="0" applyProtection="0"/>
    <xf numFmtId="0" fontId="195" fillId="93" borderId="122" applyNumberFormat="0" applyAlignment="0" applyProtection="0"/>
    <xf numFmtId="0" fontId="195" fillId="93" borderId="122" applyNumberFormat="0" applyAlignment="0" applyProtection="0"/>
    <xf numFmtId="0" fontId="195" fillId="93" borderId="122" applyNumberFormat="0" applyAlignment="0" applyProtection="0"/>
    <xf numFmtId="0" fontId="195" fillId="93" borderId="122" applyNumberFormat="0" applyAlignment="0" applyProtection="0"/>
    <xf numFmtId="0" fontId="195" fillId="93" borderId="122" applyNumberFormat="0" applyAlignment="0" applyProtection="0"/>
    <xf numFmtId="0" fontId="195" fillId="93" borderId="122" applyNumberFormat="0" applyAlignment="0" applyProtection="0"/>
    <xf numFmtId="0" fontId="195" fillId="93" borderId="122" applyNumberFormat="0" applyAlignment="0" applyProtection="0"/>
    <xf numFmtId="0" fontId="195" fillId="93" borderId="122" applyNumberFormat="0" applyAlignment="0" applyProtection="0"/>
    <xf numFmtId="0" fontId="195" fillId="93" borderId="122" applyNumberFormat="0" applyAlignment="0" applyProtection="0"/>
    <xf numFmtId="0" fontId="195" fillId="93" borderId="122" applyNumberFormat="0" applyAlignment="0" applyProtection="0"/>
    <xf numFmtId="0" fontId="195" fillId="93" borderId="122" applyNumberFormat="0" applyAlignment="0" applyProtection="0"/>
    <xf numFmtId="0" fontId="195" fillId="93" borderId="122" applyNumberFormat="0" applyAlignment="0" applyProtection="0"/>
    <xf numFmtId="0" fontId="195" fillId="93" borderId="122" applyNumberFormat="0" applyAlignment="0" applyProtection="0"/>
    <xf numFmtId="0" fontId="195" fillId="93" borderId="122" applyNumberFormat="0" applyAlignment="0" applyProtection="0"/>
    <xf numFmtId="0" fontId="195" fillId="93" borderId="122" applyNumberFormat="0" applyAlignment="0" applyProtection="0"/>
    <xf numFmtId="0" fontId="195" fillId="93" borderId="122" applyNumberFormat="0" applyAlignment="0" applyProtection="0"/>
    <xf numFmtId="0" fontId="195" fillId="93" borderId="122" applyNumberFormat="0" applyAlignment="0" applyProtection="0"/>
    <xf numFmtId="0" fontId="195" fillId="93" borderId="122" applyNumberFormat="0" applyAlignment="0" applyProtection="0"/>
    <xf numFmtId="0" fontId="195" fillId="94" borderId="122" applyNumberFormat="0" applyAlignment="0" applyProtection="0"/>
    <xf numFmtId="0" fontId="195" fillId="94" borderId="122" applyNumberFormat="0" applyAlignment="0" applyProtection="0"/>
    <xf numFmtId="0" fontId="195" fillId="94" borderId="122" applyNumberFormat="0" applyAlignment="0" applyProtection="0"/>
    <xf numFmtId="0" fontId="195" fillId="94" borderId="122" applyNumberFormat="0" applyAlignment="0" applyProtection="0"/>
    <xf numFmtId="0" fontId="195" fillId="94" borderId="122" applyNumberFormat="0" applyAlignment="0" applyProtection="0"/>
    <xf numFmtId="0" fontId="195" fillId="94" borderId="122" applyNumberFormat="0" applyAlignment="0" applyProtection="0"/>
    <xf numFmtId="0" fontId="195" fillId="94" borderId="122" applyNumberFormat="0" applyAlignment="0" applyProtection="0"/>
    <xf numFmtId="0" fontId="195" fillId="93" borderId="122" applyNumberFormat="0" applyAlignment="0" applyProtection="0"/>
    <xf numFmtId="0" fontId="195" fillId="93" borderId="122" applyNumberFormat="0" applyAlignment="0" applyProtection="0"/>
    <xf numFmtId="0" fontId="195" fillId="93" borderId="122" applyNumberFormat="0" applyAlignment="0" applyProtection="0"/>
    <xf numFmtId="0" fontId="195" fillId="93" borderId="122" applyNumberFormat="0" applyAlignment="0" applyProtection="0"/>
    <xf numFmtId="0" fontId="195" fillId="93" borderId="122" applyNumberFormat="0" applyAlignment="0" applyProtection="0"/>
    <xf numFmtId="0" fontId="195" fillId="93" borderId="122" applyNumberFormat="0" applyAlignment="0" applyProtection="0"/>
    <xf numFmtId="0" fontId="195" fillId="94" borderId="122" applyNumberFormat="0" applyAlignment="0" applyProtection="0"/>
    <xf numFmtId="0" fontId="195" fillId="94" borderId="122" applyNumberFormat="0" applyAlignment="0" applyProtection="0"/>
    <xf numFmtId="0" fontId="195" fillId="94" borderId="122" applyNumberFormat="0" applyAlignment="0" applyProtection="0"/>
    <xf numFmtId="0" fontId="195" fillId="94" borderId="122" applyNumberFormat="0" applyAlignment="0" applyProtection="0"/>
    <xf numFmtId="0" fontId="195" fillId="94" borderId="122" applyNumberFormat="0" applyAlignment="0" applyProtection="0"/>
    <xf numFmtId="0" fontId="195" fillId="94" borderId="122" applyNumberFormat="0" applyAlignment="0" applyProtection="0"/>
    <xf numFmtId="0" fontId="195" fillId="94" borderId="122" applyNumberFormat="0" applyAlignment="0" applyProtection="0"/>
    <xf numFmtId="0" fontId="40" fillId="123" borderId="110">
      <alignment horizontal="left"/>
    </xf>
    <xf numFmtId="0" fontId="40" fillId="123" borderId="110">
      <alignment horizontal="left"/>
    </xf>
    <xf numFmtId="0" fontId="40" fillId="123" borderId="110">
      <alignment horizontal="left"/>
    </xf>
    <xf numFmtId="0" fontId="40" fillId="123" borderId="110">
      <alignment horizontal="left"/>
    </xf>
    <xf numFmtId="0" fontId="40" fillId="123" borderId="110">
      <alignment horizontal="left"/>
    </xf>
    <xf numFmtId="0" fontId="40" fillId="123" borderId="110">
      <alignment horizontal="left"/>
    </xf>
    <xf numFmtId="0" fontId="40" fillId="123" borderId="110">
      <alignment horizontal="left"/>
    </xf>
    <xf numFmtId="340" fontId="20" fillId="39" borderId="110">
      <alignment horizontal="left"/>
      <protection locked="0"/>
    </xf>
    <xf numFmtId="340" fontId="20" fillId="39" borderId="110">
      <alignment horizontal="left"/>
      <protection locked="0"/>
    </xf>
    <xf numFmtId="340" fontId="20" fillId="39" borderId="110">
      <alignment horizontal="left"/>
      <protection locked="0"/>
    </xf>
    <xf numFmtId="340" fontId="20" fillId="39" borderId="110">
      <alignment horizontal="left"/>
      <protection locked="0"/>
    </xf>
    <xf numFmtId="340" fontId="20" fillId="39" borderId="110">
      <alignment horizontal="left"/>
      <protection locked="0"/>
    </xf>
    <xf numFmtId="340" fontId="20" fillId="39" borderId="110">
      <alignment horizontal="left"/>
      <protection locked="0"/>
    </xf>
    <xf numFmtId="340" fontId="20" fillId="39" borderId="110">
      <alignment horizontal="left"/>
      <protection locked="0"/>
    </xf>
    <xf numFmtId="3" fontId="20" fillId="39" borderId="110">
      <alignment horizontal="right"/>
      <protection locked="0"/>
    </xf>
    <xf numFmtId="3" fontId="20" fillId="39" borderId="110">
      <alignment horizontal="right"/>
      <protection locked="0"/>
    </xf>
    <xf numFmtId="3" fontId="20" fillId="39" borderId="110">
      <alignment horizontal="right"/>
      <protection locked="0"/>
    </xf>
    <xf numFmtId="3" fontId="20" fillId="39" borderId="110">
      <alignment horizontal="right"/>
      <protection locked="0"/>
    </xf>
    <xf numFmtId="3" fontId="20" fillId="39" borderId="110">
      <alignment horizontal="right"/>
      <protection locked="0"/>
    </xf>
    <xf numFmtId="3" fontId="20" fillId="39" borderId="110">
      <alignment horizontal="right"/>
      <protection locked="0"/>
    </xf>
    <xf numFmtId="3" fontId="20" fillId="39" borderId="110">
      <alignment horizontal="right"/>
      <protection locked="0"/>
    </xf>
    <xf numFmtId="4" fontId="20" fillId="39" borderId="110">
      <alignment horizontal="right"/>
      <protection locked="0"/>
    </xf>
    <xf numFmtId="4" fontId="20" fillId="39" borderId="110">
      <alignment horizontal="right"/>
      <protection locked="0"/>
    </xf>
    <xf numFmtId="4" fontId="20" fillId="39" borderId="110">
      <alignment horizontal="right"/>
      <protection locked="0"/>
    </xf>
    <xf numFmtId="4" fontId="20" fillId="39" borderId="110">
      <alignment horizontal="right"/>
      <protection locked="0"/>
    </xf>
    <xf numFmtId="4" fontId="20" fillId="39" borderId="110">
      <alignment horizontal="right"/>
      <protection locked="0"/>
    </xf>
    <xf numFmtId="4" fontId="20" fillId="39" borderId="110">
      <alignment horizontal="right"/>
      <protection locked="0"/>
    </xf>
    <xf numFmtId="4" fontId="20" fillId="39" borderId="110">
      <alignment horizontal="right"/>
      <protection locked="0"/>
    </xf>
    <xf numFmtId="341" fontId="20" fillId="39" borderId="110">
      <alignment horizontal="right"/>
      <protection locked="0"/>
    </xf>
    <xf numFmtId="341" fontId="20" fillId="39" borderId="110">
      <alignment horizontal="right"/>
      <protection locked="0"/>
    </xf>
    <xf numFmtId="341" fontId="20" fillId="39" borderId="110">
      <alignment horizontal="right"/>
      <protection locked="0"/>
    </xf>
    <xf numFmtId="341" fontId="20" fillId="39" borderId="110">
      <alignment horizontal="right"/>
      <protection locked="0"/>
    </xf>
    <xf numFmtId="341" fontId="20" fillId="39" borderId="110">
      <alignment horizontal="right"/>
      <protection locked="0"/>
    </xf>
    <xf numFmtId="341" fontId="20" fillId="39" borderId="110">
      <alignment horizontal="right"/>
      <protection locked="0"/>
    </xf>
    <xf numFmtId="341" fontId="20" fillId="39" borderId="110">
      <alignment horizontal="right"/>
      <protection locked="0"/>
    </xf>
    <xf numFmtId="342" fontId="20" fillId="39" borderId="110">
      <alignment horizontal="right"/>
      <protection locked="0"/>
    </xf>
    <xf numFmtId="342" fontId="20" fillId="39" borderId="110">
      <alignment horizontal="right"/>
      <protection locked="0"/>
    </xf>
    <xf numFmtId="342" fontId="20" fillId="39" borderId="110">
      <alignment horizontal="right"/>
      <protection locked="0"/>
    </xf>
    <xf numFmtId="342" fontId="20" fillId="39" borderId="110">
      <alignment horizontal="right"/>
      <protection locked="0"/>
    </xf>
    <xf numFmtId="342" fontId="20" fillId="39" borderId="110">
      <alignment horizontal="right"/>
      <protection locked="0"/>
    </xf>
    <xf numFmtId="342" fontId="20" fillId="39" borderId="110">
      <alignment horizontal="right"/>
      <protection locked="0"/>
    </xf>
    <xf numFmtId="342" fontId="20" fillId="39" borderId="110">
      <alignment horizontal="right"/>
      <protection locked="0"/>
    </xf>
    <xf numFmtId="343" fontId="20" fillId="39" borderId="110">
      <alignment horizontal="right"/>
      <protection locked="0"/>
    </xf>
    <xf numFmtId="343" fontId="20" fillId="39" borderId="110">
      <alignment horizontal="right"/>
      <protection locked="0"/>
    </xf>
    <xf numFmtId="343" fontId="20" fillId="39" borderId="110">
      <alignment horizontal="right"/>
      <protection locked="0"/>
    </xf>
    <xf numFmtId="343" fontId="20" fillId="39" borderId="110">
      <alignment horizontal="right"/>
      <protection locked="0"/>
    </xf>
    <xf numFmtId="343" fontId="20" fillId="39" borderId="110">
      <alignment horizontal="right"/>
      <protection locked="0"/>
    </xf>
    <xf numFmtId="343" fontId="20" fillId="39" borderId="110">
      <alignment horizontal="right"/>
      <protection locked="0"/>
    </xf>
    <xf numFmtId="343" fontId="20" fillId="39" borderId="110">
      <alignment horizontal="right"/>
      <protection locked="0"/>
    </xf>
    <xf numFmtId="307" fontId="20" fillId="39" borderId="110">
      <alignment horizontal="right"/>
      <protection locked="0"/>
    </xf>
    <xf numFmtId="307" fontId="20" fillId="39" borderId="110">
      <alignment horizontal="right"/>
      <protection locked="0"/>
    </xf>
    <xf numFmtId="307" fontId="20" fillId="39" borderId="110">
      <alignment horizontal="right"/>
      <protection locked="0"/>
    </xf>
    <xf numFmtId="307" fontId="20" fillId="39" borderId="110">
      <alignment horizontal="right"/>
      <protection locked="0"/>
    </xf>
    <xf numFmtId="307" fontId="20" fillId="39" borderId="110">
      <alignment horizontal="right"/>
      <protection locked="0"/>
    </xf>
    <xf numFmtId="307" fontId="20" fillId="39" borderId="110">
      <alignment horizontal="right"/>
      <protection locked="0"/>
    </xf>
    <xf numFmtId="307" fontId="20" fillId="39" borderId="110">
      <alignment horizontal="right"/>
      <protection locked="0"/>
    </xf>
    <xf numFmtId="344" fontId="20" fillId="39" borderId="110">
      <alignment horizontal="right"/>
      <protection locked="0"/>
    </xf>
    <xf numFmtId="344" fontId="20" fillId="39" borderId="110">
      <alignment horizontal="right"/>
      <protection locked="0"/>
    </xf>
    <xf numFmtId="344" fontId="20" fillId="39" borderId="110">
      <alignment horizontal="right"/>
      <protection locked="0"/>
    </xf>
    <xf numFmtId="344" fontId="20" fillId="39" borderId="110">
      <alignment horizontal="right"/>
      <protection locked="0"/>
    </xf>
    <xf numFmtId="344" fontId="20" fillId="39" borderId="110">
      <alignment horizontal="right"/>
      <protection locked="0"/>
    </xf>
    <xf numFmtId="344" fontId="20" fillId="39" borderId="110">
      <alignment horizontal="right"/>
      <protection locked="0"/>
    </xf>
    <xf numFmtId="344" fontId="20" fillId="39" borderId="110">
      <alignment horizontal="right"/>
      <protection locked="0"/>
    </xf>
    <xf numFmtId="229" fontId="20" fillId="39" borderId="110">
      <alignment horizontal="right"/>
      <protection locked="0"/>
    </xf>
    <xf numFmtId="229" fontId="20" fillId="39" borderId="110">
      <alignment horizontal="right"/>
      <protection locked="0"/>
    </xf>
    <xf numFmtId="229" fontId="20" fillId="39" borderId="110">
      <alignment horizontal="right"/>
      <protection locked="0"/>
    </xf>
    <xf numFmtId="229" fontId="20" fillId="39" borderId="110">
      <alignment horizontal="right"/>
      <protection locked="0"/>
    </xf>
    <xf numFmtId="229" fontId="20" fillId="39" borderId="110">
      <alignment horizontal="right"/>
      <protection locked="0"/>
    </xf>
    <xf numFmtId="229" fontId="20" fillId="39" borderId="110">
      <alignment horizontal="right"/>
      <protection locked="0"/>
    </xf>
    <xf numFmtId="229" fontId="20" fillId="39" borderId="110">
      <alignment horizontal="right"/>
      <protection locked="0"/>
    </xf>
    <xf numFmtId="2" fontId="20" fillId="39" borderId="110">
      <alignment horizontal="right"/>
      <protection locked="0"/>
    </xf>
    <xf numFmtId="2" fontId="20" fillId="39" borderId="110">
      <alignment horizontal="right"/>
      <protection locked="0"/>
    </xf>
    <xf numFmtId="2" fontId="20" fillId="39" borderId="110">
      <alignment horizontal="right"/>
      <protection locked="0"/>
    </xf>
    <xf numFmtId="2" fontId="20" fillId="39" borderId="110">
      <alignment horizontal="right"/>
      <protection locked="0"/>
    </xf>
    <xf numFmtId="2" fontId="20" fillId="39" borderId="110">
      <alignment horizontal="right"/>
      <protection locked="0"/>
    </xf>
    <xf numFmtId="2" fontId="20" fillId="39" borderId="110">
      <alignment horizontal="right"/>
      <protection locked="0"/>
    </xf>
    <xf numFmtId="2" fontId="20" fillId="39" borderId="110">
      <alignment horizontal="right"/>
      <protection locked="0"/>
    </xf>
    <xf numFmtId="345" fontId="20" fillId="39" borderId="110">
      <alignment horizontal="right"/>
      <protection locked="0"/>
    </xf>
    <xf numFmtId="345" fontId="20" fillId="39" borderId="110">
      <alignment horizontal="right"/>
      <protection locked="0"/>
    </xf>
    <xf numFmtId="345" fontId="20" fillId="39" borderId="110">
      <alignment horizontal="right"/>
      <protection locked="0"/>
    </xf>
    <xf numFmtId="345" fontId="20" fillId="39" borderId="110">
      <alignment horizontal="right"/>
      <protection locked="0"/>
    </xf>
    <xf numFmtId="345" fontId="20" fillId="39" borderId="110">
      <alignment horizontal="right"/>
      <protection locked="0"/>
    </xf>
    <xf numFmtId="345" fontId="20" fillId="39" borderId="110">
      <alignment horizontal="right"/>
      <protection locked="0"/>
    </xf>
    <xf numFmtId="345" fontId="20" fillId="39" borderId="110">
      <alignment horizontal="right"/>
      <protection locked="0"/>
    </xf>
    <xf numFmtId="346" fontId="20" fillId="39" borderId="110">
      <alignment horizontal="right"/>
      <protection locked="0"/>
    </xf>
    <xf numFmtId="346" fontId="20" fillId="39" borderId="110">
      <alignment horizontal="right"/>
      <protection locked="0"/>
    </xf>
    <xf numFmtId="346" fontId="20" fillId="39" borderId="110">
      <alignment horizontal="right"/>
      <protection locked="0"/>
    </xf>
    <xf numFmtId="346" fontId="20" fillId="39" borderId="110">
      <alignment horizontal="right"/>
      <protection locked="0"/>
    </xf>
    <xf numFmtId="346" fontId="20" fillId="39" borderId="110">
      <alignment horizontal="right"/>
      <protection locked="0"/>
    </xf>
    <xf numFmtId="346" fontId="20" fillId="39" borderId="110">
      <alignment horizontal="right"/>
      <protection locked="0"/>
    </xf>
    <xf numFmtId="346" fontId="20" fillId="39" borderId="110">
      <alignment horizontal="right"/>
      <protection locked="0"/>
    </xf>
    <xf numFmtId="256" fontId="20" fillId="39" borderId="110">
      <alignment horizontal="right"/>
      <protection locked="0"/>
    </xf>
    <xf numFmtId="256" fontId="20" fillId="39" borderId="110">
      <alignment horizontal="right"/>
      <protection locked="0"/>
    </xf>
    <xf numFmtId="256" fontId="20" fillId="39" borderId="110">
      <alignment horizontal="right"/>
      <protection locked="0"/>
    </xf>
    <xf numFmtId="256" fontId="20" fillId="39" borderId="110">
      <alignment horizontal="right"/>
      <protection locked="0"/>
    </xf>
    <xf numFmtId="256" fontId="20" fillId="39" borderId="110">
      <alignment horizontal="right"/>
      <protection locked="0"/>
    </xf>
    <xf numFmtId="256" fontId="20" fillId="39" borderId="110">
      <alignment horizontal="right"/>
      <protection locked="0"/>
    </xf>
    <xf numFmtId="256" fontId="20" fillId="39" borderId="110">
      <alignment horizontal="right"/>
      <protection locked="0"/>
    </xf>
    <xf numFmtId="1" fontId="20" fillId="39" borderId="110">
      <alignment horizontal="right"/>
      <protection locked="0"/>
    </xf>
    <xf numFmtId="1" fontId="20" fillId="39" borderId="110">
      <alignment horizontal="right"/>
      <protection locked="0"/>
    </xf>
    <xf numFmtId="1" fontId="20" fillId="39" borderId="110">
      <alignment horizontal="right"/>
      <protection locked="0"/>
    </xf>
    <xf numFmtId="1" fontId="20" fillId="39" borderId="110">
      <alignment horizontal="right"/>
      <protection locked="0"/>
    </xf>
    <xf numFmtId="1" fontId="20" fillId="39" borderId="110">
      <alignment horizontal="right"/>
      <protection locked="0"/>
    </xf>
    <xf numFmtId="1" fontId="20" fillId="39" borderId="110">
      <alignment horizontal="right"/>
      <protection locked="0"/>
    </xf>
    <xf numFmtId="1" fontId="20" fillId="39" borderId="110">
      <alignment horizontal="right"/>
      <protection locked="0"/>
    </xf>
    <xf numFmtId="347" fontId="20" fillId="39" borderId="110">
      <alignment horizontal="right"/>
      <protection locked="0"/>
    </xf>
    <xf numFmtId="347" fontId="20" fillId="39" borderId="110">
      <alignment horizontal="right"/>
      <protection locked="0"/>
    </xf>
    <xf numFmtId="347" fontId="20" fillId="39" borderId="110">
      <alignment horizontal="right"/>
      <protection locked="0"/>
    </xf>
    <xf numFmtId="347" fontId="20" fillId="39" borderId="110">
      <alignment horizontal="right"/>
      <protection locked="0"/>
    </xf>
    <xf numFmtId="347" fontId="20" fillId="39" borderId="110">
      <alignment horizontal="right"/>
      <protection locked="0"/>
    </xf>
    <xf numFmtId="347" fontId="20" fillId="39" borderId="110">
      <alignment horizontal="right"/>
      <protection locked="0"/>
    </xf>
    <xf numFmtId="347" fontId="20" fillId="39" borderId="110">
      <alignment horizontal="right"/>
      <protection locked="0"/>
    </xf>
    <xf numFmtId="342" fontId="20" fillId="39" borderId="110">
      <alignment horizontal="right"/>
      <protection locked="0"/>
    </xf>
    <xf numFmtId="342" fontId="20" fillId="39" borderId="110">
      <alignment horizontal="right"/>
      <protection locked="0"/>
    </xf>
    <xf numFmtId="342" fontId="20" fillId="39" borderId="110">
      <alignment horizontal="right"/>
      <protection locked="0"/>
    </xf>
    <xf numFmtId="342" fontId="20" fillId="39" borderId="110">
      <alignment horizontal="right"/>
      <protection locked="0"/>
    </xf>
    <xf numFmtId="342" fontId="20" fillId="39" borderId="110">
      <alignment horizontal="right"/>
      <protection locked="0"/>
    </xf>
    <xf numFmtId="342" fontId="20" fillId="39" borderId="110">
      <alignment horizontal="right"/>
      <protection locked="0"/>
    </xf>
    <xf numFmtId="342" fontId="20" fillId="39" borderId="110">
      <alignment horizontal="right"/>
      <protection locked="0"/>
    </xf>
    <xf numFmtId="343" fontId="20" fillId="39" borderId="110">
      <alignment horizontal="right"/>
      <protection locked="0"/>
    </xf>
    <xf numFmtId="343" fontId="20" fillId="39" borderId="110">
      <alignment horizontal="right"/>
      <protection locked="0"/>
    </xf>
    <xf numFmtId="343" fontId="20" fillId="39" borderId="110">
      <alignment horizontal="right"/>
      <protection locked="0"/>
    </xf>
    <xf numFmtId="343" fontId="20" fillId="39" borderId="110">
      <alignment horizontal="right"/>
      <protection locked="0"/>
    </xf>
    <xf numFmtId="343" fontId="20" fillId="39" borderId="110">
      <alignment horizontal="right"/>
      <protection locked="0"/>
    </xf>
    <xf numFmtId="343" fontId="20" fillId="39" borderId="110">
      <alignment horizontal="right"/>
      <protection locked="0"/>
    </xf>
    <xf numFmtId="343" fontId="20" fillId="39" borderId="110">
      <alignment horizontal="right"/>
      <protection locked="0"/>
    </xf>
    <xf numFmtId="348" fontId="20" fillId="39" borderId="110">
      <alignment horizontal="right"/>
      <protection locked="0"/>
    </xf>
    <xf numFmtId="348" fontId="20" fillId="39" borderId="110">
      <alignment horizontal="right"/>
      <protection locked="0"/>
    </xf>
    <xf numFmtId="348" fontId="20" fillId="39" borderId="110">
      <alignment horizontal="right"/>
      <protection locked="0"/>
    </xf>
    <xf numFmtId="348" fontId="20" fillId="39" borderId="110">
      <alignment horizontal="right"/>
      <protection locked="0"/>
    </xf>
    <xf numFmtId="348" fontId="20" fillId="39" borderId="110">
      <alignment horizontal="right"/>
      <protection locked="0"/>
    </xf>
    <xf numFmtId="348" fontId="20" fillId="39" borderId="110">
      <alignment horizontal="right"/>
      <protection locked="0"/>
    </xf>
    <xf numFmtId="348" fontId="20" fillId="39" borderId="110">
      <alignment horizontal="right"/>
      <protection locked="0"/>
    </xf>
    <xf numFmtId="349" fontId="20" fillId="39" borderId="110">
      <alignment horizontal="right"/>
      <protection locked="0"/>
    </xf>
    <xf numFmtId="349" fontId="20" fillId="39" borderId="110">
      <alignment horizontal="right"/>
      <protection locked="0"/>
    </xf>
    <xf numFmtId="349" fontId="20" fillId="39" borderId="110">
      <alignment horizontal="right"/>
      <protection locked="0"/>
    </xf>
    <xf numFmtId="349" fontId="20" fillId="39" borderId="110">
      <alignment horizontal="right"/>
      <protection locked="0"/>
    </xf>
    <xf numFmtId="349" fontId="20" fillId="39" borderId="110">
      <alignment horizontal="right"/>
      <protection locked="0"/>
    </xf>
    <xf numFmtId="349" fontId="20" fillId="39" borderId="110">
      <alignment horizontal="right"/>
      <protection locked="0"/>
    </xf>
    <xf numFmtId="349" fontId="20" fillId="39" borderId="110">
      <alignment horizontal="right"/>
      <protection locked="0"/>
    </xf>
    <xf numFmtId="350" fontId="20" fillId="39" borderId="110">
      <alignment horizontal="right"/>
      <protection locked="0"/>
    </xf>
    <xf numFmtId="350" fontId="20" fillId="39" borderId="110">
      <alignment horizontal="right"/>
      <protection locked="0"/>
    </xf>
    <xf numFmtId="350" fontId="20" fillId="39" borderId="110">
      <alignment horizontal="right"/>
      <protection locked="0"/>
    </xf>
    <xf numFmtId="350" fontId="20" fillId="39" borderId="110">
      <alignment horizontal="right"/>
      <protection locked="0"/>
    </xf>
    <xf numFmtId="350" fontId="20" fillId="39" borderId="110">
      <alignment horizontal="right"/>
      <protection locked="0"/>
    </xf>
    <xf numFmtId="350" fontId="20" fillId="39" borderId="110">
      <alignment horizontal="right"/>
      <protection locked="0"/>
    </xf>
    <xf numFmtId="350" fontId="20" fillId="39" borderId="110">
      <alignment horizontal="right"/>
      <protection locked="0"/>
    </xf>
    <xf numFmtId="351" fontId="20" fillId="39" borderId="110">
      <alignment horizontal="right"/>
      <protection locked="0"/>
    </xf>
    <xf numFmtId="351" fontId="20" fillId="39" borderId="110">
      <alignment horizontal="right"/>
      <protection locked="0"/>
    </xf>
    <xf numFmtId="351" fontId="20" fillId="39" borderId="110">
      <alignment horizontal="right"/>
      <protection locked="0"/>
    </xf>
    <xf numFmtId="351" fontId="20" fillId="39" borderId="110">
      <alignment horizontal="right"/>
      <protection locked="0"/>
    </xf>
    <xf numFmtId="351" fontId="20" fillId="39" borderId="110">
      <alignment horizontal="right"/>
      <protection locked="0"/>
    </xf>
    <xf numFmtId="351" fontId="20" fillId="39" borderId="110">
      <alignment horizontal="right"/>
      <protection locked="0"/>
    </xf>
    <xf numFmtId="351" fontId="20" fillId="39" borderId="110">
      <alignment horizontal="right"/>
      <protection locked="0"/>
    </xf>
    <xf numFmtId="352" fontId="20" fillId="39" borderId="110">
      <alignment horizontal="right"/>
      <protection locked="0"/>
    </xf>
    <xf numFmtId="352" fontId="20" fillId="39" borderId="110">
      <alignment horizontal="right"/>
      <protection locked="0"/>
    </xf>
    <xf numFmtId="352" fontId="20" fillId="39" borderId="110">
      <alignment horizontal="right"/>
      <protection locked="0"/>
    </xf>
    <xf numFmtId="352" fontId="20" fillId="39" borderId="110">
      <alignment horizontal="right"/>
      <protection locked="0"/>
    </xf>
    <xf numFmtId="352" fontId="20" fillId="39" borderId="110">
      <alignment horizontal="right"/>
      <protection locked="0"/>
    </xf>
    <xf numFmtId="352" fontId="20" fillId="39" borderId="110">
      <alignment horizontal="right"/>
      <protection locked="0"/>
    </xf>
    <xf numFmtId="352" fontId="20" fillId="39" borderId="110">
      <alignment horizontal="right"/>
      <protection locked="0"/>
    </xf>
    <xf numFmtId="49" fontId="20" fillId="39" borderId="110">
      <alignment horizontal="left"/>
      <protection locked="0"/>
    </xf>
    <xf numFmtId="49" fontId="20" fillId="39" borderId="110">
      <alignment horizontal="left"/>
      <protection locked="0"/>
    </xf>
    <xf numFmtId="49" fontId="20" fillId="39" borderId="110">
      <alignment horizontal="left"/>
      <protection locked="0"/>
    </xf>
    <xf numFmtId="49" fontId="20" fillId="39" borderId="110">
      <alignment horizontal="left"/>
      <protection locked="0"/>
    </xf>
    <xf numFmtId="49" fontId="20" fillId="39" borderId="110">
      <alignment horizontal="left"/>
      <protection locked="0"/>
    </xf>
    <xf numFmtId="49" fontId="20" fillId="39" borderId="110">
      <alignment horizontal="left"/>
      <protection locked="0"/>
    </xf>
    <xf numFmtId="49" fontId="20" fillId="39" borderId="110">
      <alignment horizontal="left"/>
      <protection locked="0"/>
    </xf>
    <xf numFmtId="49" fontId="20" fillId="39" borderId="110">
      <alignment horizontal="left" wrapText="1"/>
      <protection locked="0"/>
    </xf>
    <xf numFmtId="49" fontId="20" fillId="39" borderId="110">
      <alignment horizontal="left" wrapText="1"/>
      <protection locked="0"/>
    </xf>
    <xf numFmtId="49" fontId="20" fillId="39" borderId="110">
      <alignment horizontal="left" wrapText="1"/>
      <protection locked="0"/>
    </xf>
    <xf numFmtId="49" fontId="20" fillId="39" borderId="110">
      <alignment horizontal="left" wrapText="1"/>
      <protection locked="0"/>
    </xf>
    <xf numFmtId="49" fontId="20" fillId="39" borderId="110">
      <alignment horizontal="left" wrapText="1"/>
      <protection locked="0"/>
    </xf>
    <xf numFmtId="49" fontId="20" fillId="39" borderId="110">
      <alignment horizontal="left" wrapText="1"/>
      <protection locked="0"/>
    </xf>
    <xf numFmtId="49" fontId="20" fillId="39" borderId="110">
      <alignment horizontal="left" wrapText="1"/>
      <protection locked="0"/>
    </xf>
    <xf numFmtId="18" fontId="20" fillId="39" borderId="110">
      <alignment horizontal="left"/>
      <protection locked="0"/>
    </xf>
    <xf numFmtId="18" fontId="20" fillId="39" borderId="110">
      <alignment horizontal="left"/>
      <protection locked="0"/>
    </xf>
    <xf numFmtId="18" fontId="20" fillId="39" borderId="110">
      <alignment horizontal="left"/>
      <protection locked="0"/>
    </xf>
    <xf numFmtId="18" fontId="20" fillId="39" borderId="110">
      <alignment horizontal="left"/>
      <protection locked="0"/>
    </xf>
    <xf numFmtId="18" fontId="20" fillId="39" borderId="110">
      <alignment horizontal="left"/>
      <protection locked="0"/>
    </xf>
    <xf numFmtId="18" fontId="20" fillId="39" borderId="110">
      <alignment horizontal="left"/>
      <protection locked="0"/>
    </xf>
    <xf numFmtId="18" fontId="20" fillId="39" borderId="110">
      <alignment horizontal="left"/>
      <protection locked="0"/>
    </xf>
    <xf numFmtId="0" fontId="52" fillId="44" borderId="110">
      <alignment horizontal="center"/>
    </xf>
    <xf numFmtId="0" fontId="52" fillId="44" borderId="110">
      <alignment horizontal="center"/>
    </xf>
    <xf numFmtId="0" fontId="52" fillId="44" borderId="110">
      <alignment horizontal="center"/>
    </xf>
    <xf numFmtId="0" fontId="52" fillId="44" borderId="110">
      <alignment horizontal="center"/>
    </xf>
    <xf numFmtId="0" fontId="52" fillId="44" borderId="110">
      <alignment horizontal="center"/>
    </xf>
    <xf numFmtId="0" fontId="52" fillId="44" borderId="110">
      <alignment horizontal="center"/>
    </xf>
    <xf numFmtId="0" fontId="52" fillId="44" borderId="110">
      <alignment horizontal="center"/>
    </xf>
    <xf numFmtId="0" fontId="52" fillId="44" borderId="110">
      <alignment horizontal="center" wrapText="1"/>
    </xf>
    <xf numFmtId="0" fontId="52" fillId="44" borderId="110">
      <alignment horizontal="center" wrapText="1"/>
    </xf>
    <xf numFmtId="0" fontId="52" fillId="44" borderId="110">
      <alignment horizontal="center" wrapText="1"/>
    </xf>
    <xf numFmtId="0" fontId="52" fillId="44" borderId="110">
      <alignment horizontal="center" wrapText="1"/>
    </xf>
    <xf numFmtId="0" fontId="52" fillId="44" borderId="110">
      <alignment horizontal="center" wrapText="1"/>
    </xf>
    <xf numFmtId="0" fontId="52" fillId="44" borderId="110">
      <alignment horizontal="center" wrapText="1"/>
    </xf>
    <xf numFmtId="0" fontId="52" fillId="44" borderId="110">
      <alignment horizontal="center" wrapText="1"/>
    </xf>
    <xf numFmtId="340" fontId="52" fillId="44" borderId="110">
      <alignment horizontal="left"/>
    </xf>
    <xf numFmtId="340" fontId="52" fillId="44" borderId="110">
      <alignment horizontal="left"/>
    </xf>
    <xf numFmtId="340" fontId="52" fillId="44" borderId="110">
      <alignment horizontal="left"/>
    </xf>
    <xf numFmtId="340" fontId="52" fillId="44" borderId="110">
      <alignment horizontal="left"/>
    </xf>
    <xf numFmtId="340" fontId="52" fillId="44" borderId="110">
      <alignment horizontal="left"/>
    </xf>
    <xf numFmtId="340" fontId="52" fillId="44" borderId="110">
      <alignment horizontal="left"/>
    </xf>
    <xf numFmtId="340" fontId="52" fillId="44" borderId="110">
      <alignment horizontal="left"/>
    </xf>
    <xf numFmtId="0" fontId="52" fillId="44" borderId="110">
      <alignment horizontal="left"/>
    </xf>
    <xf numFmtId="0" fontId="52" fillId="44" borderId="110">
      <alignment horizontal="left"/>
    </xf>
    <xf numFmtId="0" fontId="52" fillId="44" borderId="110">
      <alignment horizontal="left"/>
    </xf>
    <xf numFmtId="0" fontId="52" fillId="44" borderId="110">
      <alignment horizontal="left"/>
    </xf>
    <xf numFmtId="0" fontId="52" fillId="44" borderId="110">
      <alignment horizontal="left"/>
    </xf>
    <xf numFmtId="0" fontId="52" fillId="44" borderId="110">
      <alignment horizontal="left"/>
    </xf>
    <xf numFmtId="0" fontId="52" fillId="44" borderId="110">
      <alignment horizontal="left"/>
    </xf>
    <xf numFmtId="0" fontId="52" fillId="44" borderId="110">
      <alignment horizontal="left" wrapText="1"/>
    </xf>
    <xf numFmtId="0" fontId="52" fillId="44" borderId="110">
      <alignment horizontal="left" wrapText="1"/>
    </xf>
    <xf numFmtId="0" fontId="52" fillId="44" borderId="110">
      <alignment horizontal="left" wrapText="1"/>
    </xf>
    <xf numFmtId="0" fontId="52" fillId="44" borderId="110">
      <alignment horizontal="left" wrapText="1"/>
    </xf>
    <xf numFmtId="0" fontId="52" fillId="44" borderId="110">
      <alignment horizontal="left" wrapText="1"/>
    </xf>
    <xf numFmtId="0" fontId="52" fillId="44" borderId="110">
      <alignment horizontal="left" wrapText="1"/>
    </xf>
    <xf numFmtId="0" fontId="52" fillId="44" borderId="110">
      <alignment horizontal="left" wrapText="1"/>
    </xf>
    <xf numFmtId="0" fontId="52" fillId="44" borderId="110">
      <alignment horizontal="right"/>
    </xf>
    <xf numFmtId="0" fontId="52" fillId="44" borderId="110">
      <alignment horizontal="right"/>
    </xf>
    <xf numFmtId="0" fontId="52" fillId="44" borderId="110">
      <alignment horizontal="right"/>
    </xf>
    <xf numFmtId="0" fontId="52" fillId="44" borderId="110">
      <alignment horizontal="right"/>
    </xf>
    <xf numFmtId="0" fontId="52" fillId="44" borderId="110">
      <alignment horizontal="right"/>
    </xf>
    <xf numFmtId="0" fontId="52" fillId="44" borderId="110">
      <alignment horizontal="right"/>
    </xf>
    <xf numFmtId="0" fontId="52" fillId="44" borderId="110">
      <alignment horizontal="right"/>
    </xf>
    <xf numFmtId="0" fontId="52" fillId="44" borderId="110">
      <alignment horizontal="right" wrapText="1"/>
    </xf>
    <xf numFmtId="0" fontId="52" fillId="44" borderId="110">
      <alignment horizontal="right" wrapText="1"/>
    </xf>
    <xf numFmtId="0" fontId="52" fillId="44" borderId="110">
      <alignment horizontal="right" wrapText="1"/>
    </xf>
    <xf numFmtId="0" fontId="52" fillId="44" borderId="110">
      <alignment horizontal="right" wrapText="1"/>
    </xf>
    <xf numFmtId="0" fontId="52" fillId="44" borderId="110">
      <alignment horizontal="right" wrapText="1"/>
    </xf>
    <xf numFmtId="0" fontId="52" fillId="44" borderId="110">
      <alignment horizontal="right" wrapText="1"/>
    </xf>
    <xf numFmtId="0" fontId="52" fillId="44" borderId="110">
      <alignment horizontal="right" wrapText="1"/>
    </xf>
    <xf numFmtId="340" fontId="20" fillId="89" borderId="110">
      <alignment horizontal="left"/>
    </xf>
    <xf numFmtId="340" fontId="20" fillId="89" borderId="110">
      <alignment horizontal="left"/>
    </xf>
    <xf numFmtId="340" fontId="20" fillId="89" borderId="110">
      <alignment horizontal="left"/>
    </xf>
    <xf numFmtId="340" fontId="20" fillId="89" borderId="110">
      <alignment horizontal="left"/>
    </xf>
    <xf numFmtId="340" fontId="20" fillId="89" borderId="110">
      <alignment horizontal="left"/>
    </xf>
    <xf numFmtId="340" fontId="20" fillId="89" borderId="110">
      <alignment horizontal="left"/>
    </xf>
    <xf numFmtId="340" fontId="20" fillId="89" borderId="110">
      <alignment horizontal="left"/>
    </xf>
    <xf numFmtId="3" fontId="20" fillId="89" borderId="110">
      <alignment horizontal="right"/>
    </xf>
    <xf numFmtId="3" fontId="20" fillId="89" borderId="110">
      <alignment horizontal="right"/>
    </xf>
    <xf numFmtId="3" fontId="20" fillId="89" borderId="110">
      <alignment horizontal="right"/>
    </xf>
    <xf numFmtId="3" fontId="20" fillId="89" borderId="110">
      <alignment horizontal="right"/>
    </xf>
    <xf numFmtId="3" fontId="20" fillId="89" borderId="110">
      <alignment horizontal="right"/>
    </xf>
    <xf numFmtId="3" fontId="20" fillId="89" borderId="110">
      <alignment horizontal="right"/>
    </xf>
    <xf numFmtId="3" fontId="20" fillId="89" borderId="110">
      <alignment horizontal="right"/>
    </xf>
    <xf numFmtId="4" fontId="20" fillId="89" borderId="110">
      <alignment horizontal="right"/>
    </xf>
    <xf numFmtId="4" fontId="20" fillId="89" borderId="110">
      <alignment horizontal="right"/>
    </xf>
    <xf numFmtId="4" fontId="20" fillId="89" borderId="110">
      <alignment horizontal="right"/>
    </xf>
    <xf numFmtId="4" fontId="20" fillId="89" borderId="110">
      <alignment horizontal="right"/>
    </xf>
    <xf numFmtId="4" fontId="20" fillId="89" borderId="110">
      <alignment horizontal="right"/>
    </xf>
    <xf numFmtId="4" fontId="20" fillId="89" borderId="110">
      <alignment horizontal="right"/>
    </xf>
    <xf numFmtId="4" fontId="20" fillId="89" borderId="110">
      <alignment horizontal="right"/>
    </xf>
    <xf numFmtId="341" fontId="20" fillId="89" borderId="110">
      <alignment horizontal="right"/>
    </xf>
    <xf numFmtId="341" fontId="20" fillId="89" borderId="110">
      <alignment horizontal="right"/>
    </xf>
    <xf numFmtId="341" fontId="20" fillId="89" borderId="110">
      <alignment horizontal="right"/>
    </xf>
    <xf numFmtId="341" fontId="20" fillId="89" borderId="110">
      <alignment horizontal="right"/>
    </xf>
    <xf numFmtId="341" fontId="20" fillId="89" borderId="110">
      <alignment horizontal="right"/>
    </xf>
    <xf numFmtId="341" fontId="20" fillId="89" borderId="110">
      <alignment horizontal="right"/>
    </xf>
    <xf numFmtId="341" fontId="20" fillId="89" borderId="110">
      <alignment horizontal="right"/>
    </xf>
    <xf numFmtId="342" fontId="20" fillId="89" borderId="110">
      <alignment horizontal="right"/>
    </xf>
    <xf numFmtId="342" fontId="20" fillId="89" borderId="110">
      <alignment horizontal="right"/>
    </xf>
    <xf numFmtId="342" fontId="20" fillId="89" borderId="110">
      <alignment horizontal="right"/>
    </xf>
    <xf numFmtId="342" fontId="20" fillId="89" borderId="110">
      <alignment horizontal="right"/>
    </xf>
    <xf numFmtId="342" fontId="20" fillId="89" borderId="110">
      <alignment horizontal="right"/>
    </xf>
    <xf numFmtId="342" fontId="20" fillId="89" borderId="110">
      <alignment horizontal="right"/>
    </xf>
    <xf numFmtId="342" fontId="20" fillId="89" borderId="110">
      <alignment horizontal="right"/>
    </xf>
    <xf numFmtId="343" fontId="20" fillId="89" borderId="110">
      <alignment horizontal="right"/>
      <protection locked="0"/>
    </xf>
    <xf numFmtId="343" fontId="20" fillId="89" borderId="110">
      <alignment horizontal="right"/>
      <protection locked="0"/>
    </xf>
    <xf numFmtId="343" fontId="20" fillId="89" borderId="110">
      <alignment horizontal="right"/>
      <protection locked="0"/>
    </xf>
    <xf numFmtId="343" fontId="20" fillId="89" borderId="110">
      <alignment horizontal="right"/>
      <protection locked="0"/>
    </xf>
    <xf numFmtId="343" fontId="20" fillId="89" borderId="110">
      <alignment horizontal="right"/>
      <protection locked="0"/>
    </xf>
    <xf numFmtId="343" fontId="20" fillId="89" borderId="110">
      <alignment horizontal="right"/>
      <protection locked="0"/>
    </xf>
    <xf numFmtId="343" fontId="20" fillId="89" borderId="110">
      <alignment horizontal="right"/>
      <protection locked="0"/>
    </xf>
    <xf numFmtId="307" fontId="20" fillId="89" borderId="110">
      <alignment horizontal="right"/>
    </xf>
    <xf numFmtId="307" fontId="20" fillId="89" borderId="110">
      <alignment horizontal="right"/>
    </xf>
    <xf numFmtId="307" fontId="20" fillId="89" borderId="110">
      <alignment horizontal="right"/>
    </xf>
    <xf numFmtId="307" fontId="20" fillId="89" borderId="110">
      <alignment horizontal="right"/>
    </xf>
    <xf numFmtId="307" fontId="20" fillId="89" borderId="110">
      <alignment horizontal="right"/>
    </xf>
    <xf numFmtId="307" fontId="20" fillId="89" borderId="110">
      <alignment horizontal="right"/>
    </xf>
    <xf numFmtId="307" fontId="20" fillId="89" borderId="110">
      <alignment horizontal="right"/>
    </xf>
    <xf numFmtId="344" fontId="20" fillId="89" borderId="110">
      <alignment horizontal="right"/>
    </xf>
    <xf numFmtId="344" fontId="20" fillId="89" borderId="110">
      <alignment horizontal="right"/>
    </xf>
    <xf numFmtId="344" fontId="20" fillId="89" borderId="110">
      <alignment horizontal="right"/>
    </xf>
    <xf numFmtId="344" fontId="20" fillId="89" borderId="110">
      <alignment horizontal="right"/>
    </xf>
    <xf numFmtId="344" fontId="20" fillId="89" borderId="110">
      <alignment horizontal="right"/>
    </xf>
    <xf numFmtId="344" fontId="20" fillId="89" borderId="110">
      <alignment horizontal="right"/>
    </xf>
    <xf numFmtId="344" fontId="20" fillId="89" borderId="110">
      <alignment horizontal="right"/>
    </xf>
    <xf numFmtId="229" fontId="20" fillId="89" borderId="110">
      <alignment horizontal="right"/>
    </xf>
    <xf numFmtId="229" fontId="20" fillId="89" borderId="110">
      <alignment horizontal="right"/>
    </xf>
    <xf numFmtId="229" fontId="20" fillId="89" borderId="110">
      <alignment horizontal="right"/>
    </xf>
    <xf numFmtId="229" fontId="20" fillId="89" borderId="110">
      <alignment horizontal="right"/>
    </xf>
    <xf numFmtId="229" fontId="20" fillId="89" borderId="110">
      <alignment horizontal="right"/>
    </xf>
    <xf numFmtId="229" fontId="20" fillId="89" borderId="110">
      <alignment horizontal="right"/>
    </xf>
    <xf numFmtId="229" fontId="20" fillId="89" borderId="110">
      <alignment horizontal="right"/>
    </xf>
    <xf numFmtId="2" fontId="20" fillId="89" borderId="110">
      <alignment horizontal="right"/>
    </xf>
    <xf numFmtId="2" fontId="20" fillId="89" borderId="110">
      <alignment horizontal="right"/>
    </xf>
    <xf numFmtId="2" fontId="20" fillId="89" borderId="110">
      <alignment horizontal="right"/>
    </xf>
    <xf numFmtId="2" fontId="20" fillId="89" borderId="110">
      <alignment horizontal="right"/>
    </xf>
    <xf numFmtId="2" fontId="20" fillId="89" borderId="110">
      <alignment horizontal="right"/>
    </xf>
    <xf numFmtId="2" fontId="20" fillId="89" borderId="110">
      <alignment horizontal="right"/>
    </xf>
    <xf numFmtId="2" fontId="20" fillId="89" borderId="110">
      <alignment horizontal="right"/>
    </xf>
    <xf numFmtId="345" fontId="20" fillId="89" borderId="110">
      <alignment horizontal="right"/>
    </xf>
    <xf numFmtId="345" fontId="20" fillId="89" borderId="110">
      <alignment horizontal="right"/>
    </xf>
    <xf numFmtId="345" fontId="20" fillId="89" borderId="110">
      <alignment horizontal="right"/>
    </xf>
    <xf numFmtId="345" fontId="20" fillId="89" borderId="110">
      <alignment horizontal="right"/>
    </xf>
    <xf numFmtId="345" fontId="20" fillId="89" borderId="110">
      <alignment horizontal="right"/>
    </xf>
    <xf numFmtId="345" fontId="20" fillId="89" borderId="110">
      <alignment horizontal="right"/>
    </xf>
    <xf numFmtId="345" fontId="20" fillId="89" borderId="110">
      <alignment horizontal="right"/>
    </xf>
    <xf numFmtId="346" fontId="20" fillId="89" borderId="110">
      <alignment horizontal="right"/>
    </xf>
    <xf numFmtId="346" fontId="20" fillId="89" borderId="110">
      <alignment horizontal="right"/>
    </xf>
    <xf numFmtId="346" fontId="20" fillId="89" borderId="110">
      <alignment horizontal="right"/>
    </xf>
    <xf numFmtId="346" fontId="20" fillId="89" borderId="110">
      <alignment horizontal="right"/>
    </xf>
    <xf numFmtId="346" fontId="20" fillId="89" borderId="110">
      <alignment horizontal="right"/>
    </xf>
    <xf numFmtId="346" fontId="20" fillId="89" borderId="110">
      <alignment horizontal="right"/>
    </xf>
    <xf numFmtId="346" fontId="20" fillId="89" borderId="110">
      <alignment horizontal="right"/>
    </xf>
    <xf numFmtId="256" fontId="20" fillId="89" borderId="110">
      <alignment horizontal="right"/>
    </xf>
    <xf numFmtId="256" fontId="20" fillId="89" borderId="110">
      <alignment horizontal="right"/>
    </xf>
    <xf numFmtId="256" fontId="20" fillId="89" borderId="110">
      <alignment horizontal="right"/>
    </xf>
    <xf numFmtId="256" fontId="20" fillId="89" borderId="110">
      <alignment horizontal="right"/>
    </xf>
    <xf numFmtId="256" fontId="20" fillId="89" borderId="110">
      <alignment horizontal="right"/>
    </xf>
    <xf numFmtId="256" fontId="20" fillId="89" borderId="110">
      <alignment horizontal="right"/>
    </xf>
    <xf numFmtId="256" fontId="20" fillId="89" borderId="110">
      <alignment horizontal="right"/>
    </xf>
    <xf numFmtId="1" fontId="20" fillId="89" borderId="110">
      <alignment horizontal="right"/>
    </xf>
    <xf numFmtId="1" fontId="20" fillId="89" borderId="110">
      <alignment horizontal="right"/>
    </xf>
    <xf numFmtId="1" fontId="20" fillId="89" borderId="110">
      <alignment horizontal="right"/>
    </xf>
    <xf numFmtId="1" fontId="20" fillId="89" borderId="110">
      <alignment horizontal="right"/>
    </xf>
    <xf numFmtId="1" fontId="20" fillId="89" borderId="110">
      <alignment horizontal="right"/>
    </xf>
    <xf numFmtId="1" fontId="20" fillId="89" borderId="110">
      <alignment horizontal="right"/>
    </xf>
    <xf numFmtId="1" fontId="20" fillId="89" borderId="110">
      <alignment horizontal="right"/>
    </xf>
    <xf numFmtId="347" fontId="20" fillId="89" borderId="110">
      <alignment horizontal="right"/>
    </xf>
    <xf numFmtId="347" fontId="20" fillId="89" borderId="110">
      <alignment horizontal="right"/>
    </xf>
    <xf numFmtId="347" fontId="20" fillId="89" borderId="110">
      <alignment horizontal="right"/>
    </xf>
    <xf numFmtId="347" fontId="20" fillId="89" borderId="110">
      <alignment horizontal="right"/>
    </xf>
    <xf numFmtId="347" fontId="20" fillId="89" borderId="110">
      <alignment horizontal="right"/>
    </xf>
    <xf numFmtId="347" fontId="20" fillId="89" borderId="110">
      <alignment horizontal="right"/>
    </xf>
    <xf numFmtId="347" fontId="20" fillId="89" borderId="110">
      <alignment horizontal="right"/>
    </xf>
    <xf numFmtId="342" fontId="20" fillId="89" borderId="110">
      <alignment horizontal="right"/>
    </xf>
    <xf numFmtId="342" fontId="20" fillId="89" borderId="110">
      <alignment horizontal="right"/>
    </xf>
    <xf numFmtId="342" fontId="20" fillId="89" borderId="110">
      <alignment horizontal="right"/>
    </xf>
    <xf numFmtId="342" fontId="20" fillId="89" borderId="110">
      <alignment horizontal="right"/>
    </xf>
    <xf numFmtId="342" fontId="20" fillId="89" borderId="110">
      <alignment horizontal="right"/>
    </xf>
    <xf numFmtId="342" fontId="20" fillId="89" borderId="110">
      <alignment horizontal="right"/>
    </xf>
    <xf numFmtId="342" fontId="20" fillId="89" borderId="110">
      <alignment horizontal="right"/>
    </xf>
    <xf numFmtId="343" fontId="20" fillId="89" borderId="110">
      <alignment horizontal="right"/>
    </xf>
    <xf numFmtId="343" fontId="20" fillId="89" borderId="110">
      <alignment horizontal="right"/>
    </xf>
    <xf numFmtId="343" fontId="20" fillId="89" borderId="110">
      <alignment horizontal="right"/>
    </xf>
    <xf numFmtId="343" fontId="20" fillId="89" borderId="110">
      <alignment horizontal="right"/>
    </xf>
    <xf numFmtId="343" fontId="20" fillId="89" borderId="110">
      <alignment horizontal="right"/>
    </xf>
    <xf numFmtId="343" fontId="20" fillId="89" borderId="110">
      <alignment horizontal="right"/>
    </xf>
    <xf numFmtId="343" fontId="20" fillId="89" borderId="110">
      <alignment horizontal="right"/>
    </xf>
    <xf numFmtId="348" fontId="20" fillId="89" borderId="110">
      <alignment horizontal="right"/>
    </xf>
    <xf numFmtId="348" fontId="20" fillId="89" borderId="110">
      <alignment horizontal="right"/>
    </xf>
    <xf numFmtId="348" fontId="20" fillId="89" borderId="110">
      <alignment horizontal="right"/>
    </xf>
    <xf numFmtId="348" fontId="20" fillId="89" borderId="110">
      <alignment horizontal="right"/>
    </xf>
    <xf numFmtId="348" fontId="20" fillId="89" borderId="110">
      <alignment horizontal="right"/>
    </xf>
    <xf numFmtId="348" fontId="20" fillId="89" borderId="110">
      <alignment horizontal="right"/>
    </xf>
    <xf numFmtId="348" fontId="20" fillId="89" borderId="110">
      <alignment horizontal="right"/>
    </xf>
    <xf numFmtId="349" fontId="20" fillId="89" borderId="110">
      <alignment horizontal="right"/>
    </xf>
    <xf numFmtId="349" fontId="20" fillId="89" borderId="110">
      <alignment horizontal="right"/>
    </xf>
    <xf numFmtId="349" fontId="20" fillId="89" borderId="110">
      <alignment horizontal="right"/>
    </xf>
    <xf numFmtId="349" fontId="20" fillId="89" borderId="110">
      <alignment horizontal="right"/>
    </xf>
    <xf numFmtId="349" fontId="20" fillId="89" borderId="110">
      <alignment horizontal="right"/>
    </xf>
    <xf numFmtId="349" fontId="20" fillId="89" borderId="110">
      <alignment horizontal="right"/>
    </xf>
    <xf numFmtId="349" fontId="20" fillId="89" borderId="110">
      <alignment horizontal="right"/>
    </xf>
    <xf numFmtId="350" fontId="20" fillId="89" borderId="110">
      <alignment horizontal="right"/>
    </xf>
    <xf numFmtId="350" fontId="20" fillId="89" borderId="110">
      <alignment horizontal="right"/>
    </xf>
    <xf numFmtId="350" fontId="20" fillId="89" borderId="110">
      <alignment horizontal="right"/>
    </xf>
    <xf numFmtId="350" fontId="20" fillId="89" borderId="110">
      <alignment horizontal="right"/>
    </xf>
    <xf numFmtId="350" fontId="20" fillId="89" borderId="110">
      <alignment horizontal="right"/>
    </xf>
    <xf numFmtId="350" fontId="20" fillId="89" borderId="110">
      <alignment horizontal="right"/>
    </xf>
    <xf numFmtId="350" fontId="20" fillId="89" borderId="110">
      <alignment horizontal="right"/>
    </xf>
    <xf numFmtId="351" fontId="20" fillId="89" borderId="110">
      <alignment horizontal="right"/>
    </xf>
    <xf numFmtId="351" fontId="20" fillId="89" borderId="110">
      <alignment horizontal="right"/>
    </xf>
    <xf numFmtId="351" fontId="20" fillId="89" borderId="110">
      <alignment horizontal="right"/>
    </xf>
    <xf numFmtId="351" fontId="20" fillId="89" borderId="110">
      <alignment horizontal="right"/>
    </xf>
    <xf numFmtId="351" fontId="20" fillId="89" borderId="110">
      <alignment horizontal="right"/>
    </xf>
    <xf numFmtId="351" fontId="20" fillId="89" borderId="110">
      <alignment horizontal="right"/>
    </xf>
    <xf numFmtId="351" fontId="20" fillId="89" borderId="110">
      <alignment horizontal="right"/>
    </xf>
    <xf numFmtId="352" fontId="20" fillId="89" borderId="110">
      <alignment horizontal="right"/>
    </xf>
    <xf numFmtId="352" fontId="20" fillId="89" borderId="110">
      <alignment horizontal="right"/>
    </xf>
    <xf numFmtId="352" fontId="20" fillId="89" borderId="110">
      <alignment horizontal="right"/>
    </xf>
    <xf numFmtId="352" fontId="20" fillId="89" borderId="110">
      <alignment horizontal="right"/>
    </xf>
    <xf numFmtId="352" fontId="20" fillId="89" borderId="110">
      <alignment horizontal="right"/>
    </xf>
    <xf numFmtId="352" fontId="20" fillId="89" borderId="110">
      <alignment horizontal="right"/>
    </xf>
    <xf numFmtId="352" fontId="20" fillId="89" borderId="110">
      <alignment horizontal="right"/>
    </xf>
    <xf numFmtId="49" fontId="20" fillId="89" borderId="110">
      <alignment horizontal="left"/>
    </xf>
    <xf numFmtId="49" fontId="20" fillId="89" borderId="110">
      <alignment horizontal="left"/>
    </xf>
    <xf numFmtId="49" fontId="20" fillId="89" borderId="110">
      <alignment horizontal="left"/>
    </xf>
    <xf numFmtId="49" fontId="20" fillId="89" borderId="110">
      <alignment horizontal="left"/>
    </xf>
    <xf numFmtId="49" fontId="20" fillId="89" borderId="110">
      <alignment horizontal="left"/>
    </xf>
    <xf numFmtId="49" fontId="20" fillId="89" borderId="110">
      <alignment horizontal="left"/>
    </xf>
    <xf numFmtId="49" fontId="20" fillId="89" borderId="110">
      <alignment horizontal="left"/>
    </xf>
    <xf numFmtId="49" fontId="20" fillId="89" borderId="110">
      <alignment horizontal="left" wrapText="1"/>
    </xf>
    <xf numFmtId="49" fontId="20" fillId="89" borderId="110">
      <alignment horizontal="left" wrapText="1"/>
    </xf>
    <xf numFmtId="49" fontId="20" fillId="89" borderId="110">
      <alignment horizontal="left" wrapText="1"/>
    </xf>
    <xf numFmtId="49" fontId="20" fillId="89" borderId="110">
      <alignment horizontal="left" wrapText="1"/>
    </xf>
    <xf numFmtId="49" fontId="20" fillId="89" borderId="110">
      <alignment horizontal="left" wrapText="1"/>
    </xf>
    <xf numFmtId="49" fontId="20" fillId="89" borderId="110">
      <alignment horizontal="left" wrapText="1"/>
    </xf>
    <xf numFmtId="49" fontId="20" fillId="89" borderId="110">
      <alignment horizontal="left" wrapText="1"/>
    </xf>
    <xf numFmtId="18" fontId="20" fillId="89" borderId="110">
      <alignment horizontal="left"/>
    </xf>
    <xf numFmtId="18" fontId="20" fillId="89" borderId="110">
      <alignment horizontal="left"/>
    </xf>
    <xf numFmtId="18" fontId="20" fillId="89" borderId="110">
      <alignment horizontal="left"/>
    </xf>
    <xf numFmtId="18" fontId="20" fillId="89" borderId="110">
      <alignment horizontal="left"/>
    </xf>
    <xf numFmtId="18" fontId="20" fillId="89" borderId="110">
      <alignment horizontal="left"/>
    </xf>
    <xf numFmtId="18" fontId="20" fillId="89" borderId="110">
      <alignment horizontal="left"/>
    </xf>
    <xf numFmtId="18" fontId="20" fillId="89" borderId="110">
      <alignment horizontal="left"/>
    </xf>
    <xf numFmtId="49" fontId="20" fillId="125" borderId="110">
      <alignment horizontal="left"/>
    </xf>
    <xf numFmtId="49" fontId="20" fillId="125" borderId="110">
      <alignment horizontal="left"/>
    </xf>
    <xf numFmtId="49" fontId="20" fillId="125" borderId="110">
      <alignment horizontal="left"/>
    </xf>
    <xf numFmtId="49" fontId="20" fillId="125" borderId="110">
      <alignment horizontal="left"/>
    </xf>
    <xf numFmtId="49" fontId="20" fillId="125" borderId="110">
      <alignment horizontal="left"/>
    </xf>
    <xf numFmtId="49" fontId="20" fillId="125" borderId="110">
      <alignment horizontal="left"/>
    </xf>
    <xf numFmtId="49" fontId="20" fillId="125" borderId="110">
      <alignment horizontal="left"/>
    </xf>
    <xf numFmtId="230" fontId="20" fillId="0" borderId="111" applyNumberFormat="0" applyFont="0" applyFill="0" applyAlignment="0" applyProtection="0"/>
    <xf numFmtId="230" fontId="20" fillId="0" borderId="111" applyNumberFormat="0" applyFont="0" applyFill="0" applyAlignment="0" applyProtection="0"/>
    <xf numFmtId="230" fontId="20" fillId="0" borderId="111" applyNumberFormat="0" applyFont="0" applyFill="0" applyAlignment="0" applyProtection="0"/>
    <xf numFmtId="230" fontId="20" fillId="0" borderId="111" applyNumberFormat="0" applyFont="0" applyFill="0" applyAlignment="0" applyProtection="0"/>
    <xf numFmtId="230" fontId="20" fillId="0" borderId="111" applyNumberFormat="0" applyFont="0" applyFill="0" applyAlignment="0" applyProtection="0"/>
    <xf numFmtId="230" fontId="20" fillId="0" borderId="111" applyNumberFormat="0" applyFont="0" applyFill="0" applyAlignment="0" applyProtection="0"/>
    <xf numFmtId="230" fontId="20" fillId="0" borderId="111" applyNumberFormat="0" applyFont="0" applyFill="0" applyAlignment="0" applyProtection="0"/>
    <xf numFmtId="230" fontId="20" fillId="0" borderId="112" applyNumberFormat="0" applyFont="0" applyFill="0" applyAlignment="0" applyProtection="0"/>
    <xf numFmtId="230" fontId="20" fillId="0" borderId="112" applyNumberFormat="0" applyFont="0" applyFill="0" applyAlignment="0" applyProtection="0"/>
    <xf numFmtId="230" fontId="20" fillId="0" borderId="112" applyNumberFormat="0" applyFont="0" applyFill="0" applyAlignment="0" applyProtection="0"/>
    <xf numFmtId="230" fontId="20" fillId="0" borderId="112" applyNumberFormat="0" applyFont="0" applyFill="0" applyAlignment="0" applyProtection="0"/>
    <xf numFmtId="230" fontId="20" fillId="0" borderId="112" applyNumberFormat="0" applyFont="0" applyFill="0" applyAlignment="0" applyProtection="0"/>
    <xf numFmtId="230" fontId="20" fillId="0" borderId="112" applyNumberFormat="0" applyFont="0" applyFill="0" applyAlignment="0" applyProtection="0"/>
    <xf numFmtId="230" fontId="20" fillId="0" borderId="112" applyNumberFormat="0" applyFont="0" applyFill="0" applyAlignment="0" applyProtection="0"/>
    <xf numFmtId="230" fontId="20" fillId="0" borderId="113" applyNumberFormat="0" applyFont="0" applyFill="0" applyAlignment="0" applyProtection="0"/>
    <xf numFmtId="230" fontId="20" fillId="0" borderId="113" applyNumberFormat="0" applyFont="0" applyFill="0" applyAlignment="0" applyProtection="0"/>
    <xf numFmtId="230" fontId="20" fillId="0" borderId="113" applyNumberFormat="0" applyFont="0" applyFill="0" applyAlignment="0" applyProtection="0"/>
    <xf numFmtId="230" fontId="20" fillId="0" borderId="113" applyNumberFormat="0" applyFont="0" applyFill="0" applyAlignment="0" applyProtection="0"/>
    <xf numFmtId="230" fontId="20" fillId="0" borderId="113" applyNumberFormat="0" applyFont="0" applyFill="0" applyAlignment="0" applyProtection="0"/>
    <xf numFmtId="230" fontId="20" fillId="0" borderId="114" applyNumberFormat="0" applyFont="0" applyFill="0" applyAlignment="0" applyProtection="0"/>
    <xf numFmtId="230" fontId="20" fillId="0" borderId="114" applyNumberFormat="0" applyFont="0" applyFill="0" applyAlignment="0" applyProtection="0"/>
    <xf numFmtId="230" fontId="20" fillId="0" borderId="114" applyNumberFormat="0" applyFont="0" applyFill="0" applyAlignment="0" applyProtection="0"/>
    <xf numFmtId="230" fontId="20" fillId="0" borderId="115" applyNumberFormat="0" applyFont="0" applyFill="0" applyAlignment="0" applyProtection="0"/>
    <xf numFmtId="230" fontId="20" fillId="0" borderId="115" applyNumberFormat="0" applyFont="0" applyFill="0" applyAlignment="0" applyProtection="0"/>
    <xf numFmtId="230" fontId="20" fillId="0" borderId="115" applyNumberFormat="0" applyFont="0" applyFill="0" applyAlignment="0" applyProtection="0"/>
    <xf numFmtId="230" fontId="20" fillId="0" borderId="115" applyNumberFormat="0" applyFont="0" applyFill="0" applyAlignment="0" applyProtection="0"/>
    <xf numFmtId="230" fontId="20" fillId="0" borderId="115" applyNumberFormat="0" applyFont="0" applyFill="0" applyAlignment="0" applyProtection="0"/>
    <xf numFmtId="230" fontId="20" fillId="0" borderId="115" applyNumberFormat="0" applyFont="0" applyFill="0" applyAlignment="0" applyProtection="0"/>
    <xf numFmtId="230" fontId="20" fillId="0" borderId="115" applyNumberFormat="0" applyFont="0" applyFill="0" applyAlignment="0" applyProtection="0"/>
    <xf numFmtId="230" fontId="20" fillId="0" borderId="116" applyNumberFormat="0" applyFont="0" applyFill="0" applyAlignment="0" applyProtection="0"/>
    <xf numFmtId="230" fontId="20" fillId="0" borderId="116" applyNumberFormat="0" applyFont="0" applyFill="0" applyAlignment="0" applyProtection="0"/>
    <xf numFmtId="230" fontId="20" fillId="0" borderId="116" applyNumberFormat="0" applyFont="0" applyFill="0" applyAlignment="0" applyProtection="0"/>
    <xf numFmtId="230" fontId="20" fillId="0" borderId="116" applyNumberFormat="0" applyFont="0" applyFill="0" applyAlignment="0" applyProtection="0"/>
    <xf numFmtId="230" fontId="20" fillId="0" borderId="116" applyNumberFormat="0" applyFont="0" applyFill="0" applyAlignment="0" applyProtection="0"/>
    <xf numFmtId="230" fontId="20" fillId="0" borderId="116" applyNumberFormat="0" applyFont="0" applyFill="0" applyAlignment="0" applyProtection="0"/>
    <xf numFmtId="230" fontId="20" fillId="0" borderId="116" applyNumberFormat="0" applyFont="0" applyFill="0" applyAlignment="0" applyProtection="0"/>
    <xf numFmtId="230" fontId="20" fillId="0" borderId="117" applyNumberFormat="0" applyFont="0" applyFill="0" applyAlignment="0" applyProtection="0"/>
    <xf numFmtId="230" fontId="20" fillId="0" borderId="117" applyNumberFormat="0" applyFont="0" applyFill="0" applyAlignment="0" applyProtection="0"/>
    <xf numFmtId="230" fontId="20" fillId="0" borderId="117" applyNumberFormat="0" applyFont="0" applyFill="0" applyAlignment="0" applyProtection="0"/>
    <xf numFmtId="230" fontId="20" fillId="0" borderId="117" applyNumberFormat="0" applyFont="0" applyFill="0" applyAlignment="0" applyProtection="0"/>
    <xf numFmtId="230" fontId="20" fillId="0" borderId="117" applyNumberFormat="0" applyFont="0" applyFill="0" applyAlignment="0" applyProtection="0"/>
    <xf numFmtId="230" fontId="20" fillId="0" borderId="117" applyNumberFormat="0" applyFont="0" applyFill="0" applyAlignment="0" applyProtection="0"/>
    <xf numFmtId="230" fontId="20" fillId="0" borderId="117" applyNumberFormat="0" applyFont="0" applyFill="0" applyAlignment="0" applyProtection="0"/>
    <xf numFmtId="230" fontId="20" fillId="0" borderId="118" applyNumberFormat="0" applyFont="0" applyFill="0" applyAlignment="0" applyProtection="0"/>
    <xf numFmtId="230" fontId="20" fillId="0" borderId="118" applyNumberFormat="0" applyFont="0" applyFill="0" applyAlignment="0" applyProtection="0"/>
    <xf numFmtId="230" fontId="20" fillId="0" borderId="118" applyNumberFormat="0" applyFont="0" applyFill="0" applyAlignment="0" applyProtection="0"/>
    <xf numFmtId="230" fontId="20" fillId="0" borderId="118" applyNumberFormat="0" applyFont="0" applyFill="0" applyAlignment="0" applyProtection="0"/>
    <xf numFmtId="230" fontId="20" fillId="0" borderId="118" applyNumberFormat="0" applyFont="0" applyFill="0" applyAlignment="0" applyProtection="0"/>
    <xf numFmtId="230" fontId="20" fillId="0" borderId="118" applyNumberFormat="0" applyFont="0" applyFill="0" applyAlignment="0" applyProtection="0"/>
    <xf numFmtId="230" fontId="20" fillId="0" borderId="118" applyNumberFormat="0" applyFont="0" applyFill="0" applyAlignment="0" applyProtection="0"/>
    <xf numFmtId="3" fontId="89" fillId="129" borderId="110"/>
    <xf numFmtId="3" fontId="89" fillId="129" borderId="110"/>
    <xf numFmtId="3" fontId="89" fillId="129" borderId="110"/>
    <xf numFmtId="3" fontId="89" fillId="129" borderId="110"/>
    <xf numFmtId="3" fontId="89" fillId="129" borderId="110"/>
    <xf numFmtId="3" fontId="89" fillId="129" borderId="110"/>
    <xf numFmtId="3" fontId="89" fillId="129" borderId="110"/>
    <xf numFmtId="230" fontId="20" fillId="0" borderId="113" applyNumberFormat="0" applyFont="0" applyFill="0" applyAlignment="0" applyProtection="0"/>
    <xf numFmtId="230" fontId="20" fillId="0" borderId="114" applyNumberFormat="0" applyFont="0" applyFill="0" applyAlignment="0" applyProtection="0"/>
    <xf numFmtId="230" fontId="20" fillId="0" borderId="114" applyNumberFormat="0" applyFont="0" applyFill="0" applyAlignment="0" applyProtection="0"/>
    <xf numFmtId="230" fontId="20" fillId="0" borderId="114" applyNumberFormat="0" applyFont="0" applyFill="0" applyAlignment="0" applyProtection="0"/>
    <xf numFmtId="230" fontId="20" fillId="0" borderId="114" applyNumberFormat="0" applyFont="0" applyFill="0" applyAlignment="0" applyProtection="0"/>
    <xf numFmtId="230" fontId="210" fillId="1" borderId="123" applyNumberFormat="0" applyFont="0" applyAlignment="0">
      <alignment horizontal="center"/>
    </xf>
    <xf numFmtId="230" fontId="210" fillId="1" borderId="123" applyNumberFormat="0" applyFont="0" applyAlignment="0">
      <alignment horizontal="center"/>
    </xf>
    <xf numFmtId="230" fontId="210" fillId="1" borderId="123" applyNumberFormat="0" applyFont="0" applyAlignment="0">
      <alignment horizontal="center"/>
    </xf>
    <xf numFmtId="0" fontId="147" fillId="0" borderId="0" applyNumberFormat="0" applyFill="0" applyBorder="0" applyAlignment="0" applyProtection="0"/>
    <xf numFmtId="0" fontId="228" fillId="0" borderId="0" applyNumberFormat="0" applyFill="0" applyBorder="0" applyAlignment="0" applyProtection="0"/>
    <xf numFmtId="0" fontId="147" fillId="0" borderId="0" applyNumberFormat="0" applyFill="0" applyBorder="0" applyAlignment="0" applyProtection="0"/>
    <xf numFmtId="0" fontId="228" fillId="0" borderId="0" applyNumberFormat="0" applyFill="0" applyBorder="0" applyAlignment="0" applyProtection="0"/>
    <xf numFmtId="0" fontId="147" fillId="0" borderId="0" applyNumberFormat="0" applyFill="0" applyBorder="0" applyAlignment="0" applyProtection="0"/>
    <xf numFmtId="0" fontId="228" fillId="0" borderId="0" applyNumberFormat="0" applyFill="0" applyBorder="0" applyAlignment="0" applyProtection="0"/>
    <xf numFmtId="0" fontId="147" fillId="0" borderId="0" applyNumberFormat="0" applyFill="0" applyBorder="0" applyAlignment="0" applyProtection="0"/>
    <xf numFmtId="0" fontId="228" fillId="0" borderId="0" applyNumberFormat="0" applyFill="0" applyBorder="0" applyAlignment="0" applyProtection="0"/>
    <xf numFmtId="0" fontId="147" fillId="0" borderId="0" applyNumberFormat="0" applyFill="0" applyBorder="0" applyAlignment="0" applyProtection="0"/>
    <xf numFmtId="0" fontId="228" fillId="0" borderId="0" applyNumberFormat="0" applyFill="0" applyBorder="0" applyAlignment="0" applyProtection="0"/>
    <xf numFmtId="0" fontId="147" fillId="0" borderId="0" applyNumberFormat="0" applyFill="0" applyBorder="0" applyAlignment="0" applyProtection="0"/>
    <xf numFmtId="0" fontId="228" fillId="0" borderId="0" applyNumberFormat="0" applyFill="0" applyBorder="0" applyAlignment="0" applyProtection="0"/>
  </cellStyleXfs>
  <cellXfs count="147">
    <xf numFmtId="0" fontId="0" fillId="0" borderId="0" xfId="0"/>
    <xf numFmtId="0" fontId="2" fillId="0" borderId="0" xfId="0" applyFont="1"/>
    <xf numFmtId="0" fontId="3" fillId="2"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2" fillId="0" borderId="0" xfId="0" applyFont="1" applyAlignment="1">
      <alignment horizontal="center" vertical="center" wrapText="1"/>
    </xf>
    <xf numFmtId="0" fontId="21" fillId="0" borderId="0" xfId="1" applyFont="1"/>
    <xf numFmtId="0" fontId="21" fillId="0" borderId="0" xfId="1" applyFont="1" applyAlignment="1">
      <alignment horizontal="center"/>
    </xf>
    <xf numFmtId="0" fontId="21" fillId="0" borderId="0" xfId="1" applyFont="1" applyAlignment="1">
      <alignment horizontal="left" wrapText="1"/>
    </xf>
    <xf numFmtId="14" fontId="21" fillId="0" borderId="0" xfId="1" applyNumberFormat="1" applyFont="1"/>
    <xf numFmtId="0" fontId="21" fillId="0" borderId="0" xfId="1" applyFont="1" applyAlignment="1">
      <alignment horizontal="center" vertical="center"/>
    </xf>
    <xf numFmtId="0" fontId="22" fillId="37" borderId="15" xfId="1" applyFont="1" applyFill="1" applyBorder="1" applyAlignment="1">
      <alignment horizontal="center" vertical="center" wrapText="1"/>
    </xf>
    <xf numFmtId="0" fontId="21" fillId="0" borderId="0" xfId="1" applyFont="1" applyAlignment="1">
      <alignment horizontal="center" vertical="center" wrapText="1"/>
    </xf>
    <xf numFmtId="0" fontId="21" fillId="0" borderId="0" xfId="1" applyFont="1" applyBorder="1" applyAlignment="1">
      <alignment horizontal="center" vertical="center" wrapText="1"/>
    </xf>
    <xf numFmtId="0" fontId="21" fillId="0" borderId="0" xfId="1" applyFont="1" applyBorder="1" applyAlignment="1">
      <alignment horizontal="left" vertical="center" wrapText="1"/>
    </xf>
    <xf numFmtId="14" fontId="21" fillId="0" borderId="0" xfId="1" applyNumberFormat="1" applyFont="1" applyBorder="1" applyAlignment="1">
      <alignment horizontal="center" vertical="center" wrapText="1"/>
    </xf>
    <xf numFmtId="3" fontId="21" fillId="0" borderId="0" xfId="1" applyNumberFormat="1" applyFont="1" applyAlignment="1">
      <alignment horizontal="center" vertical="center"/>
    </xf>
    <xf numFmtId="0" fontId="21" fillId="0" borderId="16" xfId="1" applyFont="1" applyBorder="1" applyAlignment="1">
      <alignment horizontal="center" vertical="center" wrapText="1"/>
    </xf>
    <xf numFmtId="0" fontId="23" fillId="0" borderId="16" xfId="1" applyFont="1" applyBorder="1" applyAlignment="1">
      <alignment horizontal="center" vertical="center" wrapText="1"/>
    </xf>
    <xf numFmtId="0" fontId="25" fillId="0" borderId="0" xfId="1" applyFont="1"/>
    <xf numFmtId="0" fontId="26" fillId="0" borderId="0" xfId="1" applyFont="1" applyFill="1" applyBorder="1" applyAlignment="1">
      <alignment horizontal="center" vertical="center"/>
    </xf>
    <xf numFmtId="0" fontId="24" fillId="2" borderId="0" xfId="1" applyFont="1" applyFill="1" applyBorder="1" applyAlignment="1">
      <alignment horizontal="center" vertical="center"/>
    </xf>
    <xf numFmtId="0" fontId="26" fillId="2" borderId="0" xfId="1" applyFont="1" applyFill="1" applyBorder="1" applyAlignment="1">
      <alignment horizontal="center" vertical="center"/>
    </xf>
    <xf numFmtId="0" fontId="25" fillId="2" borderId="0" xfId="1" applyFont="1" applyFill="1"/>
    <xf numFmtId="0" fontId="25" fillId="0" borderId="19" xfId="1" applyFont="1" applyFill="1" applyBorder="1" applyAlignment="1">
      <alignment horizontal="center" vertical="center"/>
    </xf>
    <xf numFmtId="0" fontId="26" fillId="0" borderId="1" xfId="1" applyFont="1" applyFill="1" applyBorder="1" applyAlignment="1">
      <alignment horizontal="center" vertical="center"/>
    </xf>
    <xf numFmtId="0" fontId="25" fillId="0" borderId="1" xfId="1" applyFont="1" applyFill="1" applyBorder="1" applyAlignment="1">
      <alignment horizontal="center" vertical="center"/>
    </xf>
    <xf numFmtId="0" fontId="27" fillId="40" borderId="1" xfId="1" applyFont="1" applyFill="1" applyBorder="1" applyAlignment="1">
      <alignment horizontal="center" vertical="center"/>
    </xf>
    <xf numFmtId="0" fontId="25" fillId="0" borderId="0" xfId="1" applyFont="1" applyFill="1" applyBorder="1" applyAlignment="1">
      <alignment horizontal="center" vertical="center"/>
    </xf>
    <xf numFmtId="0" fontId="28" fillId="0" borderId="21" xfId="1" applyFont="1" applyBorder="1" applyAlignment="1">
      <alignment horizontal="center" vertical="center" textRotation="255" wrapText="1"/>
    </xf>
    <xf numFmtId="0" fontId="28" fillId="0" borderId="22" xfId="1" applyFont="1" applyBorder="1" applyAlignment="1">
      <alignment horizontal="center" vertical="center" textRotation="255"/>
    </xf>
    <xf numFmtId="0" fontId="28" fillId="0" borderId="0" xfId="1" applyFont="1" applyBorder="1" applyAlignment="1">
      <alignment horizontal="center" vertical="center" textRotation="255"/>
    </xf>
    <xf numFmtId="0" fontId="28" fillId="0" borderId="26" xfId="1" applyFont="1" applyBorder="1" applyAlignment="1">
      <alignment horizontal="center" vertical="center" textRotation="255"/>
    </xf>
    <xf numFmtId="0" fontId="28" fillId="0" borderId="27" xfId="1" applyFont="1" applyBorder="1" applyAlignment="1">
      <alignment horizontal="center" vertical="center" textRotation="255"/>
    </xf>
    <xf numFmtId="0" fontId="25" fillId="0" borderId="0" xfId="1" applyFont="1" applyFill="1"/>
    <xf numFmtId="0" fontId="28" fillId="0" borderId="0" xfId="1" applyFont="1" applyFill="1" applyBorder="1" applyAlignment="1">
      <alignment horizontal="center" vertical="center" textRotation="255"/>
    </xf>
    <xf numFmtId="0" fontId="29" fillId="0" borderId="0" xfId="1" quotePrefix="1" applyFont="1" applyFill="1" applyBorder="1" applyAlignment="1">
      <alignment horizontal="center" vertical="center"/>
    </xf>
    <xf numFmtId="0" fontId="29" fillId="0" borderId="0" xfId="1" applyFont="1" applyFill="1" applyBorder="1" applyAlignment="1">
      <alignment horizontal="center" vertical="center"/>
    </xf>
    <xf numFmtId="0" fontId="29" fillId="0" borderId="0" xfId="1" applyFont="1" applyBorder="1" applyAlignment="1">
      <alignment horizontal="center" vertical="center" textRotation="255"/>
    </xf>
    <xf numFmtId="0" fontId="28" fillId="0" borderId="28" xfId="1" applyFont="1" applyBorder="1" applyAlignment="1">
      <alignment horizontal="center" vertical="center"/>
    </xf>
    <xf numFmtId="0" fontId="28" fillId="0" borderId="29" xfId="1" applyFont="1" applyBorder="1" applyAlignment="1">
      <alignment horizontal="center" vertical="center"/>
    </xf>
    <xf numFmtId="0" fontId="28" fillId="0" borderId="30" xfId="1" applyFont="1" applyBorder="1" applyAlignment="1">
      <alignment horizontal="center" vertical="center"/>
    </xf>
    <xf numFmtId="0" fontId="28" fillId="0" borderId="31" xfId="1" applyFont="1" applyBorder="1" applyAlignment="1">
      <alignment horizontal="center" vertical="center"/>
    </xf>
    <xf numFmtId="0" fontId="28" fillId="0" borderId="32" xfId="1" applyFont="1" applyBorder="1" applyAlignment="1">
      <alignment horizontal="center" vertical="center"/>
    </xf>
    <xf numFmtId="0" fontId="28" fillId="0" borderId="33" xfId="1" applyFont="1" applyBorder="1" applyAlignment="1">
      <alignment horizontal="center" vertical="center"/>
    </xf>
    <xf numFmtId="0" fontId="18" fillId="0" borderId="0" xfId="1" applyFont="1"/>
    <xf numFmtId="0" fontId="21" fillId="0" borderId="0" xfId="1" applyFont="1" applyAlignment="1">
      <alignment horizontal="left" vertical="center"/>
    </xf>
    <xf numFmtId="0" fontId="21" fillId="0" borderId="0" xfId="1" applyFont="1" applyAlignment="1">
      <alignment horizontal="left"/>
    </xf>
    <xf numFmtId="0" fontId="21" fillId="2" borderId="0" xfId="1" applyFont="1" applyFill="1" applyBorder="1"/>
    <xf numFmtId="0" fontId="23" fillId="2" borderId="0" xfId="1" applyFont="1" applyFill="1" applyBorder="1" applyAlignment="1">
      <alignment vertical="center" wrapText="1"/>
    </xf>
    <xf numFmtId="0" fontId="21" fillId="0" borderId="54" xfId="1" applyFont="1" applyBorder="1" applyAlignment="1">
      <alignment horizontal="center" vertical="center" wrapText="1"/>
    </xf>
    <xf numFmtId="0" fontId="23" fillId="0" borderId="0" xfId="1" applyFont="1" applyAlignment="1">
      <alignment horizontal="center" vertical="center" wrapText="1"/>
    </xf>
    <xf numFmtId="0" fontId="23" fillId="0" borderId="0" xfId="1" applyFont="1" applyAlignment="1">
      <alignment horizontal="center" vertical="center"/>
    </xf>
    <xf numFmtId="0" fontId="21" fillId="2" borderId="0" xfId="1" applyFont="1" applyFill="1" applyAlignment="1">
      <alignment horizontal="center" vertical="center"/>
    </xf>
    <xf numFmtId="0" fontId="22" fillId="2" borderId="0" xfId="1" applyFont="1" applyFill="1" applyAlignment="1">
      <alignment horizontal="center" vertical="center"/>
    </xf>
    <xf numFmtId="0" fontId="22" fillId="2" borderId="0" xfId="1" applyFont="1" applyFill="1" applyAlignment="1">
      <alignment vertical="center"/>
    </xf>
    <xf numFmtId="2" fontId="3" fillId="2" borderId="1" xfId="0" applyNumberFormat="1" applyFont="1" applyFill="1" applyBorder="1" applyAlignment="1">
      <alignment horizontal="left" vertical="center" wrapText="1"/>
    </xf>
    <xf numFmtId="0" fontId="222" fillId="2" borderId="0" xfId="1" applyFont="1" applyFill="1" applyAlignment="1">
      <alignment vertical="center"/>
    </xf>
    <xf numFmtId="2" fontId="21" fillId="0" borderId="16" xfId="1" applyNumberFormat="1" applyFont="1" applyBorder="1" applyAlignment="1">
      <alignment horizontal="center" vertical="center" wrapText="1"/>
    </xf>
    <xf numFmtId="0" fontId="28" fillId="0" borderId="100" xfId="1" applyFont="1" applyBorder="1" applyAlignment="1">
      <alignment horizontal="center" vertical="center"/>
    </xf>
    <xf numFmtId="0" fontId="28" fillId="0" borderId="101" xfId="1" applyFont="1" applyBorder="1" applyAlignment="1">
      <alignment horizontal="center" vertical="center"/>
    </xf>
    <xf numFmtId="0" fontId="25" fillId="0" borderId="0" xfId="1" applyFont="1" applyBorder="1"/>
    <xf numFmtId="0" fontId="223" fillId="139" borderId="23" xfId="1" applyFont="1" applyFill="1" applyBorder="1" applyAlignment="1">
      <alignment horizontal="center" vertical="center"/>
    </xf>
    <xf numFmtId="0" fontId="223" fillId="135" borderId="23" xfId="1" applyFont="1" applyFill="1" applyBorder="1" applyAlignment="1">
      <alignment horizontal="center" vertical="center"/>
    </xf>
    <xf numFmtId="0" fontId="223" fillId="134" borderId="24" xfId="1" applyFont="1" applyFill="1" applyBorder="1" applyAlignment="1">
      <alignment horizontal="center" vertical="center"/>
    </xf>
    <xf numFmtId="0" fontId="223" fillId="137" borderId="23" xfId="1" applyFont="1" applyFill="1" applyBorder="1" applyAlignment="1">
      <alignment horizontal="center" vertical="center"/>
    </xf>
    <xf numFmtId="0" fontId="223" fillId="138" borderId="23" xfId="1" applyFont="1" applyFill="1" applyBorder="1" applyAlignment="1">
      <alignment horizontal="center" vertical="center"/>
    </xf>
    <xf numFmtId="0" fontId="223" fillId="137" borderId="103" xfId="1" applyFont="1" applyFill="1" applyBorder="1" applyAlignment="1">
      <alignment horizontal="center" vertical="center"/>
    </xf>
    <xf numFmtId="0" fontId="25" fillId="0" borderId="104" xfId="1" applyFont="1" applyBorder="1"/>
    <xf numFmtId="0" fontId="223" fillId="138" borderId="104" xfId="1" applyFont="1" applyFill="1" applyBorder="1" applyAlignment="1">
      <alignment horizontal="center" vertical="center"/>
    </xf>
    <xf numFmtId="0" fontId="223" fillId="139" borderId="104" xfId="1" applyFont="1" applyFill="1" applyBorder="1" applyAlignment="1">
      <alignment horizontal="center" vertical="center"/>
    </xf>
    <xf numFmtId="0" fontId="223" fillId="135" borderId="104" xfId="1" applyFont="1" applyFill="1" applyBorder="1" applyAlignment="1">
      <alignment horizontal="center" vertical="center"/>
    </xf>
    <xf numFmtId="0" fontId="223" fillId="134" borderId="105" xfId="1" applyFont="1" applyFill="1" applyBorder="1" applyAlignment="1">
      <alignment horizontal="center" vertical="center"/>
    </xf>
    <xf numFmtId="0" fontId="223" fillId="140" borderId="103" xfId="1" applyFont="1" applyFill="1" applyBorder="1" applyAlignment="1">
      <alignment horizontal="center" vertical="center"/>
    </xf>
    <xf numFmtId="0" fontId="223" fillId="135" borderId="103" xfId="1" applyFont="1" applyFill="1" applyBorder="1" applyAlignment="1">
      <alignment horizontal="center" vertical="center"/>
    </xf>
    <xf numFmtId="0" fontId="223" fillId="139" borderId="103" xfId="1" applyFont="1" applyFill="1" applyBorder="1" applyAlignment="1">
      <alignment horizontal="center" vertical="center"/>
    </xf>
    <xf numFmtId="0" fontId="223" fillId="136" borderId="103" xfId="1" applyFont="1" applyFill="1" applyBorder="1" applyAlignment="1">
      <alignment horizontal="center" vertical="center"/>
    </xf>
    <xf numFmtId="0" fontId="3" fillId="0" borderId="0" xfId="0" applyFont="1"/>
    <xf numFmtId="0" fontId="224" fillId="0" borderId="0" xfId="0" applyFont="1"/>
    <xf numFmtId="0" fontId="1" fillId="3"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1" fillId="141" borderId="1" xfId="0" applyFont="1" applyFill="1" applyBorder="1" applyAlignment="1">
      <alignment horizontal="center" vertical="center" wrapText="1"/>
    </xf>
    <xf numFmtId="0" fontId="21" fillId="0" borderId="106" xfId="1" applyFont="1" applyBorder="1" applyAlignment="1">
      <alignment horizontal="center" vertical="center" wrapText="1"/>
    </xf>
    <xf numFmtId="0" fontId="21" fillId="0" borderId="106" xfId="1" applyFont="1" applyFill="1" applyBorder="1" applyAlignment="1">
      <alignment horizontal="center" vertical="center" wrapText="1"/>
    </xf>
    <xf numFmtId="0" fontId="18" fillId="0" borderId="16" xfId="1" applyFont="1" applyFill="1" applyBorder="1" applyAlignment="1">
      <alignment horizontal="left" vertical="center" wrapText="1"/>
    </xf>
    <xf numFmtId="2" fontId="3" fillId="0" borderId="1" xfId="0" applyNumberFormat="1" applyFont="1" applyFill="1" applyBorder="1" applyAlignment="1">
      <alignment horizontal="justify" vertical="center" wrapText="1"/>
    </xf>
    <xf numFmtId="0" fontId="2" fillId="0" borderId="0" xfId="0" applyFont="1"/>
    <xf numFmtId="2" fontId="3" fillId="0" borderId="1" xfId="0" applyNumberFormat="1" applyFont="1" applyFill="1" applyBorder="1" applyAlignment="1">
      <alignment horizontal="center" vertical="center" wrapText="1"/>
    </xf>
    <xf numFmtId="2" fontId="3" fillId="0" borderId="1" xfId="0" applyNumberFormat="1" applyFont="1" applyFill="1" applyBorder="1" applyAlignment="1">
      <alignment horizontal="left" vertical="center" wrapText="1"/>
    </xf>
    <xf numFmtId="2" fontId="3" fillId="0" borderId="110" xfId="0" applyNumberFormat="1" applyFont="1" applyFill="1" applyBorder="1" applyAlignment="1">
      <alignment horizontal="left" vertical="center" wrapText="1"/>
    </xf>
    <xf numFmtId="0" fontId="2" fillId="0" borderId="110" xfId="0" applyFont="1" applyFill="1" applyBorder="1" applyAlignment="1">
      <alignment horizontal="left" vertical="center" wrapText="1"/>
    </xf>
    <xf numFmtId="0" fontId="2" fillId="0" borderId="110" xfId="0" applyFont="1" applyFill="1" applyBorder="1" applyAlignment="1">
      <alignment horizontal="justify" vertical="center" wrapText="1"/>
    </xf>
    <xf numFmtId="0" fontId="3" fillId="0" borderId="110" xfId="0" applyFont="1" applyFill="1" applyBorder="1" applyAlignment="1">
      <alignment horizontal="justify" vertical="center" wrapText="1"/>
    </xf>
    <xf numFmtId="0" fontId="3" fillId="0" borderId="110" xfId="0" applyFont="1" applyFill="1" applyBorder="1" applyAlignment="1">
      <alignment horizontal="left" vertical="center" wrapText="1"/>
    </xf>
    <xf numFmtId="2" fontId="3" fillId="0" borderId="110" xfId="0" applyNumberFormat="1" applyFont="1" applyFill="1" applyBorder="1" applyAlignment="1">
      <alignment horizontal="center" vertical="center" wrapText="1"/>
    </xf>
    <xf numFmtId="0" fontId="2" fillId="0" borderId="110"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wrapText="1"/>
    </xf>
    <xf numFmtId="49" fontId="3" fillId="0" borderId="1" xfId="0" applyNumberFormat="1" applyFont="1" applyFill="1" applyBorder="1" applyAlignment="1">
      <alignment horizontal="center" vertical="center" wrapText="1"/>
    </xf>
    <xf numFmtId="2" fontId="3" fillId="2" borderId="110" xfId="0" applyNumberFormat="1" applyFont="1" applyFill="1" applyBorder="1" applyAlignment="1">
      <alignment horizontal="left" vertical="center" wrapText="1"/>
    </xf>
    <xf numFmtId="0" fontId="2" fillId="2" borderId="110" xfId="0" applyFont="1" applyFill="1" applyBorder="1" applyAlignment="1">
      <alignment horizontal="left" vertical="center" wrapText="1"/>
    </xf>
    <xf numFmtId="2" fontId="226" fillId="2" borderId="110" xfId="0" applyNumberFormat="1" applyFont="1" applyFill="1" applyBorder="1" applyAlignment="1">
      <alignment horizontal="center" vertical="center" wrapText="1"/>
    </xf>
    <xf numFmtId="0" fontId="3" fillId="2" borderId="110" xfId="0" applyFont="1" applyFill="1" applyBorder="1" applyAlignment="1">
      <alignment horizontal="center" vertical="center" wrapText="1" readingOrder="1"/>
    </xf>
    <xf numFmtId="2" fontId="3" fillId="2" borderId="110" xfId="0" applyNumberFormat="1" applyFont="1" applyFill="1" applyBorder="1" applyAlignment="1">
      <alignment horizontal="center" vertical="center" wrapText="1"/>
    </xf>
    <xf numFmtId="49" fontId="3" fillId="2" borderId="110" xfId="0" applyNumberFormat="1" applyFont="1" applyFill="1" applyBorder="1" applyAlignment="1">
      <alignment horizontal="center" vertical="center" wrapText="1"/>
    </xf>
    <xf numFmtId="0" fontId="3" fillId="2" borderId="110" xfId="0" applyFont="1" applyFill="1" applyBorder="1" applyAlignment="1">
      <alignment horizontal="center" vertical="center" wrapText="1"/>
    </xf>
    <xf numFmtId="0" fontId="3" fillId="2" borderId="110" xfId="0" applyFont="1" applyFill="1" applyBorder="1" applyAlignment="1">
      <alignment horizontal="left" vertical="center" wrapText="1"/>
    </xf>
    <xf numFmtId="0" fontId="2" fillId="0" borderId="0" xfId="0" applyFont="1"/>
    <xf numFmtId="0" fontId="3" fillId="2" borderId="1" xfId="0" applyFont="1" applyFill="1" applyBorder="1" applyAlignment="1">
      <alignment horizontal="left" vertical="center" wrapText="1"/>
    </xf>
    <xf numFmtId="0" fontId="3" fillId="2" borderId="1" xfId="0"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2" fontId="3" fillId="2" borderId="1" xfId="0" applyNumberFormat="1" applyFont="1" applyFill="1" applyBorder="1" applyAlignment="1">
      <alignment horizontal="left" vertical="center" wrapText="1"/>
    </xf>
    <xf numFmtId="0" fontId="3" fillId="0" borderId="1" xfId="0" applyFont="1" applyFill="1" applyBorder="1" applyAlignment="1">
      <alignment horizontal="center" vertical="center" wrapText="1" readingOrder="1"/>
    </xf>
    <xf numFmtId="2" fontId="3" fillId="0" borderId="78" xfId="0" applyNumberFormat="1" applyFont="1" applyFill="1" applyBorder="1" applyAlignment="1">
      <alignment horizontal="left" vertical="center" wrapText="1"/>
    </xf>
    <xf numFmtId="0" fontId="223" fillId="0" borderId="103" xfId="1" applyFont="1" applyFill="1" applyBorder="1" applyAlignment="1">
      <alignment horizontal="center" vertical="center"/>
    </xf>
    <xf numFmtId="0" fontId="21" fillId="0" borderId="0" xfId="1" applyFont="1" applyFill="1" applyAlignment="1">
      <alignment horizontal="center" vertical="center" wrapText="1"/>
    </xf>
    <xf numFmtId="0" fontId="227" fillId="0" borderId="0" xfId="1" applyFont="1"/>
    <xf numFmtId="0" fontId="3" fillId="0" borderId="110" xfId="0" applyFont="1" applyFill="1" applyBorder="1" applyAlignment="1">
      <alignment vertical="center" wrapText="1"/>
    </xf>
    <xf numFmtId="0" fontId="21" fillId="0" borderId="119" xfId="1" applyFont="1" applyBorder="1" applyAlignment="1">
      <alignment horizontal="center" vertical="center" wrapText="1"/>
    </xf>
    <xf numFmtId="0" fontId="22" fillId="36" borderId="12" xfId="1" applyFont="1" applyFill="1" applyBorder="1" applyAlignment="1">
      <alignment horizontal="center" vertical="center" wrapText="1"/>
    </xf>
    <xf numFmtId="0" fontId="22" fillId="36" borderId="13" xfId="1" applyFont="1" applyFill="1" applyBorder="1" applyAlignment="1">
      <alignment horizontal="center" vertical="center" wrapText="1"/>
    </xf>
    <xf numFmtId="0" fontId="22" fillId="2" borderId="53" xfId="1" applyFont="1" applyFill="1" applyBorder="1" applyAlignment="1">
      <alignment horizontal="center" vertical="center" wrapText="1"/>
    </xf>
    <xf numFmtId="0" fontId="22" fillId="36" borderId="11" xfId="1" applyFont="1" applyFill="1" applyBorder="1" applyAlignment="1">
      <alignment horizontal="center" vertical="center" wrapText="1"/>
    </xf>
    <xf numFmtId="0" fontId="22" fillId="36" borderId="14" xfId="1" applyFont="1" applyFill="1" applyBorder="1" applyAlignment="1">
      <alignment horizontal="center" vertical="center" wrapText="1"/>
    </xf>
    <xf numFmtId="0" fontId="24" fillId="38" borderId="17" xfId="1" applyFont="1" applyFill="1" applyBorder="1" applyAlignment="1">
      <alignment horizontal="center" vertical="center"/>
    </xf>
    <xf numFmtId="0" fontId="24" fillId="38" borderId="18" xfId="1" applyFont="1" applyFill="1" applyBorder="1" applyAlignment="1">
      <alignment horizontal="center" vertical="center"/>
    </xf>
    <xf numFmtId="0" fontId="28" fillId="37" borderId="34" xfId="1" applyFont="1" applyFill="1" applyBorder="1" applyAlignment="1">
      <alignment horizontal="center" vertical="center"/>
    </xf>
    <xf numFmtId="0" fontId="28" fillId="37" borderId="102" xfId="1" applyFont="1" applyFill="1" applyBorder="1" applyAlignment="1">
      <alignment horizontal="center" vertical="center"/>
    </xf>
    <xf numFmtId="0" fontId="28" fillId="37" borderId="35" xfId="1" applyFont="1" applyFill="1" applyBorder="1" applyAlignment="1">
      <alignment horizontal="center" vertical="center"/>
    </xf>
    <xf numFmtId="0" fontId="28" fillId="37" borderId="36" xfId="1" applyFont="1" applyFill="1" applyBorder="1" applyAlignment="1">
      <alignment horizontal="center" vertical="center"/>
    </xf>
    <xf numFmtId="0" fontId="28" fillId="37" borderId="20" xfId="1" applyFont="1" applyFill="1" applyBorder="1" applyAlignment="1">
      <alignment horizontal="center" vertical="center" textRotation="255"/>
    </xf>
    <xf numFmtId="0" fontId="28" fillId="37" borderId="25" xfId="1" applyFont="1" applyFill="1" applyBorder="1" applyAlignment="1">
      <alignment horizontal="center" vertical="center" textRotation="255"/>
    </xf>
    <xf numFmtId="0" fontId="225" fillId="0" borderId="0" xfId="0" applyFont="1" applyAlignment="1">
      <alignment horizontal="center" vertical="center"/>
    </xf>
    <xf numFmtId="2" fontId="1" fillId="141" borderId="1" xfId="0" applyNumberFormat="1" applyFont="1" applyFill="1" applyBorder="1" applyAlignment="1">
      <alignment horizontal="center" vertical="center" wrapText="1"/>
    </xf>
    <xf numFmtId="0" fontId="1" fillId="141" borderId="1" xfId="0" applyFont="1" applyFill="1" applyBorder="1" applyAlignment="1">
      <alignment horizontal="center" vertical="center" wrapText="1"/>
    </xf>
    <xf numFmtId="0" fontId="3" fillId="0" borderId="98" xfId="0" applyFont="1" applyFill="1" applyBorder="1" applyAlignment="1">
      <alignment horizontal="center" vertical="center" wrapText="1" readingOrder="1"/>
    </xf>
    <xf numFmtId="0" fontId="3" fillId="0" borderId="99" xfId="0" applyFont="1" applyFill="1" applyBorder="1" applyAlignment="1">
      <alignment horizontal="center" vertical="center" wrapText="1" readingOrder="1"/>
    </xf>
    <xf numFmtId="0" fontId="3" fillId="0" borderId="97" xfId="0" applyFont="1" applyFill="1" applyBorder="1" applyAlignment="1">
      <alignment horizontal="center" vertical="center" wrapText="1" readingOrder="1"/>
    </xf>
    <xf numFmtId="2" fontId="1" fillId="141" borderId="98" xfId="0" applyNumberFormat="1" applyFont="1" applyFill="1" applyBorder="1" applyAlignment="1">
      <alignment horizontal="center" vertical="center" wrapText="1"/>
    </xf>
    <xf numFmtId="2" fontId="1" fillId="141" borderId="99" xfId="0" applyNumberFormat="1" applyFont="1" applyFill="1" applyBorder="1" applyAlignment="1">
      <alignment horizontal="center" vertical="center" wrapText="1"/>
    </xf>
    <xf numFmtId="2" fontId="1" fillId="141" borderId="97"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readingOrder="1"/>
    </xf>
    <xf numFmtId="0" fontId="3" fillId="2" borderId="110" xfId="0" applyFont="1" applyFill="1" applyBorder="1" applyAlignment="1">
      <alignment horizontal="center" vertical="center" wrapText="1" readingOrder="1"/>
    </xf>
    <xf numFmtId="0" fontId="3" fillId="2" borderId="98" xfId="0" applyFont="1" applyFill="1" applyBorder="1" applyAlignment="1">
      <alignment horizontal="center" vertical="center" wrapText="1" readingOrder="1"/>
    </xf>
    <xf numFmtId="0" fontId="3" fillId="2" borderId="97" xfId="0" applyFont="1" applyFill="1" applyBorder="1" applyAlignment="1">
      <alignment horizontal="center" vertical="center" wrapText="1" readingOrder="1"/>
    </xf>
    <xf numFmtId="0" fontId="3" fillId="2" borderId="99" xfId="0" applyFont="1" applyFill="1" applyBorder="1" applyAlignment="1">
      <alignment horizontal="center" vertical="center" wrapText="1" readingOrder="1"/>
    </xf>
  </cellXfs>
  <cellStyles count="7355">
    <cellStyle name="_x000a_386grabber=M" xfId="168"/>
    <cellStyle name="#" xfId="4462"/>
    <cellStyle name="# Assumptions" xfId="4463"/>
    <cellStyle name="# Historical" xfId="4464"/>
    <cellStyle name="#_Copy of DA_model v.22" xfId="4465"/>
    <cellStyle name="#_Gerresheimer_Bank_model_021205_final" xfId="4466"/>
    <cellStyle name="#_Gx_analysis_240306 v1" xfId="4467"/>
    <cellStyle name="$" xfId="4468"/>
    <cellStyle name="$ Currency" xfId="4469"/>
    <cellStyle name="$_IM Latest combined Group PL (DC)" xfId="4470"/>
    <cellStyle name="$0" xfId="4471"/>
    <cellStyle name="$0,000" xfId="169"/>
    <cellStyle name="$0,000 2" xfId="5901"/>
    <cellStyle name="$0,000.0" xfId="170"/>
    <cellStyle name="$0,000.00" xfId="171"/>
    <cellStyle name="$0,000.00 2" xfId="5902"/>
    <cellStyle name="$000.00" xfId="172"/>
    <cellStyle name="$000.00.00" xfId="173"/>
    <cellStyle name="$1" xfId="4472"/>
    <cellStyle name="$10d0" xfId="4473"/>
    <cellStyle name="%" xfId="3"/>
    <cellStyle name="% equity" xfId="174"/>
    <cellStyle name="%_20070425 - Modelo Palermo V22 - No PC2" xfId="175"/>
    <cellStyle name="%_20070425 - Modelo Palermo V22 - PC" xfId="176"/>
    <cellStyle name="%_Modelo Andar v31" xfId="177"/>
    <cellStyle name="%_Modelo León Nuevo v33" xfId="178"/>
    <cellStyle name="******************************************" xfId="4"/>
    <cellStyle name="_ heading$" xfId="5"/>
    <cellStyle name="_ heading%" xfId="6"/>
    <cellStyle name="_ heading£" xfId="7"/>
    <cellStyle name="_ heading¥" xfId="8"/>
    <cellStyle name="_ heading€" xfId="9"/>
    <cellStyle name="_ headingx" xfId="10"/>
    <cellStyle name="_%(SignOnly)" xfId="11"/>
    <cellStyle name="_%(SignSpaceOnly)" xfId="12"/>
    <cellStyle name="_(AM)_Ppto 2007_21_11_2006 con Cisco" xfId="179"/>
    <cellStyle name="_0.0[1space]" xfId="13"/>
    <cellStyle name="_0.0[2space]" xfId="14"/>
    <cellStyle name="_0.0[3space]" xfId="15"/>
    <cellStyle name="_0.0[4space]" xfId="16"/>
    <cellStyle name="_0.00[1space]" xfId="17"/>
    <cellStyle name="_0.00[2space]" xfId="18"/>
    <cellStyle name="_0.00[3space]" xfId="19"/>
    <cellStyle name="_0.00[4space]" xfId="20"/>
    <cellStyle name="_0[1space]" xfId="21"/>
    <cellStyle name="_0[2space]" xfId="22"/>
    <cellStyle name="_0[3space]" xfId="23"/>
    <cellStyle name="_0[4space]" xfId="24"/>
    <cellStyle name="_Anticipo de comisiones" xfId="180"/>
    <cellStyle name="_Balance" xfId="181"/>
    <cellStyle name="_Balance_MacOnline Presupuesto 2008 GB" xfId="182"/>
    <cellStyle name="_Balance_QDI Presupuesto 2008 V1" xfId="183"/>
    <cellStyle name="_BCEUNOJUL2007" xfId="184"/>
    <cellStyle name="_BCEUNOJUL2007_QDI Presupuesto 2008 V1" xfId="185"/>
    <cellStyle name="_Centro de Educación Ppto 2006 21_11_2005(v_AM)" xfId="186"/>
    <cellStyle name="_Comma" xfId="25"/>
    <cellStyle name="_Comma_Cartel2" xfId="26"/>
    <cellStyle name="_Comma_Conti e tabelle Impregilo + Astaldi" xfId="27"/>
    <cellStyle name="_Comma_Impregilo2005" xfId="28"/>
    <cellStyle name="_Copia de EERR Maconline 09-2006 (final)" xfId="187"/>
    <cellStyle name="_Copia de EERR Maconline 09-2006 (final)_MacOnline Presupuesto 2008 GB" xfId="188"/>
    <cellStyle name="_Copia de EERR Maconline 09-2006 (final)_QDI Presupuesto 2008 V1" xfId="189"/>
    <cellStyle name="_Cuadros" xfId="190"/>
    <cellStyle name="_Cuenta de pérdidas y ganancias05" xfId="191"/>
    <cellStyle name="_Cuenta de pérdidas y ganancias05_MacOnline Presupuesto 2008 GB" xfId="192"/>
    <cellStyle name="_Cuenta de pérdidas y ganancias05_QDI Presupuesto 2008 V1" xfId="193"/>
    <cellStyle name="_Currency" xfId="29"/>
    <cellStyle name="_Currency_Cartel2" xfId="30"/>
    <cellStyle name="_Currency_Conti e tabelle Impregilo + Astaldi" xfId="31"/>
    <cellStyle name="_Currency_Impregilo2005" xfId="32"/>
    <cellStyle name="_CurrencySpace" xfId="33"/>
    <cellStyle name="_CurrencySpace_Cartel2" xfId="34"/>
    <cellStyle name="_CurrencySpace_Conti e tabelle Impregilo + Astaldi" xfId="35"/>
    <cellStyle name="_CurrencySpace_Impregilo2005" xfId="36"/>
    <cellStyle name="_Datos QAN" xfId="194"/>
    <cellStyle name="_Datos QAN_QDI Presupuesto 2008 V1" xfId="195"/>
    <cellStyle name="_Datos QD" xfId="196"/>
    <cellStyle name="_Datos QD_QDI Presupuesto 2008 V1" xfId="197"/>
    <cellStyle name="_Dollar" xfId="37"/>
    <cellStyle name="_EE.FF. Mensual QSC" xfId="198"/>
    <cellStyle name="_EEFF Q.Aplicaciones 04-2006" xfId="199"/>
    <cellStyle name="_EEFF Q.Aplicaciones 04-2006_QDI Presupuesto 2008 V1" xfId="200"/>
    <cellStyle name="_EEFF Quinta 03-2006" xfId="201"/>
    <cellStyle name="_EEFF Quinta 04-2006" xfId="202"/>
    <cellStyle name="_EEFF Quinta 05-2006" xfId="203"/>
    <cellStyle name="_EEFF Quinta 06-2006" xfId="204"/>
    <cellStyle name="_EEFF Quinta 08-2006" xfId="205"/>
    <cellStyle name="_EEFF Quinta 09-2006" xfId="206"/>
    <cellStyle name="_EEFF Quinta 10-2006" xfId="207"/>
    <cellStyle name="_EERR 04-2007 QAN" xfId="208"/>
    <cellStyle name="_EERR 04-2007 QAN_MacOnline Presupuesto 2008 GB" xfId="209"/>
    <cellStyle name="_EERR 04-2007 QAN_QDI Presupuesto 2008 V1" xfId="210"/>
    <cellStyle name="_EERR 07-2007 QAN" xfId="211"/>
    <cellStyle name="_EERR 07-2007 QAN_QDI Presupuesto 2008 V1" xfId="212"/>
    <cellStyle name="_EERR MacOnline  07-2007" xfId="213"/>
    <cellStyle name="_EERR Maconline 11-2006" xfId="214"/>
    <cellStyle name="_EERR Maconline 11-2006_MacOnline Presupuesto 2008 GB" xfId="215"/>
    <cellStyle name="_EERR Maconline 11-2006_QDI Presupuesto 2008 V1" xfId="216"/>
    <cellStyle name="_Estado Resultado Julio" xfId="217"/>
    <cellStyle name="_Euro" xfId="38"/>
    <cellStyle name="_FECU Quintec 032006-C" xfId="218"/>
    <cellStyle name="_FECU Quintec 032006-C_QDI Presupuesto 2008 V1" xfId="219"/>
    <cellStyle name="_FECU Quintec 03-2007-C" xfId="220"/>
    <cellStyle name="_FECU Quintec 03-2007-C_QDI Presupuesto 2008 V1" xfId="221"/>
    <cellStyle name="_FECU Quintec 062006-C" xfId="222"/>
    <cellStyle name="_FECU Quintec 062006-C_QDI Presupuesto 2008 V1" xfId="223"/>
    <cellStyle name="_FECU Quintec 092006-C" xfId="224"/>
    <cellStyle name="_FECU Quintec 092006-C_QDI Presupuesto 2008 V1" xfId="225"/>
    <cellStyle name="_FECU Quintec 122006-C" xfId="226"/>
    <cellStyle name="_FECU Quintec 122006-C_QDI Presupuesto 2008 V1" xfId="227"/>
    <cellStyle name="_Final EERR 04-2007 QAN" xfId="228"/>
    <cellStyle name="_Final EERR 04-2007 QAN_QDI Presupuesto 2008 V1" xfId="229"/>
    <cellStyle name="_FLUJO DE FONDOS" xfId="230"/>
    <cellStyle name="_FLUJO DE FONDOS 2" xfId="231"/>
    <cellStyle name="_FLUJO DE FONDOS 2_Deuda a Ago 19 2009" xfId="232"/>
    <cellStyle name="_FLUJO DE FONDOS 3" xfId="233"/>
    <cellStyle name="_FLUJO DE FONDOS 3_Deuda a Ago 19 2009" xfId="234"/>
    <cellStyle name="_FLUJO DE FONDOS 4" xfId="235"/>
    <cellStyle name="_FLUJO DE FONDOS 4_Deuda a Ago 19 2009" xfId="236"/>
    <cellStyle name="_FLUJO DE FONDOS 5" xfId="237"/>
    <cellStyle name="_FLUJO DE FONDOS 5_Deuda a Ago 19 2009" xfId="238"/>
    <cellStyle name="_FLUJO DE FONDOS_Deuda a Ago 19 2009" xfId="239"/>
    <cellStyle name="_Heading" xfId="39"/>
    <cellStyle name="_Heading_Definitions" xfId="240"/>
    <cellStyle name="_Highlight" xfId="40"/>
    <cellStyle name="_Highlight_Definitions" xfId="241"/>
    <cellStyle name="_indicadores_operacionales_abril" xfId="242"/>
    <cellStyle name="_inversiones" xfId="243"/>
    <cellStyle name="_Libro1" xfId="244"/>
    <cellStyle name="_Libro1_QDI Presupuesto 2008 V1" xfId="245"/>
    <cellStyle name="_Libro11" xfId="246"/>
    <cellStyle name="_Libro3 (3)" xfId="247"/>
    <cellStyle name="_MacOnline Argentina Presupuesto 2008" xfId="248"/>
    <cellStyle name="_MacOnline Presupuesto 2008 vf" xfId="249"/>
    <cellStyle name="_MASA PPTO 2008VER3.0" xfId="250"/>
    <cellStyle name="_MASA PPTO 2008VER3.0 2" xfId="251"/>
    <cellStyle name="_MASA PPTO 2008VER3.0 2_Deuda a Ago 19 2009" xfId="252"/>
    <cellStyle name="_MASA PPTO 2008VER3.0 3" xfId="253"/>
    <cellStyle name="_MASA PPTO 2008VER3.0 3_Deuda a Ago 19 2009" xfId="254"/>
    <cellStyle name="_MASA PPTO 2008VER3.0 4" xfId="255"/>
    <cellStyle name="_MASA PPTO 2008VER3.0 4_Deuda a Ago 19 2009" xfId="256"/>
    <cellStyle name="_MASA PPTO 2008VER3.0 5" xfId="257"/>
    <cellStyle name="_MASA PPTO 2008VER3.0 5_Deuda a Ago 19 2009" xfId="258"/>
    <cellStyle name="_MASA PPTO 2008VER3.0_Deuda a Ago 19 2009" xfId="259"/>
    <cellStyle name="_MASA PPTO 2008VER4.0" xfId="260"/>
    <cellStyle name="_MASA PPTO 2008VER4.0 2" xfId="261"/>
    <cellStyle name="_MASA PPTO 2008VER4.0 2_Deuda a Ago 19 2009" xfId="262"/>
    <cellStyle name="_MASA PPTO 2008VER4.0 3" xfId="263"/>
    <cellStyle name="_MASA PPTO 2008VER4.0 3_Deuda a Ago 19 2009" xfId="264"/>
    <cellStyle name="_MASA PPTO 2008VER4.0 4" xfId="265"/>
    <cellStyle name="_MASA PPTO 2008VER4.0 4_Deuda a Ago 19 2009" xfId="266"/>
    <cellStyle name="_MASA PPTO 2008VER4.0 5" xfId="267"/>
    <cellStyle name="_MASA PPTO 2008VER4.0 5_Deuda a Ago 19 2009" xfId="268"/>
    <cellStyle name="_MASA PPTO 2008VER4.0_Deuda a Ago 19 2009" xfId="269"/>
    <cellStyle name="_Modelo Andar v31" xfId="270"/>
    <cellStyle name="_Modelo Business Plan y Ppto v05" xfId="271"/>
    <cellStyle name="_Modelo final V17" xfId="272"/>
    <cellStyle name="_ModeloMasterV32" xfId="273"/>
    <cellStyle name="_Multiple" xfId="41"/>
    <cellStyle name="_Multiple_Cartel2" xfId="42"/>
    <cellStyle name="_Multiple_Conti e tabelle Impregilo + Astaldi" xfId="43"/>
    <cellStyle name="_Multiple_Impregilo2005" xfId="44"/>
    <cellStyle name="_MultipleSpace" xfId="45"/>
    <cellStyle name="_MultipleSpace_Cartel2" xfId="46"/>
    <cellStyle name="_MultipleSpace_Conti e tabelle Impregilo + Astaldi" xfId="47"/>
    <cellStyle name="_MultipleSpace_Impregilo2005" xfId="48"/>
    <cellStyle name="_Nuevo Presupuesto QS + Maconline 2006 v2" xfId="274"/>
    <cellStyle name="_Nuevo Presupuesto QS + Maconline 2006 v2_EERR 09 2007 QD Revisión ultimo.xls" xfId="275"/>
    <cellStyle name="_OFERTA ECONOMICA CTGENA_31_07_06 DEF VS 2" xfId="276"/>
    <cellStyle name="_OFERTA ECONOMICA CTGENA_31_07_06 DEF VS 2 2" xfId="277"/>
    <cellStyle name="_OFERTA ECONOMICA CTGENA_31_07_06 DEF VS 2 2_Deuda a Ago 19 2009" xfId="278"/>
    <cellStyle name="_OFERTA ECONOMICA CTGENA_31_07_06 DEF VS 2 3" xfId="279"/>
    <cellStyle name="_OFERTA ECONOMICA CTGENA_31_07_06 DEF VS 2 3_Deuda a Ago 19 2009" xfId="280"/>
    <cellStyle name="_OFERTA ECONOMICA CTGENA_31_07_06 DEF VS 2 4" xfId="281"/>
    <cellStyle name="_OFERTA ECONOMICA CTGENA_31_07_06 DEF VS 2 4_Deuda a Ago 19 2009" xfId="282"/>
    <cellStyle name="_OFERTA ECONOMICA CTGENA_31_07_06 DEF VS 2 5" xfId="283"/>
    <cellStyle name="_OFERTA ECONOMICA CTGENA_31_07_06 DEF VS 2 5_Deuda a Ago 19 2009" xfId="284"/>
    <cellStyle name="_OFERTA ECONOMICA CTGENA_31_07_06 DEF VS 2_Deuda a Ago 19 2009" xfId="285"/>
    <cellStyle name="_OMIMEX PROPUESTA_NNJ 133-06-vs 2" xfId="286"/>
    <cellStyle name="_OMIMEX PROPUESTA_NNJ 133-06-vs 2 2" xfId="287"/>
    <cellStyle name="_OMIMEX PROPUESTA_NNJ 133-06-vs 2 2_Deuda a Ago 19 2009" xfId="288"/>
    <cellStyle name="_OMIMEX PROPUESTA_NNJ 133-06-vs 2 3" xfId="289"/>
    <cellStyle name="_OMIMEX PROPUESTA_NNJ 133-06-vs 2 3_Deuda a Ago 19 2009" xfId="290"/>
    <cellStyle name="_OMIMEX PROPUESTA_NNJ 133-06-vs 2 4" xfId="291"/>
    <cellStyle name="_OMIMEX PROPUESTA_NNJ 133-06-vs 2 4_Deuda a Ago 19 2009" xfId="292"/>
    <cellStyle name="_OMIMEX PROPUESTA_NNJ 133-06-vs 2 5" xfId="293"/>
    <cellStyle name="_OMIMEX PROPUESTA_NNJ 133-06-vs 2 5_Deuda a Ago 19 2009" xfId="294"/>
    <cellStyle name="_OMIMEX PROPUESTA_NNJ 133-06-vs 2_Deuda a Ago 19 2009" xfId="295"/>
    <cellStyle name="_Percent" xfId="49"/>
    <cellStyle name="_PercentSpace" xfId="50"/>
    <cellStyle name="_Plantilla 11-2006" xfId="296"/>
    <cellStyle name="_Plantilla facturacion QSI - Tecno 12-2006" xfId="297"/>
    <cellStyle name="_Plantilla facturacion QSI - Tecno 12-2006_QDI Presupuesto 2008 V1" xfId="298"/>
    <cellStyle name="_Plantilla Ppto  2008" xfId="299"/>
    <cellStyle name="_Plantilla Ppto Salud 2008 ver3 sin Plator ni SML (Datacenter)" xfId="300"/>
    <cellStyle name="_Ppto Inversion 2009 ver 2" xfId="301"/>
    <cellStyle name="_Ppto Inversion 2009 ver 2 2" xfId="302"/>
    <cellStyle name="_Ppto Inversion 2009 ver 2 2_Deuda a Ago 19 2009" xfId="303"/>
    <cellStyle name="_Ppto Inversion 2009 ver 2 3" xfId="304"/>
    <cellStyle name="_Ppto Inversion 2009 ver 2 3_Deuda a Ago 19 2009" xfId="305"/>
    <cellStyle name="_Ppto Inversion 2009 ver 2 4" xfId="306"/>
    <cellStyle name="_Ppto Inversion 2009 ver 2 4_Deuda a Ago 19 2009" xfId="307"/>
    <cellStyle name="_Ppto Inversion 2009 ver 2 5" xfId="308"/>
    <cellStyle name="_Ppto Inversion 2009 ver 2 5_Deuda a Ago 19 2009" xfId="309"/>
    <cellStyle name="_Ppto Inversion 2009 ver 2_Deuda a Ago 19 2009" xfId="310"/>
    <cellStyle name="_Ppto QD 2007" xfId="311"/>
    <cellStyle name="_Ppto QD 2007_EERR 09 2007 QD Revisión ultimo.xls" xfId="312"/>
    <cellStyle name="_Presupuesto a Quintec 2007 Quintec" xfId="313"/>
    <cellStyle name="_Presupuesto de MacOnline 2006GB-FM" xfId="314"/>
    <cellStyle name="_Presupuesto de MacOnline 2006GB-FM_EERR 09 2007 QD Revisión ultimo.xls" xfId="315"/>
    <cellStyle name="_Presupuesto QSI - 2007 VF v5 26.11.2006" xfId="316"/>
    <cellStyle name="_Presupuesto Tecnorental 2007" xfId="317"/>
    <cellStyle name="_Presupuesto Tecnorental 2007 (2)" xfId="318"/>
    <cellStyle name="_PROPUESTA_NNJ 133-06-vs 2" xfId="319"/>
    <cellStyle name="_PROPUESTA_NNJ 133-06-vs 2 2" xfId="320"/>
    <cellStyle name="_PROPUESTA_NNJ 133-06-vs 2 2_Deuda a Ago 19 2009" xfId="321"/>
    <cellStyle name="_PROPUESTA_NNJ 133-06-vs 2 3" xfId="322"/>
    <cellStyle name="_PROPUESTA_NNJ 133-06-vs 2 3_Deuda a Ago 19 2009" xfId="323"/>
    <cellStyle name="_PROPUESTA_NNJ 133-06-vs 2 4" xfId="324"/>
    <cellStyle name="_PROPUESTA_NNJ 133-06-vs 2 4_Deuda a Ago 19 2009" xfId="325"/>
    <cellStyle name="_PROPUESTA_NNJ 133-06-vs 2 5" xfId="326"/>
    <cellStyle name="_PROPUESTA_NNJ 133-06-vs 2 5_Deuda a Ago 19 2009" xfId="327"/>
    <cellStyle name="_PROPUESTA_NNJ 133-06-vs 2_Deuda a Ago 19 2009" xfId="328"/>
    <cellStyle name="_PROYECCIONACTUALIZADASEPTIEMBREMASPROBABLE" xfId="329"/>
    <cellStyle name="_PROYECCIONACTUALIZADASEPTIEMBREMASPROBABLE 2" xfId="330"/>
    <cellStyle name="_PROYECCIONACTUALIZADASEPTIEMBREMASPROBABLE 2_Deuda a Ago 19 2009" xfId="331"/>
    <cellStyle name="_PROYECCIONACTUALIZADASEPTIEMBREMASPROBABLE 3" xfId="332"/>
    <cellStyle name="_PROYECCIONACTUALIZADASEPTIEMBREMASPROBABLE 3_Deuda a Ago 19 2009" xfId="333"/>
    <cellStyle name="_PROYECCIONACTUALIZADASEPTIEMBREMASPROBABLE 4" xfId="334"/>
    <cellStyle name="_PROYECCIONACTUALIZADASEPTIEMBREMASPROBABLE 4_Deuda a Ago 19 2009" xfId="335"/>
    <cellStyle name="_PROYECCIONACTUALIZADASEPTIEMBREMASPROBABLE 5" xfId="336"/>
    <cellStyle name="_PROYECCIONACTUALIZADASEPTIEMBREMASPROBABLE 5_Deuda a Ago 19 2009" xfId="337"/>
    <cellStyle name="_PROYECCIONACTUALIZADASEPTIEMBREMASPROBABLE_Deuda a Ago 19 2009" xfId="338"/>
    <cellStyle name="_QBr - Presupuesto 2008" xfId="339"/>
    <cellStyle name="_QDI Presupuesto 2008" xfId="340"/>
    <cellStyle name="_QDI Presupuesto 2008 V1" xfId="341"/>
    <cellStyle name="_QSC - Presupuesto 2008" xfId="342"/>
    <cellStyle name="_Quintec Educación 2006" xfId="343"/>
    <cellStyle name="_Resultado por UNG QSI (V2)" xfId="344"/>
    <cellStyle name="_Resultado por UNG QSI (V2)_QDI Presupuesto 2008 V1" xfId="345"/>
    <cellStyle name="_Resumen de Presupuestos 2do semestre 2006" xfId="346"/>
    <cellStyle name="_SubHeading" xfId="51"/>
    <cellStyle name="_SubHeading_Definitions" xfId="347"/>
    <cellStyle name="_Table" xfId="52"/>
    <cellStyle name="_Table_Definitions" xfId="348"/>
    <cellStyle name="_TableHead" xfId="53"/>
    <cellStyle name="_TableHead_Definitions" xfId="349"/>
    <cellStyle name="_TableRowHead" xfId="54"/>
    <cellStyle name="_TableRowHead_Definitions" xfId="350"/>
    <cellStyle name="_TableSuperHead" xfId="55"/>
    <cellStyle name="_TableSuperHead_Definitions" xfId="351"/>
    <cellStyle name="_Tecnorental - Presupuesto 2008 (V2)" xfId="352"/>
    <cellStyle name="£/GJ" xfId="353"/>
    <cellStyle name="£/t" xfId="354"/>
    <cellStyle name="=C:\WINNT\SYSTEM32\COMMAND.COM" xfId="355"/>
    <cellStyle name="=C:\WINNT\SYSTEM32\COMMAND.COM 2" xfId="356"/>
    <cellStyle name="=C:\WINNT\SYSTEM32\COMMAND.COM 2 2" xfId="357"/>
    <cellStyle name="=C:\WINNT35\SYSTEM32\COMMAND.COM" xfId="358"/>
    <cellStyle name="°" xfId="359"/>
    <cellStyle name="°_Ass" xfId="360"/>
    <cellStyle name="°_Curves" xfId="361"/>
    <cellStyle name="°_ENS Economic Model 070802 v4" xfId="362"/>
    <cellStyle name="°_ENS EGAS Plan2002-07 061202 Final" xfId="363"/>
    <cellStyle name="°_ENS model052704_Internal with RRA 30112004" xfId="364"/>
    <cellStyle name="°_Plant" xfId="365"/>
    <cellStyle name="°_Tax" xfId="366"/>
    <cellStyle name="°_Template_111504c" xfId="367"/>
    <cellStyle name="0,000.0" xfId="368"/>
    <cellStyle name="0,000.00" xfId="369"/>
    <cellStyle name="0.0%" xfId="370"/>
    <cellStyle name="0.00%" xfId="371"/>
    <cellStyle name="0000" xfId="372"/>
    <cellStyle name="000000" xfId="373"/>
    <cellStyle name="20% - Accent1" xfId="374"/>
    <cellStyle name="20% - Accent1 2" xfId="375"/>
    <cellStyle name="20% - Accent1 2 2" xfId="376"/>
    <cellStyle name="20% - Accent1 3" xfId="377"/>
    <cellStyle name="20% - Accent1 4" xfId="378"/>
    <cellStyle name="20% - Accent2" xfId="379"/>
    <cellStyle name="20% - Accent2 2" xfId="380"/>
    <cellStyle name="20% - Accent2 2 2" xfId="381"/>
    <cellStyle name="20% - Accent2 3" xfId="382"/>
    <cellStyle name="20% - Accent2 4" xfId="383"/>
    <cellStyle name="20% - Accent3" xfId="384"/>
    <cellStyle name="20% - Accent3 2" xfId="385"/>
    <cellStyle name="20% - Accent3 2 2" xfId="386"/>
    <cellStyle name="20% - Accent3 3" xfId="387"/>
    <cellStyle name="20% - Accent3 4" xfId="388"/>
    <cellStyle name="20% - Accent4" xfId="389"/>
    <cellStyle name="20% - Accent4 2" xfId="390"/>
    <cellStyle name="20% - Accent4 2 2" xfId="391"/>
    <cellStyle name="20% - Accent4 3" xfId="392"/>
    <cellStyle name="20% - Accent4 4" xfId="393"/>
    <cellStyle name="20% - Accent5" xfId="394"/>
    <cellStyle name="20% - Accent5 2" xfId="395"/>
    <cellStyle name="20% - Accent5 2 2" xfId="396"/>
    <cellStyle name="20% - Accent5 3" xfId="397"/>
    <cellStyle name="20% - Accent5 4" xfId="398"/>
    <cellStyle name="20% - Accent6" xfId="399"/>
    <cellStyle name="20% - Accent6 2" xfId="400"/>
    <cellStyle name="20% - Accent6 2 2" xfId="401"/>
    <cellStyle name="20% - Accent6 3" xfId="402"/>
    <cellStyle name="20% - Accent6 4" xfId="403"/>
    <cellStyle name="20% - akcent 1" xfId="404"/>
    <cellStyle name="20% - akcent 2" xfId="405"/>
    <cellStyle name="20% - akcent 3" xfId="406"/>
    <cellStyle name="20% - akcent 4" xfId="407"/>
    <cellStyle name="20% - akcent 5" xfId="408"/>
    <cellStyle name="20% - akcent 6" xfId="409"/>
    <cellStyle name="20% - Énfasis1 2" xfId="410"/>
    <cellStyle name="20% - Énfasis1 2 2" xfId="411"/>
    <cellStyle name="20% - Énfasis1 2 2 2" xfId="412"/>
    <cellStyle name="20% - Énfasis1 2 3" xfId="413"/>
    <cellStyle name="20% - Énfasis1 2 4" xfId="414"/>
    <cellStyle name="20% - Énfasis1 2_Deuda a Ago 19 2009" xfId="415"/>
    <cellStyle name="20% - Énfasis1 3" xfId="416"/>
    <cellStyle name="20% - Énfasis1 3 2" xfId="417"/>
    <cellStyle name="20% - Énfasis1 3 3" xfId="418"/>
    <cellStyle name="20% - Énfasis1 3 4" xfId="419"/>
    <cellStyle name="20% - Énfasis1 3_Deuda a Ago 19 2009" xfId="420"/>
    <cellStyle name="20% - Énfasis1 4" xfId="421"/>
    <cellStyle name="20% - Énfasis1 4 2" xfId="422"/>
    <cellStyle name="20% - Énfasis1 4 3" xfId="423"/>
    <cellStyle name="20% - Énfasis1 4 4" xfId="424"/>
    <cellStyle name="20% - Énfasis1 4_Deuda a Ago 19 2009" xfId="425"/>
    <cellStyle name="20% - Énfasis1 5" xfId="426"/>
    <cellStyle name="20% - Énfasis1 5 2" xfId="427"/>
    <cellStyle name="20% - Énfasis1 5 3" xfId="428"/>
    <cellStyle name="20% - Énfasis1 5 4" xfId="429"/>
    <cellStyle name="20% - Énfasis1 5_Deuda a Ago 19 2009" xfId="430"/>
    <cellStyle name="20% - Énfasis1 6" xfId="431"/>
    <cellStyle name="20% - Énfasis2 2" xfId="432"/>
    <cellStyle name="20% - Énfasis2 2 2" xfId="433"/>
    <cellStyle name="20% - Énfasis2 2 2 2" xfId="434"/>
    <cellStyle name="20% - Énfasis2 2 3" xfId="435"/>
    <cellStyle name="20% - Énfasis2 2 4" xfId="436"/>
    <cellStyle name="20% - Énfasis2 2_Deuda a Ago 19 2009" xfId="437"/>
    <cellStyle name="20% - Énfasis2 3" xfId="438"/>
    <cellStyle name="20% - Énfasis2 3 2" xfId="439"/>
    <cellStyle name="20% - Énfasis2 3 3" xfId="440"/>
    <cellStyle name="20% - Énfasis2 3 4" xfId="441"/>
    <cellStyle name="20% - Énfasis2 3_Deuda a Ago 19 2009" xfId="442"/>
    <cellStyle name="20% - Énfasis2 4" xfId="443"/>
    <cellStyle name="20% - Énfasis2 4 2" xfId="444"/>
    <cellStyle name="20% - Énfasis2 4 3" xfId="445"/>
    <cellStyle name="20% - Énfasis2 4 4" xfId="446"/>
    <cellStyle name="20% - Énfasis2 4_Deuda a Ago 19 2009" xfId="447"/>
    <cellStyle name="20% - Énfasis2 5" xfId="448"/>
    <cellStyle name="20% - Énfasis2 5 2" xfId="449"/>
    <cellStyle name="20% - Énfasis2 5 3" xfId="450"/>
    <cellStyle name="20% - Énfasis2 5 4" xfId="451"/>
    <cellStyle name="20% - Énfasis2 5_Deuda a Ago 19 2009" xfId="452"/>
    <cellStyle name="20% - Énfasis2 6" xfId="453"/>
    <cellStyle name="20% - Énfasis3 2" xfId="454"/>
    <cellStyle name="20% - Énfasis3 2 2" xfId="455"/>
    <cellStyle name="20% - Énfasis3 2 2 2" xfId="456"/>
    <cellStyle name="20% - Énfasis3 2 3" xfId="457"/>
    <cellStyle name="20% - Énfasis3 2 4" xfId="458"/>
    <cellStyle name="20% - Énfasis3 2_Deuda a Ago 19 2009" xfId="459"/>
    <cellStyle name="20% - Énfasis3 3" xfId="460"/>
    <cellStyle name="20% - Énfasis3 3 2" xfId="461"/>
    <cellStyle name="20% - Énfasis3 3 3" xfId="462"/>
    <cellStyle name="20% - Énfasis3 3 4" xfId="463"/>
    <cellStyle name="20% - Énfasis3 3_Deuda a Ago 19 2009" xfId="464"/>
    <cellStyle name="20% - Énfasis3 4" xfId="465"/>
    <cellStyle name="20% - Énfasis3 4 2" xfId="466"/>
    <cellStyle name="20% - Énfasis3 4 3" xfId="467"/>
    <cellStyle name="20% - Énfasis3 4 4" xfId="468"/>
    <cellStyle name="20% - Énfasis3 4_Deuda a Ago 19 2009" xfId="469"/>
    <cellStyle name="20% - Énfasis3 5" xfId="470"/>
    <cellStyle name="20% - Énfasis3 5 2" xfId="471"/>
    <cellStyle name="20% - Énfasis3 5 3" xfId="472"/>
    <cellStyle name="20% - Énfasis3 5 4" xfId="473"/>
    <cellStyle name="20% - Énfasis3 5_Deuda a Ago 19 2009" xfId="474"/>
    <cellStyle name="20% - Énfasis3 6" xfId="475"/>
    <cellStyle name="20% - Énfasis4 2" xfId="476"/>
    <cellStyle name="20% - Énfasis4 2 2" xfId="477"/>
    <cellStyle name="20% - Énfasis4 2 2 2" xfId="478"/>
    <cellStyle name="20% - Énfasis4 2 3" xfId="479"/>
    <cellStyle name="20% - Énfasis4 2 4" xfId="480"/>
    <cellStyle name="20% - Énfasis4 2_Deuda a Ago 19 2009" xfId="481"/>
    <cellStyle name="20% - Énfasis4 3" xfId="482"/>
    <cellStyle name="20% - Énfasis4 3 2" xfId="483"/>
    <cellStyle name="20% - Énfasis4 3 3" xfId="484"/>
    <cellStyle name="20% - Énfasis4 3 4" xfId="485"/>
    <cellStyle name="20% - Énfasis4 3_Deuda a Ago 19 2009" xfId="486"/>
    <cellStyle name="20% - Énfasis4 4" xfId="487"/>
    <cellStyle name="20% - Énfasis4 4 2" xfId="488"/>
    <cellStyle name="20% - Énfasis4 4 3" xfId="489"/>
    <cellStyle name="20% - Énfasis4 4 4" xfId="490"/>
    <cellStyle name="20% - Énfasis4 4_Deuda a Ago 19 2009" xfId="491"/>
    <cellStyle name="20% - Énfasis4 5" xfId="492"/>
    <cellStyle name="20% - Énfasis4 5 2" xfId="493"/>
    <cellStyle name="20% - Énfasis4 5 3" xfId="494"/>
    <cellStyle name="20% - Énfasis4 5 4" xfId="495"/>
    <cellStyle name="20% - Énfasis4 5_Deuda a Ago 19 2009" xfId="496"/>
    <cellStyle name="20% - Énfasis4 6" xfId="497"/>
    <cellStyle name="20% - Énfasis5 2" xfId="498"/>
    <cellStyle name="20% - Énfasis5 2 2" xfId="499"/>
    <cellStyle name="20% - Énfasis5 2 2 2" xfId="500"/>
    <cellStyle name="20% - Énfasis5 2 3" xfId="501"/>
    <cellStyle name="20% - Énfasis5 2 4" xfId="502"/>
    <cellStyle name="20% - Énfasis5 2_Deuda a Ago 19 2009" xfId="503"/>
    <cellStyle name="20% - Énfasis5 3" xfId="504"/>
    <cellStyle name="20% - Énfasis5 3 2" xfId="505"/>
    <cellStyle name="20% - Énfasis5 3 3" xfId="506"/>
    <cellStyle name="20% - Énfasis5 3 4" xfId="507"/>
    <cellStyle name="20% - Énfasis5 3_Deuda a Ago 19 2009" xfId="508"/>
    <cellStyle name="20% - Énfasis5 4" xfId="509"/>
    <cellStyle name="20% - Énfasis5 4 2" xfId="510"/>
    <cellStyle name="20% - Énfasis5 4 3" xfId="511"/>
    <cellStyle name="20% - Énfasis5 4 4" xfId="512"/>
    <cellStyle name="20% - Énfasis5 4_Deuda a Ago 19 2009" xfId="513"/>
    <cellStyle name="20% - Énfasis5 5" xfId="514"/>
    <cellStyle name="20% - Énfasis5 5 2" xfId="515"/>
    <cellStyle name="20% - Énfasis5 5 3" xfId="516"/>
    <cellStyle name="20% - Énfasis5 5 4" xfId="517"/>
    <cellStyle name="20% - Énfasis5 5_Deuda a Ago 19 2009" xfId="518"/>
    <cellStyle name="20% - Énfasis5 6" xfId="519"/>
    <cellStyle name="20% - Énfasis6 2" xfId="520"/>
    <cellStyle name="20% - Énfasis6 2 2" xfId="521"/>
    <cellStyle name="20% - Énfasis6 2 2 2" xfId="522"/>
    <cellStyle name="20% - Énfasis6 2 3" xfId="523"/>
    <cellStyle name="20% - Énfasis6 2 4" xfId="524"/>
    <cellStyle name="20% - Énfasis6 2_Deuda a Ago 19 2009" xfId="525"/>
    <cellStyle name="20% - Énfasis6 3" xfId="526"/>
    <cellStyle name="20% - Énfasis6 3 2" xfId="527"/>
    <cellStyle name="20% - Énfasis6 3 3" xfId="528"/>
    <cellStyle name="20% - Énfasis6 3 4" xfId="529"/>
    <cellStyle name="20% - Énfasis6 3_Deuda a Ago 19 2009" xfId="530"/>
    <cellStyle name="20% - Énfasis6 4" xfId="531"/>
    <cellStyle name="20% - Énfasis6 4 2" xfId="532"/>
    <cellStyle name="20% - Énfasis6 4 3" xfId="533"/>
    <cellStyle name="20% - Énfasis6 4 4" xfId="534"/>
    <cellStyle name="20% - Énfasis6 4_Deuda a Ago 19 2009" xfId="535"/>
    <cellStyle name="20% - Énfasis6 5" xfId="536"/>
    <cellStyle name="20% - Énfasis6 5 2" xfId="537"/>
    <cellStyle name="20% - Énfasis6 5 3" xfId="538"/>
    <cellStyle name="20% - Énfasis6 5 4" xfId="539"/>
    <cellStyle name="20% - Énfasis6 5_Deuda a Ago 19 2009" xfId="540"/>
    <cellStyle name="20% - Énfasis6 6" xfId="541"/>
    <cellStyle name="40% - Accent1" xfId="542"/>
    <cellStyle name="40% - Accent1 2" xfId="543"/>
    <cellStyle name="40% - Accent1 2 2" xfId="544"/>
    <cellStyle name="40% - Accent1 3" xfId="545"/>
    <cellStyle name="40% - Accent1 4" xfId="546"/>
    <cellStyle name="40% - Accent2" xfId="547"/>
    <cellStyle name="40% - Accent2 2" xfId="548"/>
    <cellStyle name="40% - Accent2 2 2" xfId="549"/>
    <cellStyle name="40% - Accent2 3" xfId="550"/>
    <cellStyle name="40% - Accent2 4" xfId="551"/>
    <cellStyle name="40% - Accent3" xfId="552"/>
    <cellStyle name="40% - Accent3 2" xfId="553"/>
    <cellStyle name="40% - Accent3 2 2" xfId="554"/>
    <cellStyle name="40% - Accent3 3" xfId="555"/>
    <cellStyle name="40% - Accent3 4" xfId="556"/>
    <cellStyle name="40% - Accent4" xfId="557"/>
    <cellStyle name="40% - Accent4 2" xfId="558"/>
    <cellStyle name="40% - Accent4 2 2" xfId="559"/>
    <cellStyle name="40% - Accent4 3" xfId="560"/>
    <cellStyle name="40% - Accent4 4" xfId="561"/>
    <cellStyle name="40% - Accent5" xfId="562"/>
    <cellStyle name="40% - Accent5 2" xfId="563"/>
    <cellStyle name="40% - Accent5 2 2" xfId="564"/>
    <cellStyle name="40% - Accent5 3" xfId="565"/>
    <cellStyle name="40% - Accent5 4" xfId="566"/>
    <cellStyle name="40% - Accent6" xfId="567"/>
    <cellStyle name="40% - Accent6 2" xfId="568"/>
    <cellStyle name="40% - Accent6 2 2" xfId="569"/>
    <cellStyle name="40% - Accent6 3" xfId="570"/>
    <cellStyle name="40% - Accent6 4" xfId="571"/>
    <cellStyle name="40% - akcent 1" xfId="572"/>
    <cellStyle name="40% - akcent 2" xfId="573"/>
    <cellStyle name="40% - akcent 3" xfId="574"/>
    <cellStyle name="40% - akcent 4" xfId="575"/>
    <cellStyle name="40% - akcent 5" xfId="576"/>
    <cellStyle name="40% - akcent 6" xfId="577"/>
    <cellStyle name="40% - Énfasis1 2" xfId="578"/>
    <cellStyle name="40% - Énfasis1 2 2" xfId="579"/>
    <cellStyle name="40% - Énfasis1 2 2 2" xfId="580"/>
    <cellStyle name="40% - Énfasis1 2 3" xfId="581"/>
    <cellStyle name="40% - Énfasis1 2 4" xfId="582"/>
    <cellStyle name="40% - Énfasis1 2_Deuda a Ago 19 2009" xfId="583"/>
    <cellStyle name="40% - Énfasis1 3" xfId="584"/>
    <cellStyle name="40% - Énfasis1 3 2" xfId="585"/>
    <cellStyle name="40% - Énfasis1 3 3" xfId="586"/>
    <cellStyle name="40% - Énfasis1 3 4" xfId="587"/>
    <cellStyle name="40% - Énfasis1 3_Deuda a Ago 19 2009" xfId="588"/>
    <cellStyle name="40% - Énfasis1 4" xfId="589"/>
    <cellStyle name="40% - Énfasis1 4 2" xfId="590"/>
    <cellStyle name="40% - Énfasis1 4 3" xfId="591"/>
    <cellStyle name="40% - Énfasis1 4 4" xfId="592"/>
    <cellStyle name="40% - Énfasis1 4_Deuda a Ago 19 2009" xfId="593"/>
    <cellStyle name="40% - Énfasis1 5" xfId="594"/>
    <cellStyle name="40% - Énfasis1 5 2" xfId="595"/>
    <cellStyle name="40% - Énfasis1 5 3" xfId="596"/>
    <cellStyle name="40% - Énfasis1 5 4" xfId="597"/>
    <cellStyle name="40% - Énfasis1 5_Deuda a Ago 19 2009" xfId="598"/>
    <cellStyle name="40% - Énfasis1 6" xfId="599"/>
    <cellStyle name="40% - Énfasis2 2" xfId="600"/>
    <cellStyle name="40% - Énfasis2 2 2" xfId="601"/>
    <cellStyle name="40% - Énfasis2 2 2 2" xfId="602"/>
    <cellStyle name="40% - Énfasis2 2 3" xfId="603"/>
    <cellStyle name="40% - Énfasis2 2 4" xfId="604"/>
    <cellStyle name="40% - Énfasis2 2_Deuda a Ago 19 2009" xfId="605"/>
    <cellStyle name="40% - Énfasis2 3" xfId="606"/>
    <cellStyle name="40% - Énfasis2 3 2" xfId="607"/>
    <cellStyle name="40% - Énfasis2 3 3" xfId="608"/>
    <cellStyle name="40% - Énfasis2 3 4" xfId="609"/>
    <cellStyle name="40% - Énfasis2 3_Deuda a Ago 19 2009" xfId="610"/>
    <cellStyle name="40% - Énfasis2 4" xfId="611"/>
    <cellStyle name="40% - Énfasis2 4 2" xfId="612"/>
    <cellStyle name="40% - Énfasis2 4 3" xfId="613"/>
    <cellStyle name="40% - Énfasis2 4 4" xfId="614"/>
    <cellStyle name="40% - Énfasis2 4_Deuda a Ago 19 2009" xfId="615"/>
    <cellStyle name="40% - Énfasis2 5" xfId="616"/>
    <cellStyle name="40% - Énfasis2 5 2" xfId="617"/>
    <cellStyle name="40% - Énfasis2 5 3" xfId="618"/>
    <cellStyle name="40% - Énfasis2 5 4" xfId="619"/>
    <cellStyle name="40% - Énfasis2 5_Deuda a Ago 19 2009" xfId="620"/>
    <cellStyle name="40% - Énfasis2 6" xfId="621"/>
    <cellStyle name="40% - Énfasis3 2" xfId="622"/>
    <cellStyle name="40% - Énfasis3 2 2" xfId="623"/>
    <cellStyle name="40% - Énfasis3 2 2 2" xfId="624"/>
    <cellStyle name="40% - Énfasis3 2 3" xfId="625"/>
    <cellStyle name="40% - Énfasis3 2 4" xfId="626"/>
    <cellStyle name="40% - Énfasis3 2_Deuda a Ago 19 2009" xfId="627"/>
    <cellStyle name="40% - Énfasis3 3" xfId="628"/>
    <cellStyle name="40% - Énfasis3 3 2" xfId="629"/>
    <cellStyle name="40% - Énfasis3 3 3" xfId="630"/>
    <cellStyle name="40% - Énfasis3 3 4" xfId="631"/>
    <cellStyle name="40% - Énfasis3 3_Deuda a Ago 19 2009" xfId="632"/>
    <cellStyle name="40% - Énfasis3 4" xfId="633"/>
    <cellStyle name="40% - Énfasis3 4 2" xfId="634"/>
    <cellStyle name="40% - Énfasis3 4 3" xfId="635"/>
    <cellStyle name="40% - Énfasis3 4 4" xfId="636"/>
    <cellStyle name="40% - Énfasis3 4_Deuda a Ago 19 2009" xfId="637"/>
    <cellStyle name="40% - Énfasis3 5" xfId="638"/>
    <cellStyle name="40% - Énfasis3 5 2" xfId="639"/>
    <cellStyle name="40% - Énfasis3 5 3" xfId="640"/>
    <cellStyle name="40% - Énfasis3 5 4" xfId="641"/>
    <cellStyle name="40% - Énfasis3 5_Deuda a Ago 19 2009" xfId="642"/>
    <cellStyle name="40% - Énfasis3 6" xfId="643"/>
    <cellStyle name="40% - Énfasis4 2" xfId="644"/>
    <cellStyle name="40% - Énfasis4 2 2" xfId="645"/>
    <cellStyle name="40% - Énfasis4 2 2 2" xfId="646"/>
    <cellStyle name="40% - Énfasis4 2 3" xfId="647"/>
    <cellStyle name="40% - Énfasis4 2 4" xfId="648"/>
    <cellStyle name="40% - Énfasis4 2_Deuda a Ago 19 2009" xfId="649"/>
    <cellStyle name="40% - Énfasis4 3" xfId="650"/>
    <cellStyle name="40% - Énfasis4 3 2" xfId="651"/>
    <cellStyle name="40% - Énfasis4 3 3" xfId="652"/>
    <cellStyle name="40% - Énfasis4 3 4" xfId="653"/>
    <cellStyle name="40% - Énfasis4 3_Deuda a Ago 19 2009" xfId="654"/>
    <cellStyle name="40% - Énfasis4 4" xfId="655"/>
    <cellStyle name="40% - Énfasis4 4 2" xfId="656"/>
    <cellStyle name="40% - Énfasis4 4 3" xfId="657"/>
    <cellStyle name="40% - Énfasis4 4 4" xfId="658"/>
    <cellStyle name="40% - Énfasis4 4_Deuda a Ago 19 2009" xfId="659"/>
    <cellStyle name="40% - Énfasis4 5" xfId="660"/>
    <cellStyle name="40% - Énfasis4 5 2" xfId="661"/>
    <cellStyle name="40% - Énfasis4 5 3" xfId="662"/>
    <cellStyle name="40% - Énfasis4 5 4" xfId="663"/>
    <cellStyle name="40% - Énfasis4 5_Deuda a Ago 19 2009" xfId="664"/>
    <cellStyle name="40% - Énfasis4 6" xfId="665"/>
    <cellStyle name="40% - Énfasis5 2" xfId="666"/>
    <cellStyle name="40% - Énfasis5 2 2" xfId="667"/>
    <cellStyle name="40% - Énfasis5 2 2 2" xfId="668"/>
    <cellStyle name="40% - Énfasis5 2 3" xfId="669"/>
    <cellStyle name="40% - Énfasis5 2 4" xfId="670"/>
    <cellStyle name="40% - Énfasis5 2_Deuda a Ago 19 2009" xfId="671"/>
    <cellStyle name="40% - Énfasis5 3" xfId="672"/>
    <cellStyle name="40% - Énfasis5 3 2" xfId="673"/>
    <cellStyle name="40% - Énfasis5 3 3" xfId="674"/>
    <cellStyle name="40% - Énfasis5 3 4" xfId="675"/>
    <cellStyle name="40% - Énfasis5 3_Deuda a Ago 19 2009" xfId="676"/>
    <cellStyle name="40% - Énfasis5 4" xfId="677"/>
    <cellStyle name="40% - Énfasis5 4 2" xfId="678"/>
    <cellStyle name="40% - Énfasis5 4 3" xfId="679"/>
    <cellStyle name="40% - Énfasis5 4 4" xfId="680"/>
    <cellStyle name="40% - Énfasis5 4_Deuda a Ago 19 2009" xfId="681"/>
    <cellStyle name="40% - Énfasis5 5" xfId="682"/>
    <cellStyle name="40% - Énfasis5 5 2" xfId="683"/>
    <cellStyle name="40% - Énfasis5 5 3" xfId="684"/>
    <cellStyle name="40% - Énfasis5 5 4" xfId="685"/>
    <cellStyle name="40% - Énfasis5 5_Deuda a Ago 19 2009" xfId="686"/>
    <cellStyle name="40% - Énfasis5 6" xfId="687"/>
    <cellStyle name="40% - Énfasis6 2" xfId="688"/>
    <cellStyle name="40% - Énfasis6 2 2" xfId="689"/>
    <cellStyle name="40% - Énfasis6 2 2 2" xfId="690"/>
    <cellStyle name="40% - Énfasis6 2 3" xfId="691"/>
    <cellStyle name="40% - Énfasis6 2 4" xfId="692"/>
    <cellStyle name="40% - Énfasis6 2_Deuda a Ago 19 2009" xfId="693"/>
    <cellStyle name="40% - Énfasis6 3" xfId="694"/>
    <cellStyle name="40% - Énfasis6 3 2" xfId="695"/>
    <cellStyle name="40% - Énfasis6 3 3" xfId="696"/>
    <cellStyle name="40% - Énfasis6 3 4" xfId="697"/>
    <cellStyle name="40% - Énfasis6 3_Deuda a Ago 19 2009" xfId="698"/>
    <cellStyle name="40% - Énfasis6 4" xfId="699"/>
    <cellStyle name="40% - Énfasis6 4 2" xfId="700"/>
    <cellStyle name="40% - Énfasis6 4 3" xfId="701"/>
    <cellStyle name="40% - Énfasis6 4 4" xfId="702"/>
    <cellStyle name="40% - Énfasis6 4_Deuda a Ago 19 2009" xfId="703"/>
    <cellStyle name="40% - Énfasis6 5" xfId="704"/>
    <cellStyle name="40% - Énfasis6 5 2" xfId="705"/>
    <cellStyle name="40% - Énfasis6 5 3" xfId="706"/>
    <cellStyle name="40% - Énfasis6 5 4" xfId="707"/>
    <cellStyle name="40% - Énfasis6 5_Deuda a Ago 19 2009" xfId="708"/>
    <cellStyle name="40% - Énfasis6 6" xfId="709"/>
    <cellStyle name="60% - Accent1" xfId="710"/>
    <cellStyle name="60% - Accent1 2" xfId="711"/>
    <cellStyle name="60% - Accent1 3" xfId="712"/>
    <cellStyle name="60% - Accent2" xfId="713"/>
    <cellStyle name="60% - Accent2 2" xfId="714"/>
    <cellStyle name="60% - Accent2 3" xfId="715"/>
    <cellStyle name="60% - Accent3" xfId="716"/>
    <cellStyle name="60% - Accent3 2" xfId="717"/>
    <cellStyle name="60% - Accent3 3" xfId="718"/>
    <cellStyle name="60% - Accent4" xfId="719"/>
    <cellStyle name="60% - Accent4 2" xfId="720"/>
    <cellStyle name="60% - Accent4 3" xfId="721"/>
    <cellStyle name="60% - Accent5" xfId="722"/>
    <cellStyle name="60% - Accent5 2" xfId="723"/>
    <cellStyle name="60% - Accent5 3" xfId="724"/>
    <cellStyle name="60% - Accent6" xfId="725"/>
    <cellStyle name="60% - Accent6 2" xfId="726"/>
    <cellStyle name="60% - Accent6 3" xfId="727"/>
    <cellStyle name="60% - akcent 1" xfId="728"/>
    <cellStyle name="60% - akcent 1 2" xfId="729"/>
    <cellStyle name="60% - akcent 2" xfId="730"/>
    <cellStyle name="60% - akcent 3" xfId="731"/>
    <cellStyle name="60% - akcent 4" xfId="732"/>
    <cellStyle name="60% - akcent 5" xfId="733"/>
    <cellStyle name="60% - akcent 6" xfId="734"/>
    <cellStyle name="60% - Énfasis1 2" xfId="735"/>
    <cellStyle name="60% - Énfasis1 2 2" xfId="736"/>
    <cellStyle name="60% - Énfasis1 2 2 2" xfId="737"/>
    <cellStyle name="60% - Énfasis1 2 3" xfId="738"/>
    <cellStyle name="60% - Énfasis1 2 4" xfId="739"/>
    <cellStyle name="60% - Énfasis1 3" xfId="740"/>
    <cellStyle name="60% - Énfasis1 3 2" xfId="741"/>
    <cellStyle name="60% - Énfasis1 3 3" xfId="742"/>
    <cellStyle name="60% - Énfasis1 3 4" xfId="743"/>
    <cellStyle name="60% - Énfasis1 4" xfId="744"/>
    <cellStyle name="60% - Énfasis1 4 2" xfId="745"/>
    <cellStyle name="60% - Énfasis1 4 3" xfId="746"/>
    <cellStyle name="60% - Énfasis1 4 4" xfId="747"/>
    <cellStyle name="60% - Énfasis1 5" xfId="748"/>
    <cellStyle name="60% - Énfasis1 5 2" xfId="749"/>
    <cellStyle name="60% - Énfasis1 5 3" xfId="750"/>
    <cellStyle name="60% - Énfasis1 5 4" xfId="751"/>
    <cellStyle name="60% - Énfasis1 6" xfId="752"/>
    <cellStyle name="60% - Énfasis2 2" xfId="753"/>
    <cellStyle name="60% - Énfasis2 2 2" xfId="754"/>
    <cellStyle name="60% - Énfasis2 2 2 2" xfId="755"/>
    <cellStyle name="60% - Énfasis2 2 3" xfId="756"/>
    <cellStyle name="60% - Énfasis2 2 4" xfId="757"/>
    <cellStyle name="60% - Énfasis2 3" xfId="758"/>
    <cellStyle name="60% - Énfasis2 3 2" xfId="759"/>
    <cellStyle name="60% - Énfasis2 3 3" xfId="760"/>
    <cellStyle name="60% - Énfasis2 3 4" xfId="761"/>
    <cellStyle name="60% - Énfasis2 4" xfId="762"/>
    <cellStyle name="60% - Énfasis2 4 2" xfId="763"/>
    <cellStyle name="60% - Énfasis2 4 3" xfId="764"/>
    <cellStyle name="60% - Énfasis2 4 4" xfId="765"/>
    <cellStyle name="60% - Énfasis2 5" xfId="766"/>
    <cellStyle name="60% - Énfasis2 5 2" xfId="767"/>
    <cellStyle name="60% - Énfasis2 5 3" xfId="768"/>
    <cellStyle name="60% - Énfasis2 5 4" xfId="769"/>
    <cellStyle name="60% - Énfasis2 6" xfId="770"/>
    <cellStyle name="60% - Énfasis3 2" xfId="771"/>
    <cellStyle name="60% - Énfasis3 2 2" xfId="772"/>
    <cellStyle name="60% - Énfasis3 2 2 2" xfId="773"/>
    <cellStyle name="60% - Énfasis3 2 3" xfId="774"/>
    <cellStyle name="60% - Énfasis3 2 4" xfId="775"/>
    <cellStyle name="60% - Énfasis3 3" xfId="776"/>
    <cellStyle name="60% - Énfasis3 3 2" xfId="777"/>
    <cellStyle name="60% - Énfasis3 3 3" xfId="778"/>
    <cellStyle name="60% - Énfasis3 3 4" xfId="779"/>
    <cellStyle name="60% - Énfasis3 4" xfId="780"/>
    <cellStyle name="60% - Énfasis3 4 2" xfId="781"/>
    <cellStyle name="60% - Énfasis3 4 3" xfId="782"/>
    <cellStyle name="60% - Énfasis3 4 4" xfId="783"/>
    <cellStyle name="60% - Énfasis3 5" xfId="784"/>
    <cellStyle name="60% - Énfasis3 5 2" xfId="785"/>
    <cellStyle name="60% - Énfasis3 5 3" xfId="786"/>
    <cellStyle name="60% - Énfasis3 5 4" xfId="787"/>
    <cellStyle name="60% - Énfasis3 6" xfId="788"/>
    <cellStyle name="60% - Énfasis4 2" xfId="789"/>
    <cellStyle name="60% - Énfasis4 2 2" xfId="790"/>
    <cellStyle name="60% - Énfasis4 2 2 2" xfId="791"/>
    <cellStyle name="60% - Énfasis4 2 3" xfId="792"/>
    <cellStyle name="60% - Énfasis4 2 4" xfId="793"/>
    <cellStyle name="60% - Énfasis4 3" xfId="794"/>
    <cellStyle name="60% - Énfasis4 3 2" xfId="795"/>
    <cellStyle name="60% - Énfasis4 3 3" xfId="796"/>
    <cellStyle name="60% - Énfasis4 3 4" xfId="797"/>
    <cellStyle name="60% - Énfasis4 4" xfId="798"/>
    <cellStyle name="60% - Énfasis4 4 2" xfId="799"/>
    <cellStyle name="60% - Énfasis4 4 3" xfId="800"/>
    <cellStyle name="60% - Énfasis4 4 4" xfId="801"/>
    <cellStyle name="60% - Énfasis4 5" xfId="802"/>
    <cellStyle name="60% - Énfasis4 5 2" xfId="803"/>
    <cellStyle name="60% - Énfasis4 5 3" xfId="804"/>
    <cellStyle name="60% - Énfasis4 5 4" xfId="805"/>
    <cellStyle name="60% - Énfasis4 6" xfId="806"/>
    <cellStyle name="60% - Énfasis5 2" xfId="807"/>
    <cellStyle name="60% - Énfasis5 2 2" xfId="808"/>
    <cellStyle name="60% - Énfasis5 2 2 2" xfId="809"/>
    <cellStyle name="60% - Énfasis5 2 3" xfId="810"/>
    <cellStyle name="60% - Énfasis5 2 4" xfId="811"/>
    <cellStyle name="60% - Énfasis5 3" xfId="812"/>
    <cellStyle name="60% - Énfasis5 3 2" xfId="813"/>
    <cellStyle name="60% - Énfasis5 3 3" xfId="814"/>
    <cellStyle name="60% - Énfasis5 3 4" xfId="815"/>
    <cellStyle name="60% - Énfasis5 4" xfId="816"/>
    <cellStyle name="60% - Énfasis5 4 2" xfId="817"/>
    <cellStyle name="60% - Énfasis5 4 3" xfId="818"/>
    <cellStyle name="60% - Énfasis5 4 4" xfId="819"/>
    <cellStyle name="60% - Énfasis5 5" xfId="820"/>
    <cellStyle name="60% - Énfasis5 5 2" xfId="821"/>
    <cellStyle name="60% - Énfasis5 5 3" xfId="822"/>
    <cellStyle name="60% - Énfasis5 5 4" xfId="823"/>
    <cellStyle name="60% - Énfasis5 6" xfId="824"/>
    <cellStyle name="60% - Énfasis6 2" xfId="825"/>
    <cellStyle name="60% - Énfasis6 2 2" xfId="826"/>
    <cellStyle name="60% - Énfasis6 2 2 2" xfId="827"/>
    <cellStyle name="60% - Énfasis6 2 3" xfId="828"/>
    <cellStyle name="60% - Énfasis6 2 4" xfId="829"/>
    <cellStyle name="60% - Énfasis6 3" xfId="830"/>
    <cellStyle name="60% - Énfasis6 3 2" xfId="831"/>
    <cellStyle name="60% - Énfasis6 3 3" xfId="832"/>
    <cellStyle name="60% - Énfasis6 3 4" xfId="833"/>
    <cellStyle name="60% - Énfasis6 4" xfId="834"/>
    <cellStyle name="60% - Énfasis6 4 2" xfId="835"/>
    <cellStyle name="60% - Énfasis6 4 3" xfId="836"/>
    <cellStyle name="60% - Énfasis6 4 4" xfId="837"/>
    <cellStyle name="60% - Énfasis6 5" xfId="838"/>
    <cellStyle name="60% - Énfasis6 5 2" xfId="839"/>
    <cellStyle name="60% - Énfasis6 5 3" xfId="840"/>
    <cellStyle name="60% - Énfasis6 5 4" xfId="841"/>
    <cellStyle name="60% - Énfasis6 6" xfId="842"/>
    <cellStyle name="6mal" xfId="843"/>
    <cellStyle name="75" xfId="844"/>
    <cellStyle name="A" xfId="56"/>
    <cellStyle name="A3 297 x 420 mm" xfId="845"/>
    <cellStyle name="Accent1" xfId="846"/>
    <cellStyle name="Accent1 - 20%" xfId="847"/>
    <cellStyle name="Accent1 - 40%" xfId="848"/>
    <cellStyle name="Accent1 - 60%" xfId="849"/>
    <cellStyle name="Accent1 2" xfId="850"/>
    <cellStyle name="Accent1 3" xfId="851"/>
    <cellStyle name="Accent1 4" xfId="852"/>
    <cellStyle name="Accent2" xfId="853"/>
    <cellStyle name="Accent2 - 20%" xfId="854"/>
    <cellStyle name="Accent2 - 40%" xfId="855"/>
    <cellStyle name="Accent2 - 60%" xfId="856"/>
    <cellStyle name="Accent2 2" xfId="857"/>
    <cellStyle name="Accent2 3" xfId="858"/>
    <cellStyle name="Accent2 4" xfId="859"/>
    <cellStyle name="Accent3" xfId="860"/>
    <cellStyle name="Accent3 - 20%" xfId="861"/>
    <cellStyle name="Accent3 - 40%" xfId="862"/>
    <cellStyle name="Accent3 - 60%" xfId="863"/>
    <cellStyle name="Accent3 2" xfId="864"/>
    <cellStyle name="Accent3 3" xfId="865"/>
    <cellStyle name="Accent3 4" xfId="866"/>
    <cellStyle name="Accent4" xfId="867"/>
    <cellStyle name="Accent4 - 20%" xfId="868"/>
    <cellStyle name="Accent4 - 40%" xfId="869"/>
    <cellStyle name="Accent4 - 60%" xfId="870"/>
    <cellStyle name="Accent4 2" xfId="871"/>
    <cellStyle name="Accent4 3" xfId="872"/>
    <cellStyle name="Accent4 4" xfId="873"/>
    <cellStyle name="Accent5" xfId="874"/>
    <cellStyle name="Accent5 - 20%" xfId="875"/>
    <cellStyle name="Accent5 - 40%" xfId="876"/>
    <cellStyle name="Accent5 - 60%" xfId="877"/>
    <cellStyle name="Accent5 2" xfId="878"/>
    <cellStyle name="Accent5 3" xfId="879"/>
    <cellStyle name="Accent5 4" xfId="880"/>
    <cellStyle name="Accent6" xfId="881"/>
    <cellStyle name="Accent6 - 20%" xfId="882"/>
    <cellStyle name="Accent6 - 40%" xfId="883"/>
    <cellStyle name="Accent6 - 60%" xfId="884"/>
    <cellStyle name="Accent6 2" xfId="885"/>
    <cellStyle name="Accent6 3" xfId="886"/>
    <cellStyle name="Accent6 4" xfId="887"/>
    <cellStyle name="Actual" xfId="888"/>
    <cellStyle name="Actual Date" xfId="889"/>
    <cellStyle name="ÅëÈ­ [0]_±âÅ¸" xfId="890"/>
    <cellStyle name="ÅëÈ­_±âÅ¸" xfId="891"/>
    <cellStyle name="AFE" xfId="57"/>
    <cellStyle name="Akcent 1" xfId="892"/>
    <cellStyle name="Akcent 2" xfId="893"/>
    <cellStyle name="Akcent 3" xfId="894"/>
    <cellStyle name="Akcent 4" xfId="895"/>
    <cellStyle name="Akcent 5" xfId="896"/>
    <cellStyle name="Akcent 6" xfId="897"/>
    <cellStyle name="anai" xfId="898"/>
    <cellStyle name="anai 2" xfId="899"/>
    <cellStyle name="anai 2 2" xfId="900"/>
    <cellStyle name="anai 2 2 2" xfId="901"/>
    <cellStyle name="anai 2 2 2 2" xfId="902"/>
    <cellStyle name="anai 2 2 2 2 2" xfId="5907"/>
    <cellStyle name="anai 2 2 2 2 3" xfId="4484"/>
    <cellStyle name="anai 2 2 2 3" xfId="903"/>
    <cellStyle name="anai 2 2 2 3 2" xfId="5908"/>
    <cellStyle name="anai 2 2 2 3 3" xfId="4485"/>
    <cellStyle name="anai 2 2 2 4" xfId="5906"/>
    <cellStyle name="anai 2 2 2 5" xfId="4483"/>
    <cellStyle name="anai 2 2 3" xfId="904"/>
    <cellStyle name="anai 2 2 3 2" xfId="5909"/>
    <cellStyle name="anai 2 2 3 3" xfId="4486"/>
    <cellStyle name="anai 2 2 4" xfId="905"/>
    <cellStyle name="anai 2 2 4 2" xfId="5910"/>
    <cellStyle name="anai 2 2 4 3" xfId="4487"/>
    <cellStyle name="anai 2 2 5" xfId="5905"/>
    <cellStyle name="anai 2 2 6" xfId="4482"/>
    <cellStyle name="anai 2 3" xfId="906"/>
    <cellStyle name="anai 2 3 2" xfId="907"/>
    <cellStyle name="anai 2 3 2 2" xfId="5912"/>
    <cellStyle name="anai 2 3 2 3" xfId="4489"/>
    <cellStyle name="anai 2 3 3" xfId="908"/>
    <cellStyle name="anai 2 3 3 2" xfId="5913"/>
    <cellStyle name="anai 2 3 3 3" xfId="4490"/>
    <cellStyle name="anai 2 3 4" xfId="5911"/>
    <cellStyle name="anai 2 3 5" xfId="4488"/>
    <cellStyle name="anai 2 4" xfId="909"/>
    <cellStyle name="anai 2 4 2" xfId="5914"/>
    <cellStyle name="anai 2 4 3" xfId="4491"/>
    <cellStyle name="anai 2 5" xfId="910"/>
    <cellStyle name="anai 2 5 2" xfId="5915"/>
    <cellStyle name="anai 2 5 3" xfId="4492"/>
    <cellStyle name="anai 2 6" xfId="5904"/>
    <cellStyle name="anai 2 7" xfId="4481"/>
    <cellStyle name="anai 3" xfId="911"/>
    <cellStyle name="anai 3 2" xfId="912"/>
    <cellStyle name="anai 3 2 2" xfId="913"/>
    <cellStyle name="anai 3 2 2 2" xfId="5918"/>
    <cellStyle name="anai 3 2 2 3" xfId="4495"/>
    <cellStyle name="anai 3 2 3" xfId="914"/>
    <cellStyle name="anai 3 2 3 2" xfId="5919"/>
    <cellStyle name="anai 3 2 3 3" xfId="4496"/>
    <cellStyle name="anai 3 2 4" xfId="5917"/>
    <cellStyle name="anai 3 2 5" xfId="4494"/>
    <cellStyle name="anai 3 3" xfId="915"/>
    <cellStyle name="anai 3 3 2" xfId="916"/>
    <cellStyle name="anai 3 3 2 2" xfId="5921"/>
    <cellStyle name="anai 3 3 2 3" xfId="4498"/>
    <cellStyle name="anai 3 3 3" xfId="917"/>
    <cellStyle name="anai 3 3 3 2" xfId="5922"/>
    <cellStyle name="anai 3 3 3 3" xfId="4499"/>
    <cellStyle name="anai 3 3 4" xfId="5920"/>
    <cellStyle name="anai 3 3 5" xfId="4497"/>
    <cellStyle name="anai 3 4" xfId="918"/>
    <cellStyle name="anai 3 4 2" xfId="5923"/>
    <cellStyle name="anai 3 4 3" xfId="4500"/>
    <cellStyle name="anai 3 5" xfId="5916"/>
    <cellStyle name="anai 3 6" xfId="4493"/>
    <cellStyle name="anai 4" xfId="5903"/>
    <cellStyle name="anai 5" xfId="4480"/>
    <cellStyle name="ANCLAS,REZONES Y SUS PARTES,DE FUNDICION,DE HIERRO O DE ACERO" xfId="919"/>
    <cellStyle name="ANCLAS,REZONES Y SUS PARTES,DE FUNDICION,DE HIERRO O DE ACERO 2" xfId="920"/>
    <cellStyle name="Anos" xfId="58"/>
    <cellStyle name="Año" xfId="921"/>
    <cellStyle name="Año 1" xfId="922"/>
    <cellStyle name="args.style" xfId="923"/>
    <cellStyle name="Atención 1" xfId="924"/>
    <cellStyle name="ÄÞ¸¶ [0]_±âÅ¸" xfId="925"/>
    <cellStyle name="ÄÞ¸¶_±âÅ¸" xfId="926"/>
    <cellStyle name="AuditErrRangeFormula" xfId="927"/>
    <cellStyle name="AuditErrRangeText" xfId="928"/>
    <cellStyle name="auf tausender" xfId="929"/>
    <cellStyle name="B" xfId="59"/>
    <cellStyle name="Bad" xfId="930"/>
    <cellStyle name="Bad 2" xfId="931"/>
    <cellStyle name="Bad 3" xfId="932"/>
    <cellStyle name="Bad 4" xfId="933"/>
    <cellStyle name="Bad 5" xfId="934"/>
    <cellStyle name="bar" xfId="935"/>
    <cellStyle name="BewegArt" xfId="936"/>
    <cellStyle name="blank" xfId="937"/>
    <cellStyle name="Blue" xfId="60"/>
    <cellStyle name="Blue Title" xfId="61"/>
    <cellStyle name="Border Heavy" xfId="62"/>
    <cellStyle name="Border Thin" xfId="63"/>
    <cellStyle name="BoxHeading" xfId="64"/>
    <cellStyle name="Buena 2" xfId="938"/>
    <cellStyle name="Buena 2 2" xfId="939"/>
    <cellStyle name="Buena 2 2 2" xfId="940"/>
    <cellStyle name="Buena 2 3" xfId="941"/>
    <cellStyle name="Buena 2 4" xfId="942"/>
    <cellStyle name="Buena 3" xfId="943"/>
    <cellStyle name="Buena 3 2" xfId="944"/>
    <cellStyle name="Buena 3 3" xfId="945"/>
    <cellStyle name="Buena 3 4" xfId="946"/>
    <cellStyle name="Buena 4" xfId="947"/>
    <cellStyle name="Buena 4 2" xfId="948"/>
    <cellStyle name="Buena 4 3" xfId="949"/>
    <cellStyle name="Buena 4 4" xfId="950"/>
    <cellStyle name="Buena 5" xfId="951"/>
    <cellStyle name="Buena 5 2" xfId="952"/>
    <cellStyle name="Buena 5 3" xfId="953"/>
    <cellStyle name="Buena 5 4" xfId="954"/>
    <cellStyle name="Buena 6" xfId="955"/>
    <cellStyle name="BvDAddIn_Currency" xfId="956"/>
    <cellStyle name="Ç¥ÁØ_¿¬°£´©°è¿¹»ó" xfId="957"/>
    <cellStyle name="Calc Currency (0)" xfId="958"/>
    <cellStyle name="Calcd" xfId="959"/>
    <cellStyle name="Calculation" xfId="960"/>
    <cellStyle name="Calculation 2" xfId="961"/>
    <cellStyle name="Calculation 3" xfId="962"/>
    <cellStyle name="Calculation 4" xfId="963"/>
    <cellStyle name="Calculation 5" xfId="964"/>
    <cellStyle name="Calculation 5 2" xfId="965"/>
    <cellStyle name="Calculation 5 2 2" xfId="966"/>
    <cellStyle name="Calculation 5 2 2 2" xfId="5926"/>
    <cellStyle name="Calculation 5 2 2 3" xfId="4503"/>
    <cellStyle name="Calculation 5 2 3" xfId="967"/>
    <cellStyle name="Calculation 5 2 3 2" xfId="5927"/>
    <cellStyle name="Calculation 5 2 3 3" xfId="4504"/>
    <cellStyle name="Calculation 5 2 4" xfId="5925"/>
    <cellStyle name="Calculation 5 2 5" xfId="4502"/>
    <cellStyle name="Calculation 5 3" xfId="968"/>
    <cellStyle name="Calculation 5 3 2" xfId="969"/>
    <cellStyle name="Calculation 5 3 2 2" xfId="5929"/>
    <cellStyle name="Calculation 5 3 2 3" xfId="4506"/>
    <cellStyle name="Calculation 5 3 3" xfId="970"/>
    <cellStyle name="Calculation 5 3 3 2" xfId="5930"/>
    <cellStyle name="Calculation 5 3 3 3" xfId="4507"/>
    <cellStyle name="Calculation 5 3 4" xfId="5928"/>
    <cellStyle name="Calculation 5 3 5" xfId="4505"/>
    <cellStyle name="Calculation 5 4" xfId="971"/>
    <cellStyle name="Calculation 5 4 2" xfId="5931"/>
    <cellStyle name="Calculation 5 4 3" xfId="4508"/>
    <cellStyle name="Calculation 5 5" xfId="972"/>
    <cellStyle name="Calculation 5 5 2" xfId="5932"/>
    <cellStyle name="Calculation 5 5 3" xfId="4509"/>
    <cellStyle name="Calculation 5 6" xfId="5924"/>
    <cellStyle name="Calculation 5 7" xfId="4501"/>
    <cellStyle name="Calculation- protected" xfId="973"/>
    <cellStyle name="Calculation_Input" xfId="974"/>
    <cellStyle name="Cálculo 2" xfId="65"/>
    <cellStyle name="Cálculo 2 2" xfId="975"/>
    <cellStyle name="Cálculo 2 2 2" xfId="976"/>
    <cellStyle name="Cálculo 2 2 2 2" xfId="977"/>
    <cellStyle name="Cálculo 2 2 2 2 2" xfId="978"/>
    <cellStyle name="Cálculo 2 2 2 2 2 2" xfId="5935"/>
    <cellStyle name="Cálculo 2 2 2 2 2 3" xfId="4512"/>
    <cellStyle name="Cálculo 2 2 2 2 3" xfId="979"/>
    <cellStyle name="Cálculo 2 2 2 2 3 2" xfId="5936"/>
    <cellStyle name="Cálculo 2 2 2 2 3 3" xfId="4513"/>
    <cellStyle name="Cálculo 2 2 2 2 4" xfId="5934"/>
    <cellStyle name="Cálculo 2 2 2 2 5" xfId="4511"/>
    <cellStyle name="Cálculo 2 2 2 3" xfId="980"/>
    <cellStyle name="Cálculo 2 2 2 3 2" xfId="981"/>
    <cellStyle name="Cálculo 2 2 2 3 2 2" xfId="5938"/>
    <cellStyle name="Cálculo 2 2 2 3 2 3" xfId="4515"/>
    <cellStyle name="Cálculo 2 2 2 3 3" xfId="982"/>
    <cellStyle name="Cálculo 2 2 2 3 3 2" xfId="5939"/>
    <cellStyle name="Cálculo 2 2 2 3 3 3" xfId="4516"/>
    <cellStyle name="Cálculo 2 2 2 3 4" xfId="5937"/>
    <cellStyle name="Cálculo 2 2 2 3 5" xfId="4514"/>
    <cellStyle name="Cálculo 2 2 2 4" xfId="983"/>
    <cellStyle name="Cálculo 2 2 2 4 2" xfId="5940"/>
    <cellStyle name="Cálculo 2 2 2 4 3" xfId="4517"/>
    <cellStyle name="Cálculo 2 2 2 5" xfId="984"/>
    <cellStyle name="Cálculo 2 2 2 5 2" xfId="5941"/>
    <cellStyle name="Cálculo 2 2 2 5 3" xfId="4518"/>
    <cellStyle name="Cálculo 2 2 2 6" xfId="5933"/>
    <cellStyle name="Cálculo 2 2 2 7" xfId="4510"/>
    <cellStyle name="Cálculo 2 2 3" xfId="985"/>
    <cellStyle name="Cálculo 2 2 3 2" xfId="986"/>
    <cellStyle name="Cálculo 2 2 3 2 2" xfId="987"/>
    <cellStyle name="Cálculo 2 2 3 2 2 2" xfId="5944"/>
    <cellStyle name="Cálculo 2 2 3 2 2 3" xfId="4521"/>
    <cellStyle name="Cálculo 2 2 3 2 3" xfId="988"/>
    <cellStyle name="Cálculo 2 2 3 2 3 2" xfId="5945"/>
    <cellStyle name="Cálculo 2 2 3 2 3 3" xfId="4522"/>
    <cellStyle name="Cálculo 2 2 3 2 4" xfId="5943"/>
    <cellStyle name="Cálculo 2 2 3 2 5" xfId="4520"/>
    <cellStyle name="Cálculo 2 2 3 3" xfId="989"/>
    <cellStyle name="Cálculo 2 2 3 3 2" xfId="990"/>
    <cellStyle name="Cálculo 2 2 3 3 2 2" xfId="5947"/>
    <cellStyle name="Cálculo 2 2 3 3 2 3" xfId="4524"/>
    <cellStyle name="Cálculo 2 2 3 3 3" xfId="991"/>
    <cellStyle name="Cálculo 2 2 3 3 3 2" xfId="5948"/>
    <cellStyle name="Cálculo 2 2 3 3 3 3" xfId="4525"/>
    <cellStyle name="Cálculo 2 2 3 3 4" xfId="5946"/>
    <cellStyle name="Cálculo 2 2 3 3 5" xfId="4523"/>
    <cellStyle name="Cálculo 2 2 3 4" xfId="992"/>
    <cellStyle name="Cálculo 2 2 3 4 2" xfId="5949"/>
    <cellStyle name="Cálculo 2 2 3 4 3" xfId="4526"/>
    <cellStyle name="Cálculo 2 2 3 5" xfId="993"/>
    <cellStyle name="Cálculo 2 2 3 5 2" xfId="5950"/>
    <cellStyle name="Cálculo 2 2 3 5 3" xfId="4527"/>
    <cellStyle name="Cálculo 2 2 3 6" xfId="5942"/>
    <cellStyle name="Cálculo 2 2 3 7" xfId="4519"/>
    <cellStyle name="Cálculo 2 3" xfId="994"/>
    <cellStyle name="Cálculo 2 3 2" xfId="995"/>
    <cellStyle name="Cálculo 2 3 2 2" xfId="996"/>
    <cellStyle name="Cálculo 2 3 2 2 2" xfId="5953"/>
    <cellStyle name="Cálculo 2 3 2 2 3" xfId="4530"/>
    <cellStyle name="Cálculo 2 3 2 3" xfId="997"/>
    <cellStyle name="Cálculo 2 3 2 3 2" xfId="5954"/>
    <cellStyle name="Cálculo 2 3 2 3 3" xfId="4531"/>
    <cellStyle name="Cálculo 2 3 2 4" xfId="5952"/>
    <cellStyle name="Cálculo 2 3 2 5" xfId="4529"/>
    <cellStyle name="Cálculo 2 3 3" xfId="998"/>
    <cellStyle name="Cálculo 2 3 3 2" xfId="999"/>
    <cellStyle name="Cálculo 2 3 3 2 2" xfId="5956"/>
    <cellStyle name="Cálculo 2 3 3 2 3" xfId="4533"/>
    <cellStyle name="Cálculo 2 3 3 3" xfId="1000"/>
    <cellStyle name="Cálculo 2 3 3 3 2" xfId="5957"/>
    <cellStyle name="Cálculo 2 3 3 3 3" xfId="4534"/>
    <cellStyle name="Cálculo 2 3 3 4" xfId="5955"/>
    <cellStyle name="Cálculo 2 3 3 5" xfId="4532"/>
    <cellStyle name="Cálculo 2 3 4" xfId="1001"/>
    <cellStyle name="Cálculo 2 3 4 2" xfId="5958"/>
    <cellStyle name="Cálculo 2 3 4 3" xfId="4535"/>
    <cellStyle name="Cálculo 2 3 5" xfId="1002"/>
    <cellStyle name="Cálculo 2 3 5 2" xfId="5959"/>
    <cellStyle name="Cálculo 2 3 5 3" xfId="4536"/>
    <cellStyle name="Cálculo 2 3 6" xfId="5951"/>
    <cellStyle name="Cálculo 2 3 7" xfId="4528"/>
    <cellStyle name="Cálculo 2 4" xfId="1003"/>
    <cellStyle name="Cálculo 2 4 2" xfId="1004"/>
    <cellStyle name="Cálculo 2 4 2 2" xfId="1005"/>
    <cellStyle name="Cálculo 2 4 2 2 2" xfId="5962"/>
    <cellStyle name="Cálculo 2 4 2 2 3" xfId="4539"/>
    <cellStyle name="Cálculo 2 4 2 3" xfId="1006"/>
    <cellStyle name="Cálculo 2 4 2 3 2" xfId="5963"/>
    <cellStyle name="Cálculo 2 4 2 3 3" xfId="4540"/>
    <cellStyle name="Cálculo 2 4 2 4" xfId="5961"/>
    <cellStyle name="Cálculo 2 4 2 5" xfId="4538"/>
    <cellStyle name="Cálculo 2 4 3" xfId="1007"/>
    <cellStyle name="Cálculo 2 4 3 2" xfId="1008"/>
    <cellStyle name="Cálculo 2 4 3 2 2" xfId="5965"/>
    <cellStyle name="Cálculo 2 4 3 2 3" xfId="4542"/>
    <cellStyle name="Cálculo 2 4 3 3" xfId="1009"/>
    <cellStyle name="Cálculo 2 4 3 3 2" xfId="5966"/>
    <cellStyle name="Cálculo 2 4 3 3 3" xfId="4543"/>
    <cellStyle name="Cálculo 2 4 3 4" xfId="5964"/>
    <cellStyle name="Cálculo 2 4 3 5" xfId="4541"/>
    <cellStyle name="Cálculo 2 4 4" xfId="1010"/>
    <cellStyle name="Cálculo 2 4 4 2" xfId="5967"/>
    <cellStyle name="Cálculo 2 4 4 3" xfId="4544"/>
    <cellStyle name="Cálculo 2 4 5" xfId="1011"/>
    <cellStyle name="Cálculo 2 4 5 2" xfId="5968"/>
    <cellStyle name="Cálculo 2 4 5 3" xfId="4545"/>
    <cellStyle name="Cálculo 2 4 6" xfId="5960"/>
    <cellStyle name="Cálculo 2 4 7" xfId="4537"/>
    <cellStyle name="Cálculo 2 5" xfId="1012"/>
    <cellStyle name="Cálculo 2 5 2" xfId="1013"/>
    <cellStyle name="Cálculo 2 5 2 2" xfId="1014"/>
    <cellStyle name="Cálculo 2 5 2 2 2" xfId="5971"/>
    <cellStyle name="Cálculo 2 5 2 2 3" xfId="4548"/>
    <cellStyle name="Cálculo 2 5 2 3" xfId="1015"/>
    <cellStyle name="Cálculo 2 5 2 3 2" xfId="5972"/>
    <cellStyle name="Cálculo 2 5 2 3 3" xfId="4549"/>
    <cellStyle name="Cálculo 2 5 2 4" xfId="5970"/>
    <cellStyle name="Cálculo 2 5 2 5" xfId="4547"/>
    <cellStyle name="Cálculo 2 5 3" xfId="1016"/>
    <cellStyle name="Cálculo 2 5 3 2" xfId="1017"/>
    <cellStyle name="Cálculo 2 5 3 2 2" xfId="5974"/>
    <cellStyle name="Cálculo 2 5 3 2 3" xfId="4551"/>
    <cellStyle name="Cálculo 2 5 3 3" xfId="1018"/>
    <cellStyle name="Cálculo 2 5 3 3 2" xfId="5975"/>
    <cellStyle name="Cálculo 2 5 3 3 3" xfId="4552"/>
    <cellStyle name="Cálculo 2 5 3 4" xfId="5973"/>
    <cellStyle name="Cálculo 2 5 3 5" xfId="4550"/>
    <cellStyle name="Cálculo 2 5 4" xfId="1019"/>
    <cellStyle name="Cálculo 2 5 4 2" xfId="5976"/>
    <cellStyle name="Cálculo 2 5 4 3" xfId="4553"/>
    <cellStyle name="Cálculo 2 5 5" xfId="1020"/>
    <cellStyle name="Cálculo 2 5 5 2" xfId="5977"/>
    <cellStyle name="Cálculo 2 5 5 3" xfId="4554"/>
    <cellStyle name="Cálculo 2 5 6" xfId="5969"/>
    <cellStyle name="Cálculo 2 5 7" xfId="4546"/>
    <cellStyle name="Cálculo 2 6" xfId="5897"/>
    <cellStyle name="Cálculo 2 7" xfId="4477"/>
    <cellStyle name="Cálculo 2_Deuda a Ago 19 2009" xfId="1021"/>
    <cellStyle name="Cálculo 3" xfId="66"/>
    <cellStyle name="Cálculo 3 10" xfId="5898"/>
    <cellStyle name="Cálculo 3 11" xfId="4478"/>
    <cellStyle name="Cálculo 3 2" xfId="1022"/>
    <cellStyle name="Cálculo 3 2 2" xfId="1023"/>
    <cellStyle name="Cálculo 3 2 2 2" xfId="1024"/>
    <cellStyle name="Cálculo 3 2 2 2 2" xfId="1025"/>
    <cellStyle name="Cálculo 3 2 2 2 2 2" xfId="5981"/>
    <cellStyle name="Cálculo 3 2 2 2 2 3" xfId="4558"/>
    <cellStyle name="Cálculo 3 2 2 2 3" xfId="1026"/>
    <cellStyle name="Cálculo 3 2 2 2 3 2" xfId="5982"/>
    <cellStyle name="Cálculo 3 2 2 2 3 3" xfId="4559"/>
    <cellStyle name="Cálculo 3 2 2 2 4" xfId="5980"/>
    <cellStyle name="Cálculo 3 2 2 2 5" xfId="4557"/>
    <cellStyle name="Cálculo 3 2 2 3" xfId="1027"/>
    <cellStyle name="Cálculo 3 2 2 3 2" xfId="1028"/>
    <cellStyle name="Cálculo 3 2 2 3 2 2" xfId="5984"/>
    <cellStyle name="Cálculo 3 2 2 3 2 3" xfId="4561"/>
    <cellStyle name="Cálculo 3 2 2 3 3" xfId="1029"/>
    <cellStyle name="Cálculo 3 2 2 3 3 2" xfId="5985"/>
    <cellStyle name="Cálculo 3 2 2 3 3 3" xfId="4562"/>
    <cellStyle name="Cálculo 3 2 2 3 4" xfId="5983"/>
    <cellStyle name="Cálculo 3 2 2 3 5" xfId="4560"/>
    <cellStyle name="Cálculo 3 2 2 4" xfId="1030"/>
    <cellStyle name="Cálculo 3 2 2 4 2" xfId="5986"/>
    <cellStyle name="Cálculo 3 2 2 4 3" xfId="4563"/>
    <cellStyle name="Cálculo 3 2 2 5" xfId="1031"/>
    <cellStyle name="Cálculo 3 2 2 5 2" xfId="5987"/>
    <cellStyle name="Cálculo 3 2 2 5 3" xfId="4564"/>
    <cellStyle name="Cálculo 3 2 2 6" xfId="5979"/>
    <cellStyle name="Cálculo 3 2 2 7" xfId="4556"/>
    <cellStyle name="Cálculo 3 2 3" xfId="1032"/>
    <cellStyle name="Cálculo 3 2 3 2" xfId="1033"/>
    <cellStyle name="Cálculo 3 2 3 2 2" xfId="5989"/>
    <cellStyle name="Cálculo 3 2 3 2 3" xfId="4566"/>
    <cellStyle name="Cálculo 3 2 3 3" xfId="1034"/>
    <cellStyle name="Cálculo 3 2 3 3 2" xfId="5990"/>
    <cellStyle name="Cálculo 3 2 3 3 3" xfId="4567"/>
    <cellStyle name="Cálculo 3 2 3 4" xfId="5988"/>
    <cellStyle name="Cálculo 3 2 3 5" xfId="4565"/>
    <cellStyle name="Cálculo 3 2 4" xfId="1035"/>
    <cellStyle name="Cálculo 3 2 4 2" xfId="1036"/>
    <cellStyle name="Cálculo 3 2 4 2 2" xfId="5992"/>
    <cellStyle name="Cálculo 3 2 4 2 3" xfId="4569"/>
    <cellStyle name="Cálculo 3 2 4 3" xfId="1037"/>
    <cellStyle name="Cálculo 3 2 4 3 2" xfId="5993"/>
    <cellStyle name="Cálculo 3 2 4 3 3" xfId="4570"/>
    <cellStyle name="Cálculo 3 2 4 4" xfId="5991"/>
    <cellStyle name="Cálculo 3 2 4 5" xfId="4568"/>
    <cellStyle name="Cálculo 3 2 5" xfId="1038"/>
    <cellStyle name="Cálculo 3 2 5 2" xfId="5994"/>
    <cellStyle name="Cálculo 3 2 5 3" xfId="4571"/>
    <cellStyle name="Cálculo 3 2 6" xfId="1039"/>
    <cellStyle name="Cálculo 3 2 6 2" xfId="5995"/>
    <cellStyle name="Cálculo 3 2 6 3" xfId="4572"/>
    <cellStyle name="Cálculo 3 2 7" xfId="5978"/>
    <cellStyle name="Cálculo 3 2 8" xfId="4555"/>
    <cellStyle name="Cálculo 3 3" xfId="1040"/>
    <cellStyle name="Cálculo 3 3 2" xfId="1041"/>
    <cellStyle name="Cálculo 3 3 2 2" xfId="1042"/>
    <cellStyle name="Cálculo 3 3 2 2 2" xfId="5998"/>
    <cellStyle name="Cálculo 3 3 2 2 3" xfId="4575"/>
    <cellStyle name="Cálculo 3 3 2 3" xfId="1043"/>
    <cellStyle name="Cálculo 3 3 2 3 2" xfId="5999"/>
    <cellStyle name="Cálculo 3 3 2 3 3" xfId="4576"/>
    <cellStyle name="Cálculo 3 3 2 4" xfId="5997"/>
    <cellStyle name="Cálculo 3 3 2 5" xfId="4574"/>
    <cellStyle name="Cálculo 3 3 3" xfId="1044"/>
    <cellStyle name="Cálculo 3 3 3 2" xfId="1045"/>
    <cellStyle name="Cálculo 3 3 3 2 2" xfId="6001"/>
    <cellStyle name="Cálculo 3 3 3 2 3" xfId="4578"/>
    <cellStyle name="Cálculo 3 3 3 3" xfId="1046"/>
    <cellStyle name="Cálculo 3 3 3 3 2" xfId="6002"/>
    <cellStyle name="Cálculo 3 3 3 3 3" xfId="4579"/>
    <cellStyle name="Cálculo 3 3 3 4" xfId="6000"/>
    <cellStyle name="Cálculo 3 3 3 5" xfId="4577"/>
    <cellStyle name="Cálculo 3 3 4" xfId="1047"/>
    <cellStyle name="Cálculo 3 3 4 2" xfId="6003"/>
    <cellStyle name="Cálculo 3 3 4 3" xfId="4580"/>
    <cellStyle name="Cálculo 3 3 5" xfId="1048"/>
    <cellStyle name="Cálculo 3 3 5 2" xfId="6004"/>
    <cellStyle name="Cálculo 3 3 5 3" xfId="4581"/>
    <cellStyle name="Cálculo 3 3 6" xfId="5996"/>
    <cellStyle name="Cálculo 3 3 7" xfId="4573"/>
    <cellStyle name="Cálculo 3 4" xfId="1049"/>
    <cellStyle name="Cálculo 3 4 2" xfId="1050"/>
    <cellStyle name="Cálculo 3 4 2 2" xfId="1051"/>
    <cellStyle name="Cálculo 3 4 2 2 2" xfId="6007"/>
    <cellStyle name="Cálculo 3 4 2 2 3" xfId="4584"/>
    <cellStyle name="Cálculo 3 4 2 3" xfId="1052"/>
    <cellStyle name="Cálculo 3 4 2 3 2" xfId="6008"/>
    <cellStyle name="Cálculo 3 4 2 3 3" xfId="4585"/>
    <cellStyle name="Cálculo 3 4 2 4" xfId="6006"/>
    <cellStyle name="Cálculo 3 4 2 5" xfId="4583"/>
    <cellStyle name="Cálculo 3 4 3" xfId="1053"/>
    <cellStyle name="Cálculo 3 4 3 2" xfId="1054"/>
    <cellStyle name="Cálculo 3 4 3 2 2" xfId="6010"/>
    <cellStyle name="Cálculo 3 4 3 2 3" xfId="4587"/>
    <cellStyle name="Cálculo 3 4 3 3" xfId="1055"/>
    <cellStyle name="Cálculo 3 4 3 3 2" xfId="6011"/>
    <cellStyle name="Cálculo 3 4 3 3 3" xfId="4588"/>
    <cellStyle name="Cálculo 3 4 3 4" xfId="6009"/>
    <cellStyle name="Cálculo 3 4 3 5" xfId="4586"/>
    <cellStyle name="Cálculo 3 4 4" xfId="1056"/>
    <cellStyle name="Cálculo 3 4 4 2" xfId="6012"/>
    <cellStyle name="Cálculo 3 4 4 3" xfId="4589"/>
    <cellStyle name="Cálculo 3 4 5" xfId="1057"/>
    <cellStyle name="Cálculo 3 4 5 2" xfId="6013"/>
    <cellStyle name="Cálculo 3 4 5 3" xfId="4590"/>
    <cellStyle name="Cálculo 3 4 6" xfId="6005"/>
    <cellStyle name="Cálculo 3 4 7" xfId="4582"/>
    <cellStyle name="Cálculo 3 5" xfId="1058"/>
    <cellStyle name="Cálculo 3 5 2" xfId="1059"/>
    <cellStyle name="Cálculo 3 5 2 2" xfId="1060"/>
    <cellStyle name="Cálculo 3 5 2 2 2" xfId="6016"/>
    <cellStyle name="Cálculo 3 5 2 2 3" xfId="4593"/>
    <cellStyle name="Cálculo 3 5 2 3" xfId="1061"/>
    <cellStyle name="Cálculo 3 5 2 3 2" xfId="6017"/>
    <cellStyle name="Cálculo 3 5 2 3 3" xfId="4594"/>
    <cellStyle name="Cálculo 3 5 2 4" xfId="6015"/>
    <cellStyle name="Cálculo 3 5 2 5" xfId="4592"/>
    <cellStyle name="Cálculo 3 5 3" xfId="1062"/>
    <cellStyle name="Cálculo 3 5 3 2" xfId="1063"/>
    <cellStyle name="Cálculo 3 5 3 2 2" xfId="6019"/>
    <cellStyle name="Cálculo 3 5 3 2 3" xfId="4596"/>
    <cellStyle name="Cálculo 3 5 3 3" xfId="1064"/>
    <cellStyle name="Cálculo 3 5 3 3 2" xfId="6020"/>
    <cellStyle name="Cálculo 3 5 3 3 3" xfId="4597"/>
    <cellStyle name="Cálculo 3 5 3 4" xfId="6018"/>
    <cellStyle name="Cálculo 3 5 3 5" xfId="4595"/>
    <cellStyle name="Cálculo 3 5 4" xfId="1065"/>
    <cellStyle name="Cálculo 3 5 4 2" xfId="6021"/>
    <cellStyle name="Cálculo 3 5 4 3" xfId="4598"/>
    <cellStyle name="Cálculo 3 5 5" xfId="1066"/>
    <cellStyle name="Cálculo 3 5 5 2" xfId="6022"/>
    <cellStyle name="Cálculo 3 5 5 3" xfId="4599"/>
    <cellStyle name="Cálculo 3 5 6" xfId="6014"/>
    <cellStyle name="Cálculo 3 5 7" xfId="4591"/>
    <cellStyle name="Cálculo 3 6" xfId="1067"/>
    <cellStyle name="Cálculo 3 6 2" xfId="1068"/>
    <cellStyle name="Cálculo 3 6 2 2" xfId="6024"/>
    <cellStyle name="Cálculo 3 6 2 3" xfId="4601"/>
    <cellStyle name="Cálculo 3 6 3" xfId="1069"/>
    <cellStyle name="Cálculo 3 6 3 2" xfId="6025"/>
    <cellStyle name="Cálculo 3 6 3 3" xfId="4602"/>
    <cellStyle name="Cálculo 3 6 4" xfId="6023"/>
    <cellStyle name="Cálculo 3 6 5" xfId="4600"/>
    <cellStyle name="Cálculo 3 7" xfId="1070"/>
    <cellStyle name="Cálculo 3 7 2" xfId="1071"/>
    <cellStyle name="Cálculo 3 7 2 2" xfId="6027"/>
    <cellStyle name="Cálculo 3 7 2 3" xfId="4604"/>
    <cellStyle name="Cálculo 3 7 3" xfId="1072"/>
    <cellStyle name="Cálculo 3 7 3 2" xfId="6028"/>
    <cellStyle name="Cálculo 3 7 3 3" xfId="4605"/>
    <cellStyle name="Cálculo 3 7 4" xfId="6026"/>
    <cellStyle name="Cálculo 3 7 5" xfId="4603"/>
    <cellStyle name="Cálculo 3 8" xfId="1073"/>
    <cellStyle name="Cálculo 3 8 2" xfId="6029"/>
    <cellStyle name="Cálculo 3 8 3" xfId="4606"/>
    <cellStyle name="Cálculo 3 9" xfId="1074"/>
    <cellStyle name="Cálculo 3 9 2" xfId="6030"/>
    <cellStyle name="Cálculo 3 9 3" xfId="4607"/>
    <cellStyle name="Cálculo 3_Deuda a Ago 19 2009" xfId="1075"/>
    <cellStyle name="Cálculo 4" xfId="1076"/>
    <cellStyle name="Cálculo 4 10" xfId="6031"/>
    <cellStyle name="Cálculo 4 11" xfId="4608"/>
    <cellStyle name="Cálculo 4 2" xfId="1077"/>
    <cellStyle name="Cálculo 4 2 2" xfId="1078"/>
    <cellStyle name="Cálculo 4 2 2 2" xfId="1079"/>
    <cellStyle name="Cálculo 4 2 2 2 2" xfId="1080"/>
    <cellStyle name="Cálculo 4 2 2 2 2 2" xfId="6035"/>
    <cellStyle name="Cálculo 4 2 2 2 2 3" xfId="4612"/>
    <cellStyle name="Cálculo 4 2 2 2 3" xfId="1081"/>
    <cellStyle name="Cálculo 4 2 2 2 3 2" xfId="6036"/>
    <cellStyle name="Cálculo 4 2 2 2 3 3" xfId="4613"/>
    <cellStyle name="Cálculo 4 2 2 2 4" xfId="6034"/>
    <cellStyle name="Cálculo 4 2 2 2 5" xfId="4611"/>
    <cellStyle name="Cálculo 4 2 2 3" xfId="1082"/>
    <cellStyle name="Cálculo 4 2 2 3 2" xfId="1083"/>
    <cellStyle name="Cálculo 4 2 2 3 2 2" xfId="6038"/>
    <cellStyle name="Cálculo 4 2 2 3 2 3" xfId="4615"/>
    <cellStyle name="Cálculo 4 2 2 3 3" xfId="1084"/>
    <cellStyle name="Cálculo 4 2 2 3 3 2" xfId="6039"/>
    <cellStyle name="Cálculo 4 2 2 3 3 3" xfId="4616"/>
    <cellStyle name="Cálculo 4 2 2 3 4" xfId="6037"/>
    <cellStyle name="Cálculo 4 2 2 3 5" xfId="4614"/>
    <cellStyle name="Cálculo 4 2 2 4" xfId="1085"/>
    <cellStyle name="Cálculo 4 2 2 4 2" xfId="6040"/>
    <cellStyle name="Cálculo 4 2 2 4 3" xfId="4617"/>
    <cellStyle name="Cálculo 4 2 2 5" xfId="1086"/>
    <cellStyle name="Cálculo 4 2 2 5 2" xfId="6041"/>
    <cellStyle name="Cálculo 4 2 2 5 3" xfId="4618"/>
    <cellStyle name="Cálculo 4 2 2 6" xfId="6033"/>
    <cellStyle name="Cálculo 4 2 2 7" xfId="4610"/>
    <cellStyle name="Cálculo 4 2 3" xfId="1087"/>
    <cellStyle name="Cálculo 4 2 3 2" xfId="1088"/>
    <cellStyle name="Cálculo 4 2 3 2 2" xfId="6043"/>
    <cellStyle name="Cálculo 4 2 3 2 3" xfId="4620"/>
    <cellStyle name="Cálculo 4 2 3 3" xfId="1089"/>
    <cellStyle name="Cálculo 4 2 3 3 2" xfId="6044"/>
    <cellStyle name="Cálculo 4 2 3 3 3" xfId="4621"/>
    <cellStyle name="Cálculo 4 2 3 4" xfId="6042"/>
    <cellStyle name="Cálculo 4 2 3 5" xfId="4619"/>
    <cellStyle name="Cálculo 4 2 4" xfId="1090"/>
    <cellStyle name="Cálculo 4 2 4 2" xfId="1091"/>
    <cellStyle name="Cálculo 4 2 4 2 2" xfId="6046"/>
    <cellStyle name="Cálculo 4 2 4 2 3" xfId="4623"/>
    <cellStyle name="Cálculo 4 2 4 3" xfId="1092"/>
    <cellStyle name="Cálculo 4 2 4 3 2" xfId="6047"/>
    <cellStyle name="Cálculo 4 2 4 3 3" xfId="4624"/>
    <cellStyle name="Cálculo 4 2 4 4" xfId="6045"/>
    <cellStyle name="Cálculo 4 2 4 5" xfId="4622"/>
    <cellStyle name="Cálculo 4 2 5" xfId="1093"/>
    <cellStyle name="Cálculo 4 2 5 2" xfId="6048"/>
    <cellStyle name="Cálculo 4 2 5 3" xfId="4625"/>
    <cellStyle name="Cálculo 4 2 6" xfId="1094"/>
    <cellStyle name="Cálculo 4 2 6 2" xfId="6049"/>
    <cellStyle name="Cálculo 4 2 6 3" xfId="4626"/>
    <cellStyle name="Cálculo 4 2 7" xfId="6032"/>
    <cellStyle name="Cálculo 4 2 8" xfId="4609"/>
    <cellStyle name="Cálculo 4 3" xfId="1095"/>
    <cellStyle name="Cálculo 4 3 2" xfId="1096"/>
    <cellStyle name="Cálculo 4 3 2 2" xfId="1097"/>
    <cellStyle name="Cálculo 4 3 2 2 2" xfId="6052"/>
    <cellStyle name="Cálculo 4 3 2 2 3" xfId="4629"/>
    <cellStyle name="Cálculo 4 3 2 3" xfId="1098"/>
    <cellStyle name="Cálculo 4 3 2 3 2" xfId="6053"/>
    <cellStyle name="Cálculo 4 3 2 3 3" xfId="4630"/>
    <cellStyle name="Cálculo 4 3 2 4" xfId="6051"/>
    <cellStyle name="Cálculo 4 3 2 5" xfId="4628"/>
    <cellStyle name="Cálculo 4 3 3" xfId="1099"/>
    <cellStyle name="Cálculo 4 3 3 2" xfId="1100"/>
    <cellStyle name="Cálculo 4 3 3 2 2" xfId="6055"/>
    <cellStyle name="Cálculo 4 3 3 2 3" xfId="4632"/>
    <cellStyle name="Cálculo 4 3 3 3" xfId="1101"/>
    <cellStyle name="Cálculo 4 3 3 3 2" xfId="6056"/>
    <cellStyle name="Cálculo 4 3 3 3 3" xfId="4633"/>
    <cellStyle name="Cálculo 4 3 3 4" xfId="6054"/>
    <cellStyle name="Cálculo 4 3 3 5" xfId="4631"/>
    <cellStyle name="Cálculo 4 3 4" xfId="1102"/>
    <cellStyle name="Cálculo 4 3 4 2" xfId="6057"/>
    <cellStyle name="Cálculo 4 3 4 3" xfId="4634"/>
    <cellStyle name="Cálculo 4 3 5" xfId="1103"/>
    <cellStyle name="Cálculo 4 3 5 2" xfId="6058"/>
    <cellStyle name="Cálculo 4 3 5 3" xfId="4635"/>
    <cellStyle name="Cálculo 4 3 6" xfId="6050"/>
    <cellStyle name="Cálculo 4 3 7" xfId="4627"/>
    <cellStyle name="Cálculo 4 4" xfId="1104"/>
    <cellStyle name="Cálculo 4 4 2" xfId="1105"/>
    <cellStyle name="Cálculo 4 4 2 2" xfId="1106"/>
    <cellStyle name="Cálculo 4 4 2 2 2" xfId="6061"/>
    <cellStyle name="Cálculo 4 4 2 2 3" xfId="4638"/>
    <cellStyle name="Cálculo 4 4 2 3" xfId="1107"/>
    <cellStyle name="Cálculo 4 4 2 3 2" xfId="6062"/>
    <cellStyle name="Cálculo 4 4 2 3 3" xfId="4639"/>
    <cellStyle name="Cálculo 4 4 2 4" xfId="6060"/>
    <cellStyle name="Cálculo 4 4 2 5" xfId="4637"/>
    <cellStyle name="Cálculo 4 4 3" xfId="1108"/>
    <cellStyle name="Cálculo 4 4 3 2" xfId="1109"/>
    <cellStyle name="Cálculo 4 4 3 2 2" xfId="6064"/>
    <cellStyle name="Cálculo 4 4 3 2 3" xfId="4641"/>
    <cellStyle name="Cálculo 4 4 3 3" xfId="1110"/>
    <cellStyle name="Cálculo 4 4 3 3 2" xfId="6065"/>
    <cellStyle name="Cálculo 4 4 3 3 3" xfId="4642"/>
    <cellStyle name="Cálculo 4 4 3 4" xfId="6063"/>
    <cellStyle name="Cálculo 4 4 3 5" xfId="4640"/>
    <cellStyle name="Cálculo 4 4 4" xfId="1111"/>
    <cellStyle name="Cálculo 4 4 4 2" xfId="6066"/>
    <cellStyle name="Cálculo 4 4 4 3" xfId="4643"/>
    <cellStyle name="Cálculo 4 4 5" xfId="1112"/>
    <cellStyle name="Cálculo 4 4 5 2" xfId="6067"/>
    <cellStyle name="Cálculo 4 4 5 3" xfId="4644"/>
    <cellStyle name="Cálculo 4 4 6" xfId="6059"/>
    <cellStyle name="Cálculo 4 4 7" xfId="4636"/>
    <cellStyle name="Cálculo 4 5" xfId="1113"/>
    <cellStyle name="Cálculo 4 5 2" xfId="1114"/>
    <cellStyle name="Cálculo 4 5 2 2" xfId="1115"/>
    <cellStyle name="Cálculo 4 5 2 2 2" xfId="6070"/>
    <cellStyle name="Cálculo 4 5 2 2 3" xfId="4647"/>
    <cellStyle name="Cálculo 4 5 2 3" xfId="1116"/>
    <cellStyle name="Cálculo 4 5 2 3 2" xfId="6071"/>
    <cellStyle name="Cálculo 4 5 2 3 3" xfId="4648"/>
    <cellStyle name="Cálculo 4 5 2 4" xfId="6069"/>
    <cellStyle name="Cálculo 4 5 2 5" xfId="4646"/>
    <cellStyle name="Cálculo 4 5 3" xfId="1117"/>
    <cellStyle name="Cálculo 4 5 3 2" xfId="1118"/>
    <cellStyle name="Cálculo 4 5 3 2 2" xfId="6073"/>
    <cellStyle name="Cálculo 4 5 3 2 3" xfId="4650"/>
    <cellStyle name="Cálculo 4 5 3 3" xfId="1119"/>
    <cellStyle name="Cálculo 4 5 3 3 2" xfId="6074"/>
    <cellStyle name="Cálculo 4 5 3 3 3" xfId="4651"/>
    <cellStyle name="Cálculo 4 5 3 4" xfId="6072"/>
    <cellStyle name="Cálculo 4 5 3 5" xfId="4649"/>
    <cellStyle name="Cálculo 4 5 4" xfId="1120"/>
    <cellStyle name="Cálculo 4 5 4 2" xfId="6075"/>
    <cellStyle name="Cálculo 4 5 4 3" xfId="4652"/>
    <cellStyle name="Cálculo 4 5 5" xfId="1121"/>
    <cellStyle name="Cálculo 4 5 5 2" xfId="6076"/>
    <cellStyle name="Cálculo 4 5 5 3" xfId="4653"/>
    <cellStyle name="Cálculo 4 5 6" xfId="6068"/>
    <cellStyle name="Cálculo 4 5 7" xfId="4645"/>
    <cellStyle name="Cálculo 4 6" xfId="1122"/>
    <cellStyle name="Cálculo 4 6 2" xfId="1123"/>
    <cellStyle name="Cálculo 4 6 2 2" xfId="6078"/>
    <cellStyle name="Cálculo 4 6 2 3" xfId="4655"/>
    <cellStyle name="Cálculo 4 6 3" xfId="1124"/>
    <cellStyle name="Cálculo 4 6 3 2" xfId="6079"/>
    <cellStyle name="Cálculo 4 6 3 3" xfId="4656"/>
    <cellStyle name="Cálculo 4 6 4" xfId="6077"/>
    <cellStyle name="Cálculo 4 6 5" xfId="4654"/>
    <cellStyle name="Cálculo 4 7" xfId="1125"/>
    <cellStyle name="Cálculo 4 7 2" xfId="1126"/>
    <cellStyle name="Cálculo 4 7 2 2" xfId="6081"/>
    <cellStyle name="Cálculo 4 7 2 3" xfId="4658"/>
    <cellStyle name="Cálculo 4 7 3" xfId="1127"/>
    <cellStyle name="Cálculo 4 7 3 2" xfId="6082"/>
    <cellStyle name="Cálculo 4 7 3 3" xfId="4659"/>
    <cellStyle name="Cálculo 4 7 4" xfId="6080"/>
    <cellStyle name="Cálculo 4 7 5" xfId="4657"/>
    <cellStyle name="Cálculo 4 8" xfId="1128"/>
    <cellStyle name="Cálculo 4 8 2" xfId="6083"/>
    <cellStyle name="Cálculo 4 8 3" xfId="4660"/>
    <cellStyle name="Cálculo 4 9" xfId="1129"/>
    <cellStyle name="Cálculo 4 9 2" xfId="6084"/>
    <cellStyle name="Cálculo 4 9 3" xfId="4661"/>
    <cellStyle name="Cálculo 4_Deuda a Ago 19 2009" xfId="1130"/>
    <cellStyle name="Cálculo 5" xfId="1131"/>
    <cellStyle name="Cálculo 5 10" xfId="6085"/>
    <cellStyle name="Cálculo 5 11" xfId="4662"/>
    <cellStyle name="Cálculo 5 2" xfId="1132"/>
    <cellStyle name="Cálculo 5 2 2" xfId="1133"/>
    <cellStyle name="Cálculo 5 2 2 2" xfId="1134"/>
    <cellStyle name="Cálculo 5 2 2 2 2" xfId="1135"/>
    <cellStyle name="Cálculo 5 2 2 2 2 2" xfId="6089"/>
    <cellStyle name="Cálculo 5 2 2 2 2 3" xfId="4666"/>
    <cellStyle name="Cálculo 5 2 2 2 3" xfId="1136"/>
    <cellStyle name="Cálculo 5 2 2 2 3 2" xfId="6090"/>
    <cellStyle name="Cálculo 5 2 2 2 3 3" xfId="4667"/>
    <cellStyle name="Cálculo 5 2 2 2 4" xfId="6088"/>
    <cellStyle name="Cálculo 5 2 2 2 5" xfId="4665"/>
    <cellStyle name="Cálculo 5 2 2 3" xfId="1137"/>
    <cellStyle name="Cálculo 5 2 2 3 2" xfId="1138"/>
    <cellStyle name="Cálculo 5 2 2 3 2 2" xfId="6092"/>
    <cellStyle name="Cálculo 5 2 2 3 2 3" xfId="4669"/>
    <cellStyle name="Cálculo 5 2 2 3 3" xfId="1139"/>
    <cellStyle name="Cálculo 5 2 2 3 3 2" xfId="6093"/>
    <cellStyle name="Cálculo 5 2 2 3 3 3" xfId="4670"/>
    <cellStyle name="Cálculo 5 2 2 3 4" xfId="6091"/>
    <cellStyle name="Cálculo 5 2 2 3 5" xfId="4668"/>
    <cellStyle name="Cálculo 5 2 2 4" xfId="1140"/>
    <cellStyle name="Cálculo 5 2 2 4 2" xfId="6094"/>
    <cellStyle name="Cálculo 5 2 2 4 3" xfId="4671"/>
    <cellStyle name="Cálculo 5 2 2 5" xfId="1141"/>
    <cellStyle name="Cálculo 5 2 2 5 2" xfId="6095"/>
    <cellStyle name="Cálculo 5 2 2 5 3" xfId="4672"/>
    <cellStyle name="Cálculo 5 2 2 6" xfId="6087"/>
    <cellStyle name="Cálculo 5 2 2 7" xfId="4664"/>
    <cellStyle name="Cálculo 5 2 3" xfId="1142"/>
    <cellStyle name="Cálculo 5 2 3 2" xfId="1143"/>
    <cellStyle name="Cálculo 5 2 3 2 2" xfId="6097"/>
    <cellStyle name="Cálculo 5 2 3 2 3" xfId="4674"/>
    <cellStyle name="Cálculo 5 2 3 3" xfId="1144"/>
    <cellStyle name="Cálculo 5 2 3 3 2" xfId="6098"/>
    <cellStyle name="Cálculo 5 2 3 3 3" xfId="4675"/>
    <cellStyle name="Cálculo 5 2 3 4" xfId="6096"/>
    <cellStyle name="Cálculo 5 2 3 5" xfId="4673"/>
    <cellStyle name="Cálculo 5 2 4" xfId="1145"/>
    <cellStyle name="Cálculo 5 2 4 2" xfId="1146"/>
    <cellStyle name="Cálculo 5 2 4 2 2" xfId="6100"/>
    <cellStyle name="Cálculo 5 2 4 2 3" xfId="4677"/>
    <cellStyle name="Cálculo 5 2 4 3" xfId="1147"/>
    <cellStyle name="Cálculo 5 2 4 3 2" xfId="6101"/>
    <cellStyle name="Cálculo 5 2 4 3 3" xfId="4678"/>
    <cellStyle name="Cálculo 5 2 4 4" xfId="6099"/>
    <cellStyle name="Cálculo 5 2 4 5" xfId="4676"/>
    <cellStyle name="Cálculo 5 2 5" xfId="1148"/>
    <cellStyle name="Cálculo 5 2 5 2" xfId="6102"/>
    <cellStyle name="Cálculo 5 2 5 3" xfId="4679"/>
    <cellStyle name="Cálculo 5 2 6" xfId="1149"/>
    <cellStyle name="Cálculo 5 2 6 2" xfId="6103"/>
    <cellStyle name="Cálculo 5 2 6 3" xfId="4680"/>
    <cellStyle name="Cálculo 5 2 7" xfId="6086"/>
    <cellStyle name="Cálculo 5 2 8" xfId="4663"/>
    <cellStyle name="Cálculo 5 3" xfId="1150"/>
    <cellStyle name="Cálculo 5 3 2" xfId="1151"/>
    <cellStyle name="Cálculo 5 3 2 2" xfId="1152"/>
    <cellStyle name="Cálculo 5 3 2 2 2" xfId="6106"/>
    <cellStyle name="Cálculo 5 3 2 2 3" xfId="4683"/>
    <cellStyle name="Cálculo 5 3 2 3" xfId="1153"/>
    <cellStyle name="Cálculo 5 3 2 3 2" xfId="6107"/>
    <cellStyle name="Cálculo 5 3 2 3 3" xfId="4684"/>
    <cellStyle name="Cálculo 5 3 2 4" xfId="6105"/>
    <cellStyle name="Cálculo 5 3 2 5" xfId="4682"/>
    <cellStyle name="Cálculo 5 3 3" xfId="1154"/>
    <cellStyle name="Cálculo 5 3 3 2" xfId="1155"/>
    <cellStyle name="Cálculo 5 3 3 2 2" xfId="6109"/>
    <cellStyle name="Cálculo 5 3 3 2 3" xfId="4686"/>
    <cellStyle name="Cálculo 5 3 3 3" xfId="1156"/>
    <cellStyle name="Cálculo 5 3 3 3 2" xfId="6110"/>
    <cellStyle name="Cálculo 5 3 3 3 3" xfId="4687"/>
    <cellStyle name="Cálculo 5 3 3 4" xfId="6108"/>
    <cellStyle name="Cálculo 5 3 3 5" xfId="4685"/>
    <cellStyle name="Cálculo 5 3 4" xfId="1157"/>
    <cellStyle name="Cálculo 5 3 4 2" xfId="6111"/>
    <cellStyle name="Cálculo 5 3 4 3" xfId="4688"/>
    <cellStyle name="Cálculo 5 3 5" xfId="1158"/>
    <cellStyle name="Cálculo 5 3 5 2" xfId="6112"/>
    <cellStyle name="Cálculo 5 3 5 3" xfId="4689"/>
    <cellStyle name="Cálculo 5 3 6" xfId="6104"/>
    <cellStyle name="Cálculo 5 3 7" xfId="4681"/>
    <cellStyle name="Cálculo 5 4" xfId="1159"/>
    <cellStyle name="Cálculo 5 4 2" xfId="1160"/>
    <cellStyle name="Cálculo 5 4 2 2" xfId="1161"/>
    <cellStyle name="Cálculo 5 4 2 2 2" xfId="6115"/>
    <cellStyle name="Cálculo 5 4 2 2 3" xfId="4692"/>
    <cellStyle name="Cálculo 5 4 2 3" xfId="1162"/>
    <cellStyle name="Cálculo 5 4 2 3 2" xfId="6116"/>
    <cellStyle name="Cálculo 5 4 2 3 3" xfId="4693"/>
    <cellStyle name="Cálculo 5 4 2 4" xfId="6114"/>
    <cellStyle name="Cálculo 5 4 2 5" xfId="4691"/>
    <cellStyle name="Cálculo 5 4 3" xfId="1163"/>
    <cellStyle name="Cálculo 5 4 3 2" xfId="1164"/>
    <cellStyle name="Cálculo 5 4 3 2 2" xfId="6118"/>
    <cellStyle name="Cálculo 5 4 3 2 3" xfId="4695"/>
    <cellStyle name="Cálculo 5 4 3 3" xfId="1165"/>
    <cellStyle name="Cálculo 5 4 3 3 2" xfId="6119"/>
    <cellStyle name="Cálculo 5 4 3 3 3" xfId="4696"/>
    <cellStyle name="Cálculo 5 4 3 4" xfId="6117"/>
    <cellStyle name="Cálculo 5 4 3 5" xfId="4694"/>
    <cellStyle name="Cálculo 5 4 4" xfId="1166"/>
    <cellStyle name="Cálculo 5 4 4 2" xfId="6120"/>
    <cellStyle name="Cálculo 5 4 4 3" xfId="4697"/>
    <cellStyle name="Cálculo 5 4 5" xfId="1167"/>
    <cellStyle name="Cálculo 5 4 5 2" xfId="6121"/>
    <cellStyle name="Cálculo 5 4 5 3" xfId="4698"/>
    <cellStyle name="Cálculo 5 4 6" xfId="6113"/>
    <cellStyle name="Cálculo 5 4 7" xfId="4690"/>
    <cellStyle name="Cálculo 5 5" xfId="1168"/>
    <cellStyle name="Cálculo 5 5 2" xfId="1169"/>
    <cellStyle name="Cálculo 5 5 2 2" xfId="1170"/>
    <cellStyle name="Cálculo 5 5 2 2 2" xfId="6124"/>
    <cellStyle name="Cálculo 5 5 2 2 3" xfId="4701"/>
    <cellStyle name="Cálculo 5 5 2 3" xfId="1171"/>
    <cellStyle name="Cálculo 5 5 2 3 2" xfId="6125"/>
    <cellStyle name="Cálculo 5 5 2 3 3" xfId="4702"/>
    <cellStyle name="Cálculo 5 5 2 4" xfId="6123"/>
    <cellStyle name="Cálculo 5 5 2 5" xfId="4700"/>
    <cellStyle name="Cálculo 5 5 3" xfId="1172"/>
    <cellStyle name="Cálculo 5 5 3 2" xfId="1173"/>
    <cellStyle name="Cálculo 5 5 3 2 2" xfId="6127"/>
    <cellStyle name="Cálculo 5 5 3 2 3" xfId="4704"/>
    <cellStyle name="Cálculo 5 5 3 3" xfId="1174"/>
    <cellStyle name="Cálculo 5 5 3 3 2" xfId="6128"/>
    <cellStyle name="Cálculo 5 5 3 3 3" xfId="4705"/>
    <cellStyle name="Cálculo 5 5 3 4" xfId="6126"/>
    <cellStyle name="Cálculo 5 5 3 5" xfId="4703"/>
    <cellStyle name="Cálculo 5 5 4" xfId="1175"/>
    <cellStyle name="Cálculo 5 5 4 2" xfId="6129"/>
    <cellStyle name="Cálculo 5 5 4 3" xfId="4706"/>
    <cellStyle name="Cálculo 5 5 5" xfId="1176"/>
    <cellStyle name="Cálculo 5 5 5 2" xfId="6130"/>
    <cellStyle name="Cálculo 5 5 5 3" xfId="4707"/>
    <cellStyle name="Cálculo 5 5 6" xfId="6122"/>
    <cellStyle name="Cálculo 5 5 7" xfId="4699"/>
    <cellStyle name="Cálculo 5 6" xfId="1177"/>
    <cellStyle name="Cálculo 5 6 2" xfId="1178"/>
    <cellStyle name="Cálculo 5 6 2 2" xfId="6132"/>
    <cellStyle name="Cálculo 5 6 2 3" xfId="4709"/>
    <cellStyle name="Cálculo 5 6 3" xfId="1179"/>
    <cellStyle name="Cálculo 5 6 3 2" xfId="6133"/>
    <cellStyle name="Cálculo 5 6 3 3" xfId="4710"/>
    <cellStyle name="Cálculo 5 6 4" xfId="6131"/>
    <cellStyle name="Cálculo 5 6 5" xfId="4708"/>
    <cellStyle name="Cálculo 5 7" xfId="1180"/>
    <cellStyle name="Cálculo 5 7 2" xfId="1181"/>
    <cellStyle name="Cálculo 5 7 2 2" xfId="6135"/>
    <cellStyle name="Cálculo 5 7 2 3" xfId="4712"/>
    <cellStyle name="Cálculo 5 7 3" xfId="1182"/>
    <cellStyle name="Cálculo 5 7 3 2" xfId="6136"/>
    <cellStyle name="Cálculo 5 7 3 3" xfId="4713"/>
    <cellStyle name="Cálculo 5 7 4" xfId="6134"/>
    <cellStyle name="Cálculo 5 7 5" xfId="4711"/>
    <cellStyle name="Cálculo 5 8" xfId="1183"/>
    <cellStyle name="Cálculo 5 8 2" xfId="6137"/>
    <cellStyle name="Cálculo 5 8 3" xfId="4714"/>
    <cellStyle name="Cálculo 5 9" xfId="1184"/>
    <cellStyle name="Cálculo 5 9 2" xfId="6138"/>
    <cellStyle name="Cálculo 5 9 3" xfId="4715"/>
    <cellStyle name="Cálculo 5_Deuda a Ago 19 2009" xfId="1185"/>
    <cellStyle name="Cálculo 6" xfId="1186"/>
    <cellStyle name="Cálculo 6 2" xfId="1187"/>
    <cellStyle name="Cálculo 6 2 2" xfId="1188"/>
    <cellStyle name="Cálculo 6 2 2 2" xfId="6141"/>
    <cellStyle name="Cálculo 6 2 2 3" xfId="4718"/>
    <cellStyle name="Cálculo 6 2 3" xfId="1189"/>
    <cellStyle name="Cálculo 6 2 3 2" xfId="6142"/>
    <cellStyle name="Cálculo 6 2 3 3" xfId="4719"/>
    <cellStyle name="Cálculo 6 2 4" xfId="6140"/>
    <cellStyle name="Cálculo 6 2 5" xfId="4717"/>
    <cellStyle name="Cálculo 6 3" xfId="1190"/>
    <cellStyle name="Cálculo 6 3 2" xfId="1191"/>
    <cellStyle name="Cálculo 6 3 2 2" xfId="6144"/>
    <cellStyle name="Cálculo 6 3 2 3" xfId="4721"/>
    <cellStyle name="Cálculo 6 3 3" xfId="1192"/>
    <cellStyle name="Cálculo 6 3 3 2" xfId="6145"/>
    <cellStyle name="Cálculo 6 3 3 3" xfId="4722"/>
    <cellStyle name="Cálculo 6 3 4" xfId="6143"/>
    <cellStyle name="Cálculo 6 3 5" xfId="4720"/>
    <cellStyle name="Cálculo 6 4" xfId="1193"/>
    <cellStyle name="Cálculo 6 4 2" xfId="6146"/>
    <cellStyle name="Cálculo 6 4 3" xfId="4723"/>
    <cellStyle name="Cálculo 6 5" xfId="1194"/>
    <cellStyle name="Cálculo 6 5 2" xfId="6147"/>
    <cellStyle name="Cálculo 6 5 3" xfId="4724"/>
    <cellStyle name="Cálculo 6 6" xfId="6139"/>
    <cellStyle name="Cálculo 6 7" xfId="4716"/>
    <cellStyle name="Cancel" xfId="1195"/>
    <cellStyle name="Cancel 2" xfId="1196"/>
    <cellStyle name="Cancel 3" xfId="1197"/>
    <cellStyle name="Cancel 3 2" xfId="1198"/>
    <cellStyle name="Cancel 3 3" xfId="1199"/>
    <cellStyle name="Cancel 3 4" xfId="1200"/>
    <cellStyle name="Cancel 3 5" xfId="1201"/>
    <cellStyle name="Cancel 3 6" xfId="1202"/>
    <cellStyle name="Cancel 4" xfId="1203"/>
    <cellStyle name="Cancel 4 2" xfId="1204"/>
    <cellStyle name="Cancel 5" xfId="1205"/>
    <cellStyle name="Cancel 6" xfId="1206"/>
    <cellStyle name="Cancel 7" xfId="1207"/>
    <cellStyle name="Cancel 8" xfId="1208"/>
    <cellStyle name="Cancel 9" xfId="1209"/>
    <cellStyle name="Cancel_1201000 Inversion EERR QSA Agosto" xfId="1210"/>
    <cellStyle name="category" xfId="1211"/>
    <cellStyle name="Celda de comprobación 2" xfId="1212"/>
    <cellStyle name="Celda de comprobación 2 2" xfId="1213"/>
    <cellStyle name="Celda de comprobación 2 2 2" xfId="1214"/>
    <cellStyle name="Celda de comprobación 2 3" xfId="1215"/>
    <cellStyle name="Celda de comprobación 2 4" xfId="1216"/>
    <cellStyle name="Celda de comprobación 2_Deuda a Ago 19 2009" xfId="1217"/>
    <cellStyle name="Celda de comprobación 3" xfId="1218"/>
    <cellStyle name="Celda de comprobación 3 2" xfId="1219"/>
    <cellStyle name="Celda de comprobación 3 3" xfId="1220"/>
    <cellStyle name="Celda de comprobación 3 4" xfId="1221"/>
    <cellStyle name="Celda de comprobación 3_Deuda a Ago 19 2009" xfId="1222"/>
    <cellStyle name="Celda de comprobación 4" xfId="1223"/>
    <cellStyle name="Celda de comprobación 4 2" xfId="1224"/>
    <cellStyle name="Celda de comprobación 4 3" xfId="1225"/>
    <cellStyle name="Celda de comprobación 4 4" xfId="1226"/>
    <cellStyle name="Celda de comprobación 4_Deuda a Ago 19 2009" xfId="1227"/>
    <cellStyle name="Celda de comprobación 5" xfId="1228"/>
    <cellStyle name="Celda de comprobación 5 2" xfId="1229"/>
    <cellStyle name="Celda de comprobación 5 3" xfId="1230"/>
    <cellStyle name="Celda de comprobación 5 4" xfId="1231"/>
    <cellStyle name="Celda de comprobación 5_Deuda a Ago 19 2009" xfId="1232"/>
    <cellStyle name="Celda de comprobación 6" xfId="1233"/>
    <cellStyle name="Celda vinculada 2" xfId="67"/>
    <cellStyle name="Celda vinculada 2 2" xfId="1234"/>
    <cellStyle name="Celda vinculada 2 2 2" xfId="1235"/>
    <cellStyle name="Celda vinculada 2 3" xfId="1236"/>
    <cellStyle name="Celda vinculada 2 4" xfId="1237"/>
    <cellStyle name="Celda vinculada 2_Deuda a Ago 19 2009" xfId="1238"/>
    <cellStyle name="Celda vinculada 3" xfId="68"/>
    <cellStyle name="Celda vinculada 3 2" xfId="1239"/>
    <cellStyle name="Celda vinculada 3 3" xfId="1240"/>
    <cellStyle name="Celda vinculada 3 4" xfId="1241"/>
    <cellStyle name="Celda vinculada 3_Deuda a Ago 19 2009" xfId="1242"/>
    <cellStyle name="Celda vinculada 4" xfId="1243"/>
    <cellStyle name="Celda vinculada 4 2" xfId="1244"/>
    <cellStyle name="Celda vinculada 4 3" xfId="1245"/>
    <cellStyle name="Celda vinculada 4 4" xfId="1246"/>
    <cellStyle name="Celda vinculada 4_Deuda a Ago 19 2009" xfId="1247"/>
    <cellStyle name="Celda vinculada 5" xfId="1248"/>
    <cellStyle name="Celda vinculada 5 2" xfId="1249"/>
    <cellStyle name="Celda vinculada 5 3" xfId="1250"/>
    <cellStyle name="Celda vinculada 5 4" xfId="1251"/>
    <cellStyle name="Celda vinculada 5_Deuda a Ago 19 2009" xfId="1252"/>
    <cellStyle name="Celda vinculada 6" xfId="1253"/>
    <cellStyle name="Celle" xfId="69"/>
    <cellStyle name="ChartingText" xfId="1254"/>
    <cellStyle name="Check Cell" xfId="1255"/>
    <cellStyle name="Check Cell 2" xfId="1256"/>
    <cellStyle name="Check Cell 3" xfId="1257"/>
    <cellStyle name="Check Cell 4" xfId="1258"/>
    <cellStyle name="Check Cell 5" xfId="1259"/>
    <cellStyle name="Claudio" xfId="1260"/>
    <cellStyle name="Collegamento ipertestuale 2" xfId="70"/>
    <cellStyle name="ColumnHead" xfId="71"/>
    <cellStyle name="ColumnHeaderNormal" xfId="1261"/>
    <cellStyle name="Coma1" xfId="1262"/>
    <cellStyle name="Comma" xfId="1263"/>
    <cellStyle name="Comma  - Style1" xfId="1264"/>
    <cellStyle name="Comma  - Style1 2" xfId="1265"/>
    <cellStyle name="Comma  - Style2" xfId="1266"/>
    <cellStyle name="Comma  - Style2 2" xfId="1267"/>
    <cellStyle name="Comma  - Style3" xfId="1268"/>
    <cellStyle name="Comma  - Style3 2" xfId="1269"/>
    <cellStyle name="Comma  - Style4" xfId="1270"/>
    <cellStyle name="Comma  - Style4 2" xfId="1271"/>
    <cellStyle name="Comma  - Style5" xfId="1272"/>
    <cellStyle name="Comma  - Style5 2" xfId="1273"/>
    <cellStyle name="Comma  - Style6" xfId="1274"/>
    <cellStyle name="Comma  - Style6 2" xfId="1275"/>
    <cellStyle name="Comma  - Style7" xfId="1276"/>
    <cellStyle name="Comma  - Style7 2" xfId="1277"/>
    <cellStyle name="Comma  - Style8" xfId="1278"/>
    <cellStyle name="Comma  - Style8 2" xfId="1279"/>
    <cellStyle name="Comma [0]" xfId="4474"/>
    <cellStyle name="Comma [0] 2" xfId="1280"/>
    <cellStyle name="Comma [0] 3" xfId="1281"/>
    <cellStyle name="Comma [2]" xfId="1282"/>
    <cellStyle name="Comma 0" xfId="1283"/>
    <cellStyle name="Comma 10" xfId="1284"/>
    <cellStyle name="Comma 11" xfId="1285"/>
    <cellStyle name="Comma 2" xfId="72"/>
    <cellStyle name="Comma 2 2" xfId="1286"/>
    <cellStyle name="Comma 2 2 2" xfId="1287"/>
    <cellStyle name="Comma 2 2 3" xfId="1288"/>
    <cellStyle name="Comma 2 3" xfId="1289"/>
    <cellStyle name="Comma 3" xfId="1290"/>
    <cellStyle name="Comma 3 2" xfId="1291"/>
    <cellStyle name="Comma 4" xfId="1292"/>
    <cellStyle name="Comma 4 2" xfId="1293"/>
    <cellStyle name="Comma 4 2 2" xfId="1294"/>
    <cellStyle name="Comma 4 3" xfId="1295"/>
    <cellStyle name="Comma 4 4" xfId="1296"/>
    <cellStyle name="Comma 5" xfId="1297"/>
    <cellStyle name="Comma 5 2" xfId="1298"/>
    <cellStyle name="Comma 5 2 2" xfId="1299"/>
    <cellStyle name="Comma 5 3" xfId="1300"/>
    <cellStyle name="Comma 5 4" xfId="1301"/>
    <cellStyle name="Comma 6" xfId="1302"/>
    <cellStyle name="Comma 7" xfId="1303"/>
    <cellStyle name="Comma 7 2" xfId="1304"/>
    <cellStyle name="Comma 7 2 2" xfId="1305"/>
    <cellStyle name="Comma 7 3" xfId="1306"/>
    <cellStyle name="Comma 8" xfId="1307"/>
    <cellStyle name="Comma 9" xfId="1308"/>
    <cellStyle name="Comma, 1 dec" xfId="73"/>
    <cellStyle name="Comma_assunz" xfId="4475"/>
    <cellStyle name="Comma0" xfId="74"/>
    <cellStyle name="Comma0 - Modelo5" xfId="1309"/>
    <cellStyle name="Comma0 2" xfId="1310"/>
    <cellStyle name="Comma0 2 2" xfId="1311"/>
    <cellStyle name="Comma0 3" xfId="1312"/>
    <cellStyle name="Comma0 4" xfId="1313"/>
    <cellStyle name="Comma0 5" xfId="1314"/>
    <cellStyle name="Comma0 6" xfId="1315"/>
    <cellStyle name="Comma0_Deuda a Ago 19 2009" xfId="1316"/>
    <cellStyle name="Comma1" xfId="1317"/>
    <cellStyle name="Comma1 - Modelo1" xfId="1318"/>
    <cellStyle name="Control Check" xfId="1319"/>
    <cellStyle name="Copied" xfId="1320"/>
    <cellStyle name="CoTitle" xfId="75"/>
    <cellStyle name="Curren - Modelo2" xfId="1321"/>
    <cellStyle name="Curren - Style3" xfId="1322"/>
    <cellStyle name="Curren - Style4" xfId="1323"/>
    <cellStyle name="Currency" xfId="1324"/>
    <cellStyle name="Currency [0]" xfId="4476"/>
    <cellStyle name="Currency [0] 2" xfId="1325"/>
    <cellStyle name="Currency [0] 3" xfId="1326"/>
    <cellStyle name="Currency [0]_CARGMAXI" xfId="1327"/>
    <cellStyle name="Currency 0" xfId="1328"/>
    <cellStyle name="Currency 2" xfId="1329"/>
    <cellStyle name="Currency 2 2" xfId="1330"/>
    <cellStyle name="Currency 2 2 2" xfId="6148"/>
    <cellStyle name="Currency 3" xfId="1331"/>
    <cellStyle name="Currency 3 2" xfId="1332"/>
    <cellStyle name="Currency 3 2 2" xfId="6150"/>
    <cellStyle name="Currency 3 3" xfId="6149"/>
    <cellStyle name="Currency 4" xfId="1333"/>
    <cellStyle name="Currency 4 2" xfId="1334"/>
    <cellStyle name="Currency 4 2 2" xfId="6151"/>
    <cellStyle name="Currency 5" xfId="1335"/>
    <cellStyle name="Currency 5 2" xfId="6152"/>
    <cellStyle name="Currency 6" xfId="1336"/>
    <cellStyle name="Currency_CARGMAXI" xfId="1337"/>
    <cellStyle name="Currency0" xfId="1338"/>
    <cellStyle name="Currency0 2" xfId="1339"/>
    <cellStyle name="Currency0 2 2" xfId="1340"/>
    <cellStyle name="Currency0 2 2 2" xfId="6153"/>
    <cellStyle name="Currency0 3" xfId="1341"/>
    <cellStyle name="Currency0 3 2" xfId="6154"/>
    <cellStyle name="Currency0 4" xfId="1342"/>
    <cellStyle name="Currency0 4 2" xfId="6155"/>
    <cellStyle name="Currency0 5" xfId="1343"/>
    <cellStyle name="Currency0 5 2" xfId="6156"/>
    <cellStyle name="Currency0 6" xfId="1344"/>
    <cellStyle name="Currency0_Deuda a Ago 19 2009" xfId="1345"/>
    <cellStyle name="Dane wejściowe" xfId="1346"/>
    <cellStyle name="Dane wejściowe 2" xfId="1347"/>
    <cellStyle name="Dane wejściowe 2 2" xfId="1348"/>
    <cellStyle name="Dane wejściowe 2 2 2" xfId="6159"/>
    <cellStyle name="Dane wejściowe 2 2 3" xfId="4728"/>
    <cellStyle name="Dane wejściowe 2 3" xfId="1349"/>
    <cellStyle name="Dane wejściowe 2 3 2" xfId="6160"/>
    <cellStyle name="Dane wejściowe 2 3 3" xfId="4729"/>
    <cellStyle name="Dane wejściowe 2 4" xfId="6158"/>
    <cellStyle name="Dane wejściowe 2 5" xfId="4727"/>
    <cellStyle name="Dane wejściowe 3" xfId="1350"/>
    <cellStyle name="Dane wejściowe 3 2" xfId="1351"/>
    <cellStyle name="Dane wejściowe 3 2 2" xfId="6162"/>
    <cellStyle name="Dane wejściowe 3 2 3" xfId="4731"/>
    <cellStyle name="Dane wejściowe 3 3" xfId="1352"/>
    <cellStyle name="Dane wejściowe 3 3 2" xfId="6163"/>
    <cellStyle name="Dane wejściowe 3 3 3" xfId="4732"/>
    <cellStyle name="Dane wejściowe 3 4" xfId="6161"/>
    <cellStyle name="Dane wejściowe 3 5" xfId="4730"/>
    <cellStyle name="Dane wejściowe 4" xfId="1353"/>
    <cellStyle name="Dane wejściowe 4 2" xfId="6164"/>
    <cellStyle name="Dane wejściowe 4 3" xfId="4733"/>
    <cellStyle name="Dane wejściowe 5" xfId="1354"/>
    <cellStyle name="Dane wejściowe 5 2" xfId="6165"/>
    <cellStyle name="Dane wejściowe 5 3" xfId="4734"/>
    <cellStyle name="Dane wejściowe 6" xfId="6157"/>
    <cellStyle name="Dane wejściowe 7" xfId="4726"/>
    <cellStyle name="Dane wyjściowe" xfId="1355"/>
    <cellStyle name="Dane wyjściowe 2" xfId="1356"/>
    <cellStyle name="Dane wyjściowe 2 2" xfId="6167"/>
    <cellStyle name="Dane wyjściowe 2 3" xfId="4736"/>
    <cellStyle name="Dane wyjściowe 3" xfId="1357"/>
    <cellStyle name="Dane wyjściowe 3 2" xfId="1358"/>
    <cellStyle name="Dane wyjściowe 3 2 2" xfId="6169"/>
    <cellStyle name="Dane wyjściowe 3 2 3" xfId="4738"/>
    <cellStyle name="Dane wyjściowe 3 3" xfId="1359"/>
    <cellStyle name="Dane wyjściowe 3 3 2" xfId="6170"/>
    <cellStyle name="Dane wyjściowe 3 3 3" xfId="4739"/>
    <cellStyle name="Dane wyjściowe 3 4" xfId="6168"/>
    <cellStyle name="Dane wyjściowe 3 5" xfId="4737"/>
    <cellStyle name="Dane wyjściowe 4" xfId="1360"/>
    <cellStyle name="Dane wyjściowe 4 2" xfId="6171"/>
    <cellStyle name="Dane wyjściowe 4 3" xfId="4740"/>
    <cellStyle name="Dane wyjściowe 5" xfId="1361"/>
    <cellStyle name="Dane wyjściowe 5 2" xfId="6172"/>
    <cellStyle name="Dane wyjściowe 5 3" xfId="4741"/>
    <cellStyle name="Dane wyjściowe 6" xfId="6166"/>
    <cellStyle name="Dane wyjściowe 7" xfId="4735"/>
    <cellStyle name="Data" xfId="76"/>
    <cellStyle name="Date" xfId="1362"/>
    <cellStyle name="Date 2" xfId="1363"/>
    <cellStyle name="Date 2 2" xfId="1364"/>
    <cellStyle name="Date 2 3" xfId="6173"/>
    <cellStyle name="Date 3" xfId="1365"/>
    <cellStyle name="Date 4" xfId="1366"/>
    <cellStyle name="Date 5" xfId="1367"/>
    <cellStyle name="Date 6" xfId="1368"/>
    <cellStyle name="Date Aligned" xfId="1369"/>
    <cellStyle name="Date_BLM Template" xfId="1370"/>
    <cellStyle name="default" xfId="77"/>
    <cellStyle name="Dezimal [0]_36" xfId="1371"/>
    <cellStyle name="Dezimal_36" xfId="1372"/>
    <cellStyle name="Dirham" xfId="1373"/>
    <cellStyle name="Diseño" xfId="1374"/>
    <cellStyle name="Diseño 2" xfId="1375"/>
    <cellStyle name="Diseño_BCE201108" xfId="1376"/>
    <cellStyle name="División" xfId="1377"/>
    <cellStyle name="DM/GJ" xfId="1378"/>
    <cellStyle name="DM/MWh" xfId="1379"/>
    <cellStyle name="DM/t" xfId="1380"/>
    <cellStyle name="DM/therm" xfId="1381"/>
    <cellStyle name="Dobre" xfId="1382"/>
    <cellStyle name="Dollar" xfId="78"/>
    <cellStyle name="Dollars" xfId="79"/>
    <cellStyle name="Dotted Line" xfId="1383"/>
    <cellStyle name="Dziesiętny_BUDGET2003 v.1" xfId="1384"/>
    <cellStyle name="Emphasis 1" xfId="1385"/>
    <cellStyle name="Emphasis 2" xfId="1386"/>
    <cellStyle name="Emphasis 3" xfId="1387"/>
    <cellStyle name="Encabezado 4 2" xfId="1388"/>
    <cellStyle name="Encabezado 4 2 2" xfId="1389"/>
    <cellStyle name="Encabezado 4 2 2 2" xfId="1390"/>
    <cellStyle name="Encabezado 4 2 3" xfId="1391"/>
    <cellStyle name="Encabezado 4 2 4" xfId="1392"/>
    <cellStyle name="Encabezado 4 3" xfId="1393"/>
    <cellStyle name="Encabezado 4 3 2" xfId="1394"/>
    <cellStyle name="Encabezado 4 3 3" xfId="1395"/>
    <cellStyle name="Encabezado 4 3 4" xfId="1396"/>
    <cellStyle name="Encabezado 4 4" xfId="1397"/>
    <cellStyle name="Encabezado 4 4 2" xfId="1398"/>
    <cellStyle name="Encabezado 4 4 3" xfId="1399"/>
    <cellStyle name="Encabezado 4 4 4" xfId="1400"/>
    <cellStyle name="Encabezado 4 5" xfId="1401"/>
    <cellStyle name="Encabezado 4 5 2" xfId="1402"/>
    <cellStyle name="Encabezado 4 5 3" xfId="1403"/>
    <cellStyle name="Encabezado 4 5 4" xfId="1404"/>
    <cellStyle name="Encabezado 4 6" xfId="1405"/>
    <cellStyle name="Énfasis1 2" xfId="1406"/>
    <cellStyle name="Énfasis1 2 2" xfId="1407"/>
    <cellStyle name="Énfasis1 2 2 2" xfId="1408"/>
    <cellStyle name="Énfasis1 2 3" xfId="1409"/>
    <cellStyle name="Énfasis1 2 4" xfId="1410"/>
    <cellStyle name="Énfasis1 3" xfId="1411"/>
    <cellStyle name="Énfasis1 3 2" xfId="1412"/>
    <cellStyle name="Énfasis1 3 3" xfId="1413"/>
    <cellStyle name="Énfasis1 3 4" xfId="1414"/>
    <cellStyle name="Énfasis1 4" xfId="1415"/>
    <cellStyle name="Énfasis1 4 2" xfId="1416"/>
    <cellStyle name="Énfasis1 4 3" xfId="1417"/>
    <cellStyle name="Énfasis1 4 4" xfId="1418"/>
    <cellStyle name="Énfasis1 5" xfId="1419"/>
    <cellStyle name="Énfasis1 5 2" xfId="1420"/>
    <cellStyle name="Énfasis1 5 3" xfId="1421"/>
    <cellStyle name="Énfasis1 5 4" xfId="1422"/>
    <cellStyle name="Énfasis1 6" xfId="1423"/>
    <cellStyle name="Énfasis2 2" xfId="1424"/>
    <cellStyle name="Énfasis2 2 2" xfId="1425"/>
    <cellStyle name="Énfasis2 2 2 2" xfId="1426"/>
    <cellStyle name="Énfasis2 2 3" xfId="1427"/>
    <cellStyle name="Énfasis2 2 4" xfId="1428"/>
    <cellStyle name="Énfasis2 3" xfId="1429"/>
    <cellStyle name="Énfasis2 3 2" xfId="1430"/>
    <cellStyle name="Énfasis2 3 3" xfId="1431"/>
    <cellStyle name="Énfasis2 3 4" xfId="1432"/>
    <cellStyle name="Énfasis2 4" xfId="1433"/>
    <cellStyle name="Énfasis2 4 2" xfId="1434"/>
    <cellStyle name="Énfasis2 4 3" xfId="1435"/>
    <cellStyle name="Énfasis2 4 4" xfId="1436"/>
    <cellStyle name="Énfasis2 5" xfId="1437"/>
    <cellStyle name="Énfasis2 5 2" xfId="1438"/>
    <cellStyle name="Énfasis2 5 3" xfId="1439"/>
    <cellStyle name="Énfasis2 5 4" xfId="1440"/>
    <cellStyle name="Énfasis2 6" xfId="1441"/>
    <cellStyle name="Énfasis3 2" xfId="1442"/>
    <cellStyle name="Énfasis3 2 2" xfId="1443"/>
    <cellStyle name="Énfasis3 2 2 2" xfId="1444"/>
    <cellStyle name="Énfasis3 2 3" xfId="1445"/>
    <cellStyle name="Énfasis3 2 4" xfId="1446"/>
    <cellStyle name="Énfasis3 3" xfId="1447"/>
    <cellStyle name="Énfasis3 3 2" xfId="1448"/>
    <cellStyle name="Énfasis3 3 3" xfId="1449"/>
    <cellStyle name="Énfasis3 3 4" xfId="1450"/>
    <cellStyle name="Énfasis3 4" xfId="1451"/>
    <cellStyle name="Énfasis3 4 2" xfId="1452"/>
    <cellStyle name="Énfasis3 4 3" xfId="1453"/>
    <cellStyle name="Énfasis3 4 4" xfId="1454"/>
    <cellStyle name="Énfasis3 5" xfId="1455"/>
    <cellStyle name="Énfasis3 5 2" xfId="1456"/>
    <cellStyle name="Énfasis3 5 3" xfId="1457"/>
    <cellStyle name="Énfasis3 5 4" xfId="1458"/>
    <cellStyle name="Énfasis3 6" xfId="1459"/>
    <cellStyle name="Énfasis4 2" xfId="1460"/>
    <cellStyle name="Énfasis4 2 2" xfId="1461"/>
    <cellStyle name="Énfasis4 2 2 2" xfId="1462"/>
    <cellStyle name="Énfasis4 2 3" xfId="1463"/>
    <cellStyle name="Énfasis4 2 4" xfId="1464"/>
    <cellStyle name="Énfasis4 3" xfId="1465"/>
    <cellStyle name="Énfasis4 3 2" xfId="1466"/>
    <cellStyle name="Énfasis4 3 3" xfId="1467"/>
    <cellStyle name="Énfasis4 3 4" xfId="1468"/>
    <cellStyle name="Énfasis4 4" xfId="1469"/>
    <cellStyle name="Énfasis4 4 2" xfId="1470"/>
    <cellStyle name="Énfasis4 4 3" xfId="1471"/>
    <cellStyle name="Énfasis4 4 4" xfId="1472"/>
    <cellStyle name="Énfasis4 5" xfId="1473"/>
    <cellStyle name="Énfasis4 5 2" xfId="1474"/>
    <cellStyle name="Énfasis4 5 3" xfId="1475"/>
    <cellStyle name="Énfasis4 5 4" xfId="1476"/>
    <cellStyle name="Énfasis4 6" xfId="1477"/>
    <cellStyle name="Énfasis5 2" xfId="1478"/>
    <cellStyle name="Énfasis5 2 2" xfId="1479"/>
    <cellStyle name="Énfasis5 2 2 2" xfId="1480"/>
    <cellStyle name="Énfasis5 2 3" xfId="1481"/>
    <cellStyle name="Énfasis5 2 4" xfId="1482"/>
    <cellStyle name="Énfasis5 3" xfId="1483"/>
    <cellStyle name="Énfasis5 3 2" xfId="1484"/>
    <cellStyle name="Énfasis5 3 3" xfId="1485"/>
    <cellStyle name="Énfasis5 3 4" xfId="1486"/>
    <cellStyle name="Énfasis5 4" xfId="1487"/>
    <cellStyle name="Énfasis5 4 2" xfId="1488"/>
    <cellStyle name="Énfasis5 4 3" xfId="1489"/>
    <cellStyle name="Énfasis5 4 4" xfId="1490"/>
    <cellStyle name="Énfasis5 5" xfId="1491"/>
    <cellStyle name="Énfasis5 5 2" xfId="1492"/>
    <cellStyle name="Énfasis5 5 3" xfId="1493"/>
    <cellStyle name="Énfasis5 5 4" xfId="1494"/>
    <cellStyle name="Énfasis5 6" xfId="1495"/>
    <cellStyle name="Énfasis6 2" xfId="1496"/>
    <cellStyle name="Énfasis6 2 2" xfId="1497"/>
    <cellStyle name="Énfasis6 2 2 2" xfId="1498"/>
    <cellStyle name="Énfasis6 2 3" xfId="1499"/>
    <cellStyle name="Énfasis6 2 4" xfId="1500"/>
    <cellStyle name="Énfasis6 3" xfId="1501"/>
    <cellStyle name="Énfasis6 3 2" xfId="1502"/>
    <cellStyle name="Énfasis6 3 3" xfId="1503"/>
    <cellStyle name="Énfasis6 3 4" xfId="1504"/>
    <cellStyle name="Énfasis6 4" xfId="1505"/>
    <cellStyle name="Énfasis6 4 2" xfId="1506"/>
    <cellStyle name="Énfasis6 4 3" xfId="1507"/>
    <cellStyle name="Énfasis6 4 4" xfId="1508"/>
    <cellStyle name="Énfasis6 5" xfId="1509"/>
    <cellStyle name="Énfasis6 5 2" xfId="1510"/>
    <cellStyle name="Énfasis6 5 3" xfId="1511"/>
    <cellStyle name="Énfasis6 5 4" xfId="1512"/>
    <cellStyle name="Énfasis6 6" xfId="1513"/>
    <cellStyle name="Entered" xfId="1514"/>
    <cellStyle name="Entrada 2" xfId="1515"/>
    <cellStyle name="Entrada 2 2" xfId="1516"/>
    <cellStyle name="Entrada 2 2 2" xfId="1517"/>
    <cellStyle name="Entrada 2 2 2 2" xfId="1518"/>
    <cellStyle name="Entrada 2 2 2 2 2" xfId="1519"/>
    <cellStyle name="Entrada 2 2 2 2 2 2" xfId="6176"/>
    <cellStyle name="Entrada 2 2 2 2 2 3" xfId="4744"/>
    <cellStyle name="Entrada 2 2 2 2 3" xfId="1520"/>
    <cellStyle name="Entrada 2 2 2 2 3 2" xfId="6177"/>
    <cellStyle name="Entrada 2 2 2 2 3 3" xfId="4745"/>
    <cellStyle name="Entrada 2 2 2 2 4" xfId="6175"/>
    <cellStyle name="Entrada 2 2 2 2 5" xfId="4743"/>
    <cellStyle name="Entrada 2 2 2 3" xfId="1521"/>
    <cellStyle name="Entrada 2 2 2 3 2" xfId="1522"/>
    <cellStyle name="Entrada 2 2 2 3 2 2" xfId="6179"/>
    <cellStyle name="Entrada 2 2 2 3 2 3" xfId="4747"/>
    <cellStyle name="Entrada 2 2 2 3 3" xfId="1523"/>
    <cellStyle name="Entrada 2 2 2 3 3 2" xfId="6180"/>
    <cellStyle name="Entrada 2 2 2 3 3 3" xfId="4748"/>
    <cellStyle name="Entrada 2 2 2 3 4" xfId="6178"/>
    <cellStyle name="Entrada 2 2 2 3 5" xfId="4746"/>
    <cellStyle name="Entrada 2 2 2 4" xfId="1524"/>
    <cellStyle name="Entrada 2 2 2 4 2" xfId="6181"/>
    <cellStyle name="Entrada 2 2 2 4 3" xfId="4749"/>
    <cellStyle name="Entrada 2 2 2 5" xfId="1525"/>
    <cellStyle name="Entrada 2 2 2 5 2" xfId="6182"/>
    <cellStyle name="Entrada 2 2 2 5 3" xfId="4750"/>
    <cellStyle name="Entrada 2 2 2 6" xfId="6174"/>
    <cellStyle name="Entrada 2 2 2 7" xfId="4742"/>
    <cellStyle name="Entrada 2 2 3" xfId="1526"/>
    <cellStyle name="Entrada 2 2 3 2" xfId="1527"/>
    <cellStyle name="Entrada 2 2 3 2 2" xfId="1528"/>
    <cellStyle name="Entrada 2 2 3 2 2 2" xfId="6185"/>
    <cellStyle name="Entrada 2 2 3 2 2 3" xfId="4753"/>
    <cellStyle name="Entrada 2 2 3 2 3" xfId="1529"/>
    <cellStyle name="Entrada 2 2 3 2 3 2" xfId="6186"/>
    <cellStyle name="Entrada 2 2 3 2 3 3" xfId="4754"/>
    <cellStyle name="Entrada 2 2 3 2 4" xfId="6184"/>
    <cellStyle name="Entrada 2 2 3 2 5" xfId="4752"/>
    <cellStyle name="Entrada 2 2 3 3" xfId="1530"/>
    <cellStyle name="Entrada 2 2 3 3 2" xfId="1531"/>
    <cellStyle name="Entrada 2 2 3 3 2 2" xfId="6188"/>
    <cellStyle name="Entrada 2 2 3 3 2 3" xfId="4756"/>
    <cellStyle name="Entrada 2 2 3 3 3" xfId="1532"/>
    <cellStyle name="Entrada 2 2 3 3 3 2" xfId="6189"/>
    <cellStyle name="Entrada 2 2 3 3 3 3" xfId="4757"/>
    <cellStyle name="Entrada 2 2 3 3 4" xfId="6187"/>
    <cellStyle name="Entrada 2 2 3 3 5" xfId="4755"/>
    <cellStyle name="Entrada 2 2 3 4" xfId="1533"/>
    <cellStyle name="Entrada 2 2 3 4 2" xfId="6190"/>
    <cellStyle name="Entrada 2 2 3 4 3" xfId="4758"/>
    <cellStyle name="Entrada 2 2 3 5" xfId="1534"/>
    <cellStyle name="Entrada 2 2 3 5 2" xfId="6191"/>
    <cellStyle name="Entrada 2 2 3 5 3" xfId="4759"/>
    <cellStyle name="Entrada 2 2 3 6" xfId="6183"/>
    <cellStyle name="Entrada 2 2 3 7" xfId="4751"/>
    <cellStyle name="Entrada 2 3" xfId="1535"/>
    <cellStyle name="Entrada 2 3 2" xfId="1536"/>
    <cellStyle name="Entrada 2 3 2 2" xfId="1537"/>
    <cellStyle name="Entrada 2 3 2 2 2" xfId="6194"/>
    <cellStyle name="Entrada 2 3 2 2 3" xfId="4762"/>
    <cellStyle name="Entrada 2 3 2 3" xfId="1538"/>
    <cellStyle name="Entrada 2 3 2 3 2" xfId="6195"/>
    <cellStyle name="Entrada 2 3 2 3 3" xfId="4763"/>
    <cellStyle name="Entrada 2 3 2 4" xfId="6193"/>
    <cellStyle name="Entrada 2 3 2 5" xfId="4761"/>
    <cellStyle name="Entrada 2 3 3" xfId="1539"/>
    <cellStyle name="Entrada 2 3 3 2" xfId="1540"/>
    <cellStyle name="Entrada 2 3 3 2 2" xfId="6197"/>
    <cellStyle name="Entrada 2 3 3 2 3" xfId="4765"/>
    <cellStyle name="Entrada 2 3 3 3" xfId="1541"/>
    <cellStyle name="Entrada 2 3 3 3 2" xfId="6198"/>
    <cellStyle name="Entrada 2 3 3 3 3" xfId="4766"/>
    <cellStyle name="Entrada 2 3 3 4" xfId="6196"/>
    <cellStyle name="Entrada 2 3 3 5" xfId="4764"/>
    <cellStyle name="Entrada 2 3 4" xfId="1542"/>
    <cellStyle name="Entrada 2 3 4 2" xfId="6199"/>
    <cellStyle name="Entrada 2 3 4 3" xfId="4767"/>
    <cellStyle name="Entrada 2 3 5" xfId="1543"/>
    <cellStyle name="Entrada 2 3 5 2" xfId="6200"/>
    <cellStyle name="Entrada 2 3 5 3" xfId="4768"/>
    <cellStyle name="Entrada 2 3 6" xfId="6192"/>
    <cellStyle name="Entrada 2 3 7" xfId="4760"/>
    <cellStyle name="Entrada 2 4" xfId="1544"/>
    <cellStyle name="Entrada 2 4 2" xfId="1545"/>
    <cellStyle name="Entrada 2 4 2 2" xfId="1546"/>
    <cellStyle name="Entrada 2 4 2 2 2" xfId="6203"/>
    <cellStyle name="Entrada 2 4 2 2 3" xfId="4771"/>
    <cellStyle name="Entrada 2 4 2 3" xfId="1547"/>
    <cellStyle name="Entrada 2 4 2 3 2" xfId="6204"/>
    <cellStyle name="Entrada 2 4 2 3 3" xfId="4772"/>
    <cellStyle name="Entrada 2 4 2 4" xfId="6202"/>
    <cellStyle name="Entrada 2 4 2 5" xfId="4770"/>
    <cellStyle name="Entrada 2 4 3" xfId="1548"/>
    <cellStyle name="Entrada 2 4 3 2" xfId="1549"/>
    <cellStyle name="Entrada 2 4 3 2 2" xfId="6206"/>
    <cellStyle name="Entrada 2 4 3 2 3" xfId="4774"/>
    <cellStyle name="Entrada 2 4 3 3" xfId="1550"/>
    <cellStyle name="Entrada 2 4 3 3 2" xfId="6207"/>
    <cellStyle name="Entrada 2 4 3 3 3" xfId="4775"/>
    <cellStyle name="Entrada 2 4 3 4" xfId="6205"/>
    <cellStyle name="Entrada 2 4 3 5" xfId="4773"/>
    <cellStyle name="Entrada 2 4 4" xfId="1551"/>
    <cellStyle name="Entrada 2 4 4 2" xfId="6208"/>
    <cellStyle name="Entrada 2 4 4 3" xfId="4776"/>
    <cellStyle name="Entrada 2 4 5" xfId="1552"/>
    <cellStyle name="Entrada 2 4 5 2" xfId="6209"/>
    <cellStyle name="Entrada 2 4 5 3" xfId="4777"/>
    <cellStyle name="Entrada 2 4 6" xfId="6201"/>
    <cellStyle name="Entrada 2 4 7" xfId="4769"/>
    <cellStyle name="Entrada 2 5" xfId="1553"/>
    <cellStyle name="Entrada 2 5 2" xfId="1554"/>
    <cellStyle name="Entrada 2 5 2 2" xfId="1555"/>
    <cellStyle name="Entrada 2 5 2 2 2" xfId="6212"/>
    <cellStyle name="Entrada 2 5 2 2 3" xfId="4780"/>
    <cellStyle name="Entrada 2 5 2 3" xfId="1556"/>
    <cellStyle name="Entrada 2 5 2 3 2" xfId="6213"/>
    <cellStyle name="Entrada 2 5 2 3 3" xfId="4781"/>
    <cellStyle name="Entrada 2 5 2 4" xfId="6211"/>
    <cellStyle name="Entrada 2 5 2 5" xfId="4779"/>
    <cellStyle name="Entrada 2 5 3" xfId="1557"/>
    <cellStyle name="Entrada 2 5 3 2" xfId="1558"/>
    <cellStyle name="Entrada 2 5 3 2 2" xfId="6215"/>
    <cellStyle name="Entrada 2 5 3 2 3" xfId="4783"/>
    <cellStyle name="Entrada 2 5 3 3" xfId="1559"/>
    <cellStyle name="Entrada 2 5 3 3 2" xfId="6216"/>
    <cellStyle name="Entrada 2 5 3 3 3" xfId="4784"/>
    <cellStyle name="Entrada 2 5 3 4" xfId="6214"/>
    <cellStyle name="Entrada 2 5 3 5" xfId="4782"/>
    <cellStyle name="Entrada 2 5 4" xfId="1560"/>
    <cellStyle name="Entrada 2 5 4 2" xfId="6217"/>
    <cellStyle name="Entrada 2 5 4 3" xfId="4785"/>
    <cellStyle name="Entrada 2 5 5" xfId="1561"/>
    <cellStyle name="Entrada 2 5 5 2" xfId="6218"/>
    <cellStyle name="Entrada 2 5 5 3" xfId="4786"/>
    <cellStyle name="Entrada 2 5 6" xfId="6210"/>
    <cellStyle name="Entrada 2 5 7" xfId="4778"/>
    <cellStyle name="Entrada 2_Deuda a Ago 19 2009" xfId="1562"/>
    <cellStyle name="Entrada 3" xfId="1563"/>
    <cellStyle name="Entrada 3 10" xfId="6219"/>
    <cellStyle name="Entrada 3 11" xfId="4787"/>
    <cellStyle name="Entrada 3 2" xfId="1564"/>
    <cellStyle name="Entrada 3 2 2" xfId="1565"/>
    <cellStyle name="Entrada 3 2 2 2" xfId="1566"/>
    <cellStyle name="Entrada 3 2 2 2 2" xfId="1567"/>
    <cellStyle name="Entrada 3 2 2 2 2 2" xfId="6223"/>
    <cellStyle name="Entrada 3 2 2 2 2 3" xfId="4791"/>
    <cellStyle name="Entrada 3 2 2 2 3" xfId="1568"/>
    <cellStyle name="Entrada 3 2 2 2 3 2" xfId="6224"/>
    <cellStyle name="Entrada 3 2 2 2 3 3" xfId="4792"/>
    <cellStyle name="Entrada 3 2 2 2 4" xfId="6222"/>
    <cellStyle name="Entrada 3 2 2 2 5" xfId="4790"/>
    <cellStyle name="Entrada 3 2 2 3" xfId="1569"/>
    <cellStyle name="Entrada 3 2 2 3 2" xfId="1570"/>
    <cellStyle name="Entrada 3 2 2 3 2 2" xfId="6226"/>
    <cellStyle name="Entrada 3 2 2 3 2 3" xfId="4794"/>
    <cellStyle name="Entrada 3 2 2 3 3" xfId="1571"/>
    <cellStyle name="Entrada 3 2 2 3 3 2" xfId="6227"/>
    <cellStyle name="Entrada 3 2 2 3 3 3" xfId="4795"/>
    <cellStyle name="Entrada 3 2 2 3 4" xfId="6225"/>
    <cellStyle name="Entrada 3 2 2 3 5" xfId="4793"/>
    <cellStyle name="Entrada 3 2 2 4" xfId="1572"/>
    <cellStyle name="Entrada 3 2 2 4 2" xfId="6228"/>
    <cellStyle name="Entrada 3 2 2 4 3" xfId="4796"/>
    <cellStyle name="Entrada 3 2 2 5" xfId="1573"/>
    <cellStyle name="Entrada 3 2 2 5 2" xfId="6229"/>
    <cellStyle name="Entrada 3 2 2 5 3" xfId="4797"/>
    <cellStyle name="Entrada 3 2 2 6" xfId="6221"/>
    <cellStyle name="Entrada 3 2 2 7" xfId="4789"/>
    <cellStyle name="Entrada 3 2 3" xfId="1574"/>
    <cellStyle name="Entrada 3 2 3 2" xfId="1575"/>
    <cellStyle name="Entrada 3 2 3 2 2" xfId="6231"/>
    <cellStyle name="Entrada 3 2 3 2 3" xfId="4799"/>
    <cellStyle name="Entrada 3 2 3 3" xfId="1576"/>
    <cellStyle name="Entrada 3 2 3 3 2" xfId="6232"/>
    <cellStyle name="Entrada 3 2 3 3 3" xfId="4800"/>
    <cellStyle name="Entrada 3 2 3 4" xfId="6230"/>
    <cellStyle name="Entrada 3 2 3 5" xfId="4798"/>
    <cellStyle name="Entrada 3 2 4" xfId="1577"/>
    <cellStyle name="Entrada 3 2 4 2" xfId="1578"/>
    <cellStyle name="Entrada 3 2 4 2 2" xfId="6234"/>
    <cellStyle name="Entrada 3 2 4 2 3" xfId="4802"/>
    <cellStyle name="Entrada 3 2 4 3" xfId="1579"/>
    <cellStyle name="Entrada 3 2 4 3 2" xfId="6235"/>
    <cellStyle name="Entrada 3 2 4 3 3" xfId="4803"/>
    <cellStyle name="Entrada 3 2 4 4" xfId="6233"/>
    <cellStyle name="Entrada 3 2 4 5" xfId="4801"/>
    <cellStyle name="Entrada 3 2 5" xfId="1580"/>
    <cellStyle name="Entrada 3 2 5 2" xfId="6236"/>
    <cellStyle name="Entrada 3 2 5 3" xfId="4804"/>
    <cellStyle name="Entrada 3 2 6" xfId="1581"/>
    <cellStyle name="Entrada 3 2 6 2" xfId="6237"/>
    <cellStyle name="Entrada 3 2 6 3" xfId="4805"/>
    <cellStyle name="Entrada 3 2 7" xfId="6220"/>
    <cellStyle name="Entrada 3 2 8" xfId="4788"/>
    <cellStyle name="Entrada 3 3" xfId="1582"/>
    <cellStyle name="Entrada 3 3 2" xfId="1583"/>
    <cellStyle name="Entrada 3 3 2 2" xfId="1584"/>
    <cellStyle name="Entrada 3 3 2 2 2" xfId="6240"/>
    <cellStyle name="Entrada 3 3 2 2 3" xfId="4808"/>
    <cellStyle name="Entrada 3 3 2 3" xfId="1585"/>
    <cellStyle name="Entrada 3 3 2 3 2" xfId="6241"/>
    <cellStyle name="Entrada 3 3 2 3 3" xfId="4809"/>
    <cellStyle name="Entrada 3 3 2 4" xfId="6239"/>
    <cellStyle name="Entrada 3 3 2 5" xfId="4807"/>
    <cellStyle name="Entrada 3 3 3" xfId="1586"/>
    <cellStyle name="Entrada 3 3 3 2" xfId="1587"/>
    <cellStyle name="Entrada 3 3 3 2 2" xfId="6243"/>
    <cellStyle name="Entrada 3 3 3 2 3" xfId="4811"/>
    <cellStyle name="Entrada 3 3 3 3" xfId="1588"/>
    <cellStyle name="Entrada 3 3 3 3 2" xfId="6244"/>
    <cellStyle name="Entrada 3 3 3 3 3" xfId="4812"/>
    <cellStyle name="Entrada 3 3 3 4" xfId="6242"/>
    <cellStyle name="Entrada 3 3 3 5" xfId="4810"/>
    <cellStyle name="Entrada 3 3 4" xfId="1589"/>
    <cellStyle name="Entrada 3 3 4 2" xfId="6245"/>
    <cellStyle name="Entrada 3 3 4 3" xfId="4813"/>
    <cellStyle name="Entrada 3 3 5" xfId="1590"/>
    <cellStyle name="Entrada 3 3 5 2" xfId="6246"/>
    <cellStyle name="Entrada 3 3 5 3" xfId="4814"/>
    <cellStyle name="Entrada 3 3 6" xfId="6238"/>
    <cellStyle name="Entrada 3 3 7" xfId="4806"/>
    <cellStyle name="Entrada 3 4" xfId="1591"/>
    <cellStyle name="Entrada 3 4 2" xfId="1592"/>
    <cellStyle name="Entrada 3 4 2 2" xfId="1593"/>
    <cellStyle name="Entrada 3 4 2 2 2" xfId="6249"/>
    <cellStyle name="Entrada 3 4 2 2 3" xfId="4817"/>
    <cellStyle name="Entrada 3 4 2 3" xfId="1594"/>
    <cellStyle name="Entrada 3 4 2 3 2" xfId="6250"/>
    <cellStyle name="Entrada 3 4 2 3 3" xfId="4818"/>
    <cellStyle name="Entrada 3 4 2 4" xfId="6248"/>
    <cellStyle name="Entrada 3 4 2 5" xfId="4816"/>
    <cellStyle name="Entrada 3 4 3" xfId="1595"/>
    <cellStyle name="Entrada 3 4 3 2" xfId="1596"/>
    <cellStyle name="Entrada 3 4 3 2 2" xfId="6252"/>
    <cellStyle name="Entrada 3 4 3 2 3" xfId="4820"/>
    <cellStyle name="Entrada 3 4 3 3" xfId="1597"/>
    <cellStyle name="Entrada 3 4 3 3 2" xfId="6253"/>
    <cellStyle name="Entrada 3 4 3 3 3" xfId="4821"/>
    <cellStyle name="Entrada 3 4 3 4" xfId="6251"/>
    <cellStyle name="Entrada 3 4 3 5" xfId="4819"/>
    <cellStyle name="Entrada 3 4 4" xfId="1598"/>
    <cellStyle name="Entrada 3 4 4 2" xfId="6254"/>
    <cellStyle name="Entrada 3 4 4 3" xfId="4822"/>
    <cellStyle name="Entrada 3 4 5" xfId="1599"/>
    <cellStyle name="Entrada 3 4 5 2" xfId="6255"/>
    <cellStyle name="Entrada 3 4 5 3" xfId="4823"/>
    <cellStyle name="Entrada 3 4 6" xfId="6247"/>
    <cellStyle name="Entrada 3 4 7" xfId="4815"/>
    <cellStyle name="Entrada 3 5" xfId="1600"/>
    <cellStyle name="Entrada 3 5 2" xfId="1601"/>
    <cellStyle name="Entrada 3 5 2 2" xfId="1602"/>
    <cellStyle name="Entrada 3 5 2 2 2" xfId="6258"/>
    <cellStyle name="Entrada 3 5 2 2 3" xfId="4826"/>
    <cellStyle name="Entrada 3 5 2 3" xfId="1603"/>
    <cellStyle name="Entrada 3 5 2 3 2" xfId="6259"/>
    <cellStyle name="Entrada 3 5 2 3 3" xfId="4827"/>
    <cellStyle name="Entrada 3 5 2 4" xfId="6257"/>
    <cellStyle name="Entrada 3 5 2 5" xfId="4825"/>
    <cellStyle name="Entrada 3 5 3" xfId="1604"/>
    <cellStyle name="Entrada 3 5 3 2" xfId="1605"/>
    <cellStyle name="Entrada 3 5 3 2 2" xfId="6261"/>
    <cellStyle name="Entrada 3 5 3 2 3" xfId="4829"/>
    <cellStyle name="Entrada 3 5 3 3" xfId="1606"/>
    <cellStyle name="Entrada 3 5 3 3 2" xfId="6262"/>
    <cellStyle name="Entrada 3 5 3 3 3" xfId="4830"/>
    <cellStyle name="Entrada 3 5 3 4" xfId="6260"/>
    <cellStyle name="Entrada 3 5 3 5" xfId="4828"/>
    <cellStyle name="Entrada 3 5 4" xfId="1607"/>
    <cellStyle name="Entrada 3 5 4 2" xfId="6263"/>
    <cellStyle name="Entrada 3 5 4 3" xfId="4831"/>
    <cellStyle name="Entrada 3 5 5" xfId="1608"/>
    <cellStyle name="Entrada 3 5 5 2" xfId="6264"/>
    <cellStyle name="Entrada 3 5 5 3" xfId="4832"/>
    <cellStyle name="Entrada 3 5 6" xfId="6256"/>
    <cellStyle name="Entrada 3 5 7" xfId="4824"/>
    <cellStyle name="Entrada 3 6" xfId="1609"/>
    <cellStyle name="Entrada 3 6 2" xfId="1610"/>
    <cellStyle name="Entrada 3 6 2 2" xfId="6266"/>
    <cellStyle name="Entrada 3 6 2 3" xfId="4834"/>
    <cellStyle name="Entrada 3 6 3" xfId="1611"/>
    <cellStyle name="Entrada 3 6 3 2" xfId="6267"/>
    <cellStyle name="Entrada 3 6 3 3" xfId="4835"/>
    <cellStyle name="Entrada 3 6 4" xfId="6265"/>
    <cellStyle name="Entrada 3 6 5" xfId="4833"/>
    <cellStyle name="Entrada 3 7" xfId="1612"/>
    <cellStyle name="Entrada 3 7 2" xfId="1613"/>
    <cellStyle name="Entrada 3 7 2 2" xfId="6269"/>
    <cellStyle name="Entrada 3 7 2 3" xfId="4837"/>
    <cellStyle name="Entrada 3 7 3" xfId="1614"/>
    <cellStyle name="Entrada 3 7 3 2" xfId="6270"/>
    <cellStyle name="Entrada 3 7 3 3" xfId="4838"/>
    <cellStyle name="Entrada 3 7 4" xfId="6268"/>
    <cellStyle name="Entrada 3 7 5" xfId="4836"/>
    <cellStyle name="Entrada 3 8" xfId="1615"/>
    <cellStyle name="Entrada 3 8 2" xfId="6271"/>
    <cellStyle name="Entrada 3 8 3" xfId="4839"/>
    <cellStyle name="Entrada 3 9" xfId="1616"/>
    <cellStyle name="Entrada 3 9 2" xfId="6272"/>
    <cellStyle name="Entrada 3 9 3" xfId="4840"/>
    <cellStyle name="Entrada 3_Deuda a Ago 19 2009" xfId="1617"/>
    <cellStyle name="Entrada 4" xfId="1618"/>
    <cellStyle name="Entrada 4 10" xfId="6273"/>
    <cellStyle name="Entrada 4 11" xfId="4841"/>
    <cellStyle name="Entrada 4 2" xfId="1619"/>
    <cellStyle name="Entrada 4 2 2" xfId="1620"/>
    <cellStyle name="Entrada 4 2 2 2" xfId="1621"/>
    <cellStyle name="Entrada 4 2 2 2 2" xfId="1622"/>
    <cellStyle name="Entrada 4 2 2 2 2 2" xfId="6277"/>
    <cellStyle name="Entrada 4 2 2 2 2 3" xfId="4845"/>
    <cellStyle name="Entrada 4 2 2 2 3" xfId="1623"/>
    <cellStyle name="Entrada 4 2 2 2 3 2" xfId="6278"/>
    <cellStyle name="Entrada 4 2 2 2 3 3" xfId="4846"/>
    <cellStyle name="Entrada 4 2 2 2 4" xfId="6276"/>
    <cellStyle name="Entrada 4 2 2 2 5" xfId="4844"/>
    <cellStyle name="Entrada 4 2 2 3" xfId="1624"/>
    <cellStyle name="Entrada 4 2 2 3 2" xfId="1625"/>
    <cellStyle name="Entrada 4 2 2 3 2 2" xfId="6280"/>
    <cellStyle name="Entrada 4 2 2 3 2 3" xfId="4848"/>
    <cellStyle name="Entrada 4 2 2 3 3" xfId="1626"/>
    <cellStyle name="Entrada 4 2 2 3 3 2" xfId="6281"/>
    <cellStyle name="Entrada 4 2 2 3 3 3" xfId="4849"/>
    <cellStyle name="Entrada 4 2 2 3 4" xfId="6279"/>
    <cellStyle name="Entrada 4 2 2 3 5" xfId="4847"/>
    <cellStyle name="Entrada 4 2 2 4" xfId="1627"/>
    <cellStyle name="Entrada 4 2 2 4 2" xfId="6282"/>
    <cellStyle name="Entrada 4 2 2 4 3" xfId="4850"/>
    <cellStyle name="Entrada 4 2 2 5" xfId="1628"/>
    <cellStyle name="Entrada 4 2 2 5 2" xfId="6283"/>
    <cellStyle name="Entrada 4 2 2 5 3" xfId="4851"/>
    <cellStyle name="Entrada 4 2 2 6" xfId="6275"/>
    <cellStyle name="Entrada 4 2 2 7" xfId="4843"/>
    <cellStyle name="Entrada 4 2 3" xfId="1629"/>
    <cellStyle name="Entrada 4 2 3 2" xfId="1630"/>
    <cellStyle name="Entrada 4 2 3 2 2" xfId="6285"/>
    <cellStyle name="Entrada 4 2 3 2 3" xfId="4853"/>
    <cellStyle name="Entrada 4 2 3 3" xfId="1631"/>
    <cellStyle name="Entrada 4 2 3 3 2" xfId="6286"/>
    <cellStyle name="Entrada 4 2 3 3 3" xfId="4854"/>
    <cellStyle name="Entrada 4 2 3 4" xfId="6284"/>
    <cellStyle name="Entrada 4 2 3 5" xfId="4852"/>
    <cellStyle name="Entrada 4 2 4" xfId="1632"/>
    <cellStyle name="Entrada 4 2 4 2" xfId="1633"/>
    <cellStyle name="Entrada 4 2 4 2 2" xfId="6288"/>
    <cellStyle name="Entrada 4 2 4 2 3" xfId="4856"/>
    <cellStyle name="Entrada 4 2 4 3" xfId="1634"/>
    <cellStyle name="Entrada 4 2 4 3 2" xfId="6289"/>
    <cellStyle name="Entrada 4 2 4 3 3" xfId="4857"/>
    <cellStyle name="Entrada 4 2 4 4" xfId="6287"/>
    <cellStyle name="Entrada 4 2 4 5" xfId="4855"/>
    <cellStyle name="Entrada 4 2 5" xfId="1635"/>
    <cellStyle name="Entrada 4 2 5 2" xfId="6290"/>
    <cellStyle name="Entrada 4 2 5 3" xfId="4858"/>
    <cellStyle name="Entrada 4 2 6" xfId="1636"/>
    <cellStyle name="Entrada 4 2 6 2" xfId="6291"/>
    <cellStyle name="Entrada 4 2 6 3" xfId="4859"/>
    <cellStyle name="Entrada 4 2 7" xfId="6274"/>
    <cellStyle name="Entrada 4 2 8" xfId="4842"/>
    <cellStyle name="Entrada 4 3" xfId="1637"/>
    <cellStyle name="Entrada 4 3 2" xfId="1638"/>
    <cellStyle name="Entrada 4 3 2 2" xfId="1639"/>
    <cellStyle name="Entrada 4 3 2 2 2" xfId="6294"/>
    <cellStyle name="Entrada 4 3 2 2 3" xfId="4862"/>
    <cellStyle name="Entrada 4 3 2 3" xfId="1640"/>
    <cellStyle name="Entrada 4 3 2 3 2" xfId="6295"/>
    <cellStyle name="Entrada 4 3 2 3 3" xfId="4863"/>
    <cellStyle name="Entrada 4 3 2 4" xfId="6293"/>
    <cellStyle name="Entrada 4 3 2 5" xfId="4861"/>
    <cellStyle name="Entrada 4 3 3" xfId="1641"/>
    <cellStyle name="Entrada 4 3 3 2" xfId="1642"/>
    <cellStyle name="Entrada 4 3 3 2 2" xfId="6297"/>
    <cellStyle name="Entrada 4 3 3 2 3" xfId="4865"/>
    <cellStyle name="Entrada 4 3 3 3" xfId="1643"/>
    <cellStyle name="Entrada 4 3 3 3 2" xfId="6298"/>
    <cellStyle name="Entrada 4 3 3 3 3" xfId="4866"/>
    <cellStyle name="Entrada 4 3 3 4" xfId="6296"/>
    <cellStyle name="Entrada 4 3 3 5" xfId="4864"/>
    <cellStyle name="Entrada 4 3 4" xfId="1644"/>
    <cellStyle name="Entrada 4 3 4 2" xfId="6299"/>
    <cellStyle name="Entrada 4 3 4 3" xfId="4867"/>
    <cellStyle name="Entrada 4 3 5" xfId="1645"/>
    <cellStyle name="Entrada 4 3 5 2" xfId="6300"/>
    <cellStyle name="Entrada 4 3 5 3" xfId="4868"/>
    <cellStyle name="Entrada 4 3 6" xfId="6292"/>
    <cellStyle name="Entrada 4 3 7" xfId="4860"/>
    <cellStyle name="Entrada 4 4" xfId="1646"/>
    <cellStyle name="Entrada 4 4 2" xfId="1647"/>
    <cellStyle name="Entrada 4 4 2 2" xfId="1648"/>
    <cellStyle name="Entrada 4 4 2 2 2" xfId="6303"/>
    <cellStyle name="Entrada 4 4 2 2 3" xfId="4871"/>
    <cellStyle name="Entrada 4 4 2 3" xfId="1649"/>
    <cellStyle name="Entrada 4 4 2 3 2" xfId="6304"/>
    <cellStyle name="Entrada 4 4 2 3 3" xfId="4872"/>
    <cellStyle name="Entrada 4 4 2 4" xfId="6302"/>
    <cellStyle name="Entrada 4 4 2 5" xfId="4870"/>
    <cellStyle name="Entrada 4 4 3" xfId="1650"/>
    <cellStyle name="Entrada 4 4 3 2" xfId="1651"/>
    <cellStyle name="Entrada 4 4 3 2 2" xfId="6306"/>
    <cellStyle name="Entrada 4 4 3 2 3" xfId="4874"/>
    <cellStyle name="Entrada 4 4 3 3" xfId="1652"/>
    <cellStyle name="Entrada 4 4 3 3 2" xfId="6307"/>
    <cellStyle name="Entrada 4 4 3 3 3" xfId="4875"/>
    <cellStyle name="Entrada 4 4 3 4" xfId="6305"/>
    <cellStyle name="Entrada 4 4 3 5" xfId="4873"/>
    <cellStyle name="Entrada 4 4 4" xfId="1653"/>
    <cellStyle name="Entrada 4 4 4 2" xfId="6308"/>
    <cellStyle name="Entrada 4 4 4 3" xfId="4876"/>
    <cellStyle name="Entrada 4 4 5" xfId="1654"/>
    <cellStyle name="Entrada 4 4 5 2" xfId="6309"/>
    <cellStyle name="Entrada 4 4 5 3" xfId="4877"/>
    <cellStyle name="Entrada 4 4 6" xfId="6301"/>
    <cellStyle name="Entrada 4 4 7" xfId="4869"/>
    <cellStyle name="Entrada 4 5" xfId="1655"/>
    <cellStyle name="Entrada 4 5 2" xfId="1656"/>
    <cellStyle name="Entrada 4 5 2 2" xfId="1657"/>
    <cellStyle name="Entrada 4 5 2 2 2" xfId="6312"/>
    <cellStyle name="Entrada 4 5 2 2 3" xfId="4880"/>
    <cellStyle name="Entrada 4 5 2 3" xfId="1658"/>
    <cellStyle name="Entrada 4 5 2 3 2" xfId="6313"/>
    <cellStyle name="Entrada 4 5 2 3 3" xfId="4881"/>
    <cellStyle name="Entrada 4 5 2 4" xfId="6311"/>
    <cellStyle name="Entrada 4 5 2 5" xfId="4879"/>
    <cellStyle name="Entrada 4 5 3" xfId="1659"/>
    <cellStyle name="Entrada 4 5 3 2" xfId="1660"/>
    <cellStyle name="Entrada 4 5 3 2 2" xfId="6315"/>
    <cellStyle name="Entrada 4 5 3 2 3" xfId="4883"/>
    <cellStyle name="Entrada 4 5 3 3" xfId="1661"/>
    <cellStyle name="Entrada 4 5 3 3 2" xfId="6316"/>
    <cellStyle name="Entrada 4 5 3 3 3" xfId="4884"/>
    <cellStyle name="Entrada 4 5 3 4" xfId="6314"/>
    <cellStyle name="Entrada 4 5 3 5" xfId="4882"/>
    <cellStyle name="Entrada 4 5 4" xfId="1662"/>
    <cellStyle name="Entrada 4 5 4 2" xfId="6317"/>
    <cellStyle name="Entrada 4 5 4 3" xfId="4885"/>
    <cellStyle name="Entrada 4 5 5" xfId="1663"/>
    <cellStyle name="Entrada 4 5 5 2" xfId="6318"/>
    <cellStyle name="Entrada 4 5 5 3" xfId="4886"/>
    <cellStyle name="Entrada 4 5 6" xfId="6310"/>
    <cellStyle name="Entrada 4 5 7" xfId="4878"/>
    <cellStyle name="Entrada 4 6" xfId="1664"/>
    <cellStyle name="Entrada 4 6 2" xfId="1665"/>
    <cellStyle name="Entrada 4 6 2 2" xfId="6320"/>
    <cellStyle name="Entrada 4 6 2 3" xfId="4888"/>
    <cellStyle name="Entrada 4 6 3" xfId="1666"/>
    <cellStyle name="Entrada 4 6 3 2" xfId="6321"/>
    <cellStyle name="Entrada 4 6 3 3" xfId="4889"/>
    <cellStyle name="Entrada 4 6 4" xfId="6319"/>
    <cellStyle name="Entrada 4 6 5" xfId="4887"/>
    <cellStyle name="Entrada 4 7" xfId="1667"/>
    <cellStyle name="Entrada 4 7 2" xfId="1668"/>
    <cellStyle name="Entrada 4 7 2 2" xfId="6323"/>
    <cellStyle name="Entrada 4 7 2 3" xfId="4891"/>
    <cellStyle name="Entrada 4 7 3" xfId="1669"/>
    <cellStyle name="Entrada 4 7 3 2" xfId="6324"/>
    <cellStyle name="Entrada 4 7 3 3" xfId="4892"/>
    <cellStyle name="Entrada 4 7 4" xfId="6322"/>
    <cellStyle name="Entrada 4 7 5" xfId="4890"/>
    <cellStyle name="Entrada 4 8" xfId="1670"/>
    <cellStyle name="Entrada 4 8 2" xfId="6325"/>
    <cellStyle name="Entrada 4 8 3" xfId="4893"/>
    <cellStyle name="Entrada 4 9" xfId="1671"/>
    <cellStyle name="Entrada 4 9 2" xfId="6326"/>
    <cellStyle name="Entrada 4 9 3" xfId="4894"/>
    <cellStyle name="Entrada 4_Deuda a Ago 19 2009" xfId="1672"/>
    <cellStyle name="Entrada 5" xfId="1673"/>
    <cellStyle name="Entrada 5 10" xfId="6327"/>
    <cellStyle name="Entrada 5 11" xfId="4895"/>
    <cellStyle name="Entrada 5 2" xfId="1674"/>
    <cellStyle name="Entrada 5 2 2" xfId="1675"/>
    <cellStyle name="Entrada 5 2 2 2" xfId="1676"/>
    <cellStyle name="Entrada 5 2 2 2 2" xfId="1677"/>
    <cellStyle name="Entrada 5 2 2 2 2 2" xfId="6331"/>
    <cellStyle name="Entrada 5 2 2 2 2 3" xfId="4899"/>
    <cellStyle name="Entrada 5 2 2 2 3" xfId="1678"/>
    <cellStyle name="Entrada 5 2 2 2 3 2" xfId="6332"/>
    <cellStyle name="Entrada 5 2 2 2 3 3" xfId="4900"/>
    <cellStyle name="Entrada 5 2 2 2 4" xfId="6330"/>
    <cellStyle name="Entrada 5 2 2 2 5" xfId="4898"/>
    <cellStyle name="Entrada 5 2 2 3" xfId="1679"/>
    <cellStyle name="Entrada 5 2 2 3 2" xfId="1680"/>
    <cellStyle name="Entrada 5 2 2 3 2 2" xfId="6334"/>
    <cellStyle name="Entrada 5 2 2 3 2 3" xfId="4902"/>
    <cellStyle name="Entrada 5 2 2 3 3" xfId="1681"/>
    <cellStyle name="Entrada 5 2 2 3 3 2" xfId="6335"/>
    <cellStyle name="Entrada 5 2 2 3 3 3" xfId="4903"/>
    <cellStyle name="Entrada 5 2 2 3 4" xfId="6333"/>
    <cellStyle name="Entrada 5 2 2 3 5" xfId="4901"/>
    <cellStyle name="Entrada 5 2 2 4" xfId="1682"/>
    <cellStyle name="Entrada 5 2 2 4 2" xfId="6336"/>
    <cellStyle name="Entrada 5 2 2 4 3" xfId="4904"/>
    <cellStyle name="Entrada 5 2 2 5" xfId="1683"/>
    <cellStyle name="Entrada 5 2 2 5 2" xfId="6337"/>
    <cellStyle name="Entrada 5 2 2 5 3" xfId="4905"/>
    <cellStyle name="Entrada 5 2 2 6" xfId="6329"/>
    <cellStyle name="Entrada 5 2 2 7" xfId="4897"/>
    <cellStyle name="Entrada 5 2 3" xfId="1684"/>
    <cellStyle name="Entrada 5 2 3 2" xfId="1685"/>
    <cellStyle name="Entrada 5 2 3 2 2" xfId="6339"/>
    <cellStyle name="Entrada 5 2 3 2 3" xfId="4907"/>
    <cellStyle name="Entrada 5 2 3 3" xfId="1686"/>
    <cellStyle name="Entrada 5 2 3 3 2" xfId="6340"/>
    <cellStyle name="Entrada 5 2 3 3 3" xfId="4908"/>
    <cellStyle name="Entrada 5 2 3 4" xfId="6338"/>
    <cellStyle name="Entrada 5 2 3 5" xfId="4906"/>
    <cellStyle name="Entrada 5 2 4" xfId="1687"/>
    <cellStyle name="Entrada 5 2 4 2" xfId="1688"/>
    <cellStyle name="Entrada 5 2 4 2 2" xfId="6342"/>
    <cellStyle name="Entrada 5 2 4 2 3" xfId="4910"/>
    <cellStyle name="Entrada 5 2 4 3" xfId="1689"/>
    <cellStyle name="Entrada 5 2 4 3 2" xfId="6343"/>
    <cellStyle name="Entrada 5 2 4 3 3" xfId="4911"/>
    <cellStyle name="Entrada 5 2 4 4" xfId="6341"/>
    <cellStyle name="Entrada 5 2 4 5" xfId="4909"/>
    <cellStyle name="Entrada 5 2 5" xfId="1690"/>
    <cellStyle name="Entrada 5 2 5 2" xfId="6344"/>
    <cellStyle name="Entrada 5 2 5 3" xfId="4912"/>
    <cellStyle name="Entrada 5 2 6" xfId="1691"/>
    <cellStyle name="Entrada 5 2 6 2" xfId="6345"/>
    <cellStyle name="Entrada 5 2 6 3" xfId="4913"/>
    <cellStyle name="Entrada 5 2 7" xfId="6328"/>
    <cellStyle name="Entrada 5 2 8" xfId="4896"/>
    <cellStyle name="Entrada 5 3" xfId="1692"/>
    <cellStyle name="Entrada 5 3 2" xfId="1693"/>
    <cellStyle name="Entrada 5 3 2 2" xfId="1694"/>
    <cellStyle name="Entrada 5 3 2 2 2" xfId="6348"/>
    <cellStyle name="Entrada 5 3 2 2 3" xfId="4916"/>
    <cellStyle name="Entrada 5 3 2 3" xfId="1695"/>
    <cellStyle name="Entrada 5 3 2 3 2" xfId="6349"/>
    <cellStyle name="Entrada 5 3 2 3 3" xfId="4917"/>
    <cellStyle name="Entrada 5 3 2 4" xfId="6347"/>
    <cellStyle name="Entrada 5 3 2 5" xfId="4915"/>
    <cellStyle name="Entrada 5 3 3" xfId="1696"/>
    <cellStyle name="Entrada 5 3 3 2" xfId="1697"/>
    <cellStyle name="Entrada 5 3 3 2 2" xfId="6351"/>
    <cellStyle name="Entrada 5 3 3 2 3" xfId="4919"/>
    <cellStyle name="Entrada 5 3 3 3" xfId="1698"/>
    <cellStyle name="Entrada 5 3 3 3 2" xfId="6352"/>
    <cellStyle name="Entrada 5 3 3 3 3" xfId="4920"/>
    <cellStyle name="Entrada 5 3 3 4" xfId="6350"/>
    <cellStyle name="Entrada 5 3 3 5" xfId="4918"/>
    <cellStyle name="Entrada 5 3 4" xfId="1699"/>
    <cellStyle name="Entrada 5 3 4 2" xfId="6353"/>
    <cellStyle name="Entrada 5 3 4 3" xfId="4921"/>
    <cellStyle name="Entrada 5 3 5" xfId="1700"/>
    <cellStyle name="Entrada 5 3 5 2" xfId="6354"/>
    <cellStyle name="Entrada 5 3 5 3" xfId="4922"/>
    <cellStyle name="Entrada 5 3 6" xfId="6346"/>
    <cellStyle name="Entrada 5 3 7" xfId="4914"/>
    <cellStyle name="Entrada 5 4" xfId="1701"/>
    <cellStyle name="Entrada 5 4 2" xfId="1702"/>
    <cellStyle name="Entrada 5 4 2 2" xfId="1703"/>
    <cellStyle name="Entrada 5 4 2 2 2" xfId="6357"/>
    <cellStyle name="Entrada 5 4 2 2 3" xfId="4925"/>
    <cellStyle name="Entrada 5 4 2 3" xfId="1704"/>
    <cellStyle name="Entrada 5 4 2 3 2" xfId="6358"/>
    <cellStyle name="Entrada 5 4 2 3 3" xfId="4926"/>
    <cellStyle name="Entrada 5 4 2 4" xfId="6356"/>
    <cellStyle name="Entrada 5 4 2 5" xfId="4924"/>
    <cellStyle name="Entrada 5 4 3" xfId="1705"/>
    <cellStyle name="Entrada 5 4 3 2" xfId="1706"/>
    <cellStyle name="Entrada 5 4 3 2 2" xfId="6360"/>
    <cellStyle name="Entrada 5 4 3 2 3" xfId="4928"/>
    <cellStyle name="Entrada 5 4 3 3" xfId="1707"/>
    <cellStyle name="Entrada 5 4 3 3 2" xfId="6361"/>
    <cellStyle name="Entrada 5 4 3 3 3" xfId="4929"/>
    <cellStyle name="Entrada 5 4 3 4" xfId="6359"/>
    <cellStyle name="Entrada 5 4 3 5" xfId="4927"/>
    <cellStyle name="Entrada 5 4 4" xfId="1708"/>
    <cellStyle name="Entrada 5 4 4 2" xfId="6362"/>
    <cellStyle name="Entrada 5 4 4 3" xfId="4930"/>
    <cellStyle name="Entrada 5 4 5" xfId="1709"/>
    <cellStyle name="Entrada 5 4 5 2" xfId="6363"/>
    <cellStyle name="Entrada 5 4 5 3" xfId="4931"/>
    <cellStyle name="Entrada 5 4 6" xfId="6355"/>
    <cellStyle name="Entrada 5 4 7" xfId="4923"/>
    <cellStyle name="Entrada 5 5" xfId="1710"/>
    <cellStyle name="Entrada 5 5 2" xfId="1711"/>
    <cellStyle name="Entrada 5 5 2 2" xfId="1712"/>
    <cellStyle name="Entrada 5 5 2 2 2" xfId="6366"/>
    <cellStyle name="Entrada 5 5 2 2 3" xfId="4934"/>
    <cellStyle name="Entrada 5 5 2 3" xfId="1713"/>
    <cellStyle name="Entrada 5 5 2 3 2" xfId="6367"/>
    <cellStyle name="Entrada 5 5 2 3 3" xfId="4935"/>
    <cellStyle name="Entrada 5 5 2 4" xfId="6365"/>
    <cellStyle name="Entrada 5 5 2 5" xfId="4933"/>
    <cellStyle name="Entrada 5 5 3" xfId="1714"/>
    <cellStyle name="Entrada 5 5 3 2" xfId="1715"/>
    <cellStyle name="Entrada 5 5 3 2 2" xfId="6369"/>
    <cellStyle name="Entrada 5 5 3 2 3" xfId="4937"/>
    <cellStyle name="Entrada 5 5 3 3" xfId="1716"/>
    <cellStyle name="Entrada 5 5 3 3 2" xfId="6370"/>
    <cellStyle name="Entrada 5 5 3 3 3" xfId="4938"/>
    <cellStyle name="Entrada 5 5 3 4" xfId="6368"/>
    <cellStyle name="Entrada 5 5 3 5" xfId="4936"/>
    <cellStyle name="Entrada 5 5 4" xfId="1717"/>
    <cellStyle name="Entrada 5 5 4 2" xfId="6371"/>
    <cellStyle name="Entrada 5 5 4 3" xfId="4939"/>
    <cellStyle name="Entrada 5 5 5" xfId="1718"/>
    <cellStyle name="Entrada 5 5 5 2" xfId="6372"/>
    <cellStyle name="Entrada 5 5 5 3" xfId="4940"/>
    <cellStyle name="Entrada 5 5 6" xfId="6364"/>
    <cellStyle name="Entrada 5 5 7" xfId="4932"/>
    <cellStyle name="Entrada 5 6" xfId="1719"/>
    <cellStyle name="Entrada 5 6 2" xfId="1720"/>
    <cellStyle name="Entrada 5 6 2 2" xfId="6374"/>
    <cellStyle name="Entrada 5 6 2 3" xfId="4942"/>
    <cellStyle name="Entrada 5 6 3" xfId="1721"/>
    <cellStyle name="Entrada 5 6 3 2" xfId="6375"/>
    <cellStyle name="Entrada 5 6 3 3" xfId="4943"/>
    <cellStyle name="Entrada 5 6 4" xfId="6373"/>
    <cellStyle name="Entrada 5 6 5" xfId="4941"/>
    <cellStyle name="Entrada 5 7" xfId="1722"/>
    <cellStyle name="Entrada 5 7 2" xfId="1723"/>
    <cellStyle name="Entrada 5 7 2 2" xfId="6377"/>
    <cellStyle name="Entrada 5 7 2 3" xfId="4945"/>
    <cellStyle name="Entrada 5 7 3" xfId="1724"/>
    <cellStyle name="Entrada 5 7 3 2" xfId="6378"/>
    <cellStyle name="Entrada 5 7 3 3" xfId="4946"/>
    <cellStyle name="Entrada 5 7 4" xfId="6376"/>
    <cellStyle name="Entrada 5 7 5" xfId="4944"/>
    <cellStyle name="Entrada 5 8" xfId="1725"/>
    <cellStyle name="Entrada 5 8 2" xfId="6379"/>
    <cellStyle name="Entrada 5 8 3" xfId="4947"/>
    <cellStyle name="Entrada 5 9" xfId="1726"/>
    <cellStyle name="Entrada 5 9 2" xfId="6380"/>
    <cellStyle name="Entrada 5 9 3" xfId="4948"/>
    <cellStyle name="Entrada 5_Deuda a Ago 19 2009" xfId="1727"/>
    <cellStyle name="Entrada 6" xfId="1728"/>
    <cellStyle name="Entrada 6 2" xfId="1729"/>
    <cellStyle name="Entrada 6 2 2" xfId="1730"/>
    <cellStyle name="Entrada 6 2 2 2" xfId="6383"/>
    <cellStyle name="Entrada 6 2 2 3" xfId="4951"/>
    <cellStyle name="Entrada 6 2 3" xfId="1731"/>
    <cellStyle name="Entrada 6 2 3 2" xfId="6384"/>
    <cellStyle name="Entrada 6 2 3 3" xfId="4952"/>
    <cellStyle name="Entrada 6 2 4" xfId="6382"/>
    <cellStyle name="Entrada 6 2 5" xfId="4950"/>
    <cellStyle name="Entrada 6 3" xfId="1732"/>
    <cellStyle name="Entrada 6 3 2" xfId="1733"/>
    <cellStyle name="Entrada 6 3 2 2" xfId="6386"/>
    <cellStyle name="Entrada 6 3 2 3" xfId="4954"/>
    <cellStyle name="Entrada 6 3 3" xfId="1734"/>
    <cellStyle name="Entrada 6 3 3 2" xfId="6387"/>
    <cellStyle name="Entrada 6 3 3 3" xfId="4955"/>
    <cellStyle name="Entrada 6 3 4" xfId="6385"/>
    <cellStyle name="Entrada 6 3 5" xfId="4953"/>
    <cellStyle name="Entrada 6 4" xfId="1735"/>
    <cellStyle name="Entrada 6 4 2" xfId="6388"/>
    <cellStyle name="Entrada 6 4 3" xfId="4956"/>
    <cellStyle name="Entrada 6 5" xfId="1736"/>
    <cellStyle name="Entrada 6 5 2" xfId="6389"/>
    <cellStyle name="Entrada 6 5 3" xfId="4957"/>
    <cellStyle name="Entrada 6 6" xfId="6381"/>
    <cellStyle name="Entrada 6 7" xfId="4949"/>
    <cellStyle name="Estilo 1" xfId="1737"/>
    <cellStyle name="Estilo 1 2" xfId="1738"/>
    <cellStyle name="Estilo 1 2 2" xfId="1739"/>
    <cellStyle name="Estilo 1 3" xfId="1740"/>
    <cellStyle name="Estilo 1 4" xfId="1741"/>
    <cellStyle name="Estilo 1_Xl0000027" xfId="1742"/>
    <cellStyle name="Euro" xfId="80"/>
    <cellStyle name="Euro 2" xfId="1743"/>
    <cellStyle name="Euro 2 2" xfId="1744"/>
    <cellStyle name="Euro 3" xfId="1745"/>
    <cellStyle name="Euro 3 2" xfId="1746"/>
    <cellStyle name="Euro 4" xfId="1747"/>
    <cellStyle name="Euro 4 2" xfId="1748"/>
    <cellStyle name="Euro 5" xfId="1749"/>
    <cellStyle name="Euro 6" xfId="1750"/>
    <cellStyle name="Excel Built-in Normal" xfId="1751"/>
    <cellStyle name="Explanatory Text" xfId="1752"/>
    <cellStyle name="Explanatory Text 2" xfId="1753"/>
    <cellStyle name="Explanatory Text 3" xfId="1754"/>
    <cellStyle name="Explanatory Text 4" xfId="1755"/>
    <cellStyle name="Explanatory Text 5" xfId="1756"/>
    <cellStyle name="EY0dp" xfId="1757"/>
    <cellStyle name="EYnumber_Project Sprinkle - Databook (PR) 4-1-05" xfId="1758"/>
    <cellStyle name="EYtext_Project GuGu - Databook 050330" xfId="1759"/>
    <cellStyle name="F#1" xfId="1760"/>
    <cellStyle name="F#2" xfId="1761"/>
    <cellStyle name="F#3" xfId="1762"/>
    <cellStyle name="F#4" xfId="1763"/>
    <cellStyle name="F#5" xfId="1764"/>
    <cellStyle name="F#6" xfId="1765"/>
    <cellStyle name="F%1" xfId="1766"/>
    <cellStyle name="F%2" xfId="1767"/>
    <cellStyle name="F%2 2" xfId="1768"/>
    <cellStyle name="F%3" xfId="1769"/>
    <cellStyle name="F%3 2" xfId="1770"/>
    <cellStyle name="F%4" xfId="1771"/>
    <cellStyle name="F%5" xfId="1772"/>
    <cellStyle name="F2" xfId="1773"/>
    <cellStyle name="F2 2" xfId="1774"/>
    <cellStyle name="F3" xfId="1775"/>
    <cellStyle name="F3 2" xfId="1776"/>
    <cellStyle name="F4" xfId="1777"/>
    <cellStyle name="F4 2" xfId="1778"/>
    <cellStyle name="F5" xfId="1779"/>
    <cellStyle name="F5 2" xfId="1780"/>
    <cellStyle name="F6" xfId="1781"/>
    <cellStyle name="F6 2" xfId="1782"/>
    <cellStyle name="F7" xfId="1783"/>
    <cellStyle name="F7 2" xfId="1784"/>
    <cellStyle name="F8" xfId="1785"/>
    <cellStyle name="F8 2" xfId="1786"/>
    <cellStyle name="FIELD" xfId="1787"/>
    <cellStyle name="Finan?ní0" xfId="1788"/>
    <cellStyle name="Fixed" xfId="1789"/>
    <cellStyle name="Fixed 2" xfId="1790"/>
    <cellStyle name="Fixed 2 2" xfId="1791"/>
    <cellStyle name="Fixed 3" xfId="1792"/>
    <cellStyle name="Fixed 4" xfId="1793"/>
    <cellStyle name="Fixed 5" xfId="1794"/>
    <cellStyle name="Fixed 6" xfId="1795"/>
    <cellStyle name="Followed Hyperlink" xfId="1796"/>
    <cellStyle name="Followed Hyperlink 2" xfId="1797"/>
    <cellStyle name="Followed Hyperlink 3" xfId="1798"/>
    <cellStyle name="Followed Hyperlink_PLDT.XLS" xfId="1799"/>
    <cellStyle name="Footnote" xfId="1800"/>
    <cellStyle name="Footnotes" xfId="81"/>
    <cellStyle name="form" xfId="1801"/>
    <cellStyle name="Formula" xfId="82"/>
    <cellStyle name="from Input Sheet" xfId="1802"/>
    <cellStyle name="From Project Models" xfId="1803"/>
    <cellStyle name="general" xfId="1804"/>
    <cellStyle name="GJ" xfId="1805"/>
    <cellStyle name="GJ/MW" xfId="1806"/>
    <cellStyle name="GJ/t" xfId="1807"/>
    <cellStyle name="GJ/te" xfId="1808"/>
    <cellStyle name="Good" xfId="1809"/>
    <cellStyle name="Good 2" xfId="1810"/>
    <cellStyle name="Good 3" xfId="1811"/>
    <cellStyle name="Good 4" xfId="1812"/>
    <cellStyle name="Good 5" xfId="1813"/>
    <cellStyle name="Grey" xfId="1814"/>
    <cellStyle name="GWh" xfId="1815"/>
    <cellStyle name="Hard number" xfId="83"/>
    <cellStyle name="Hard Percent" xfId="1816"/>
    <cellStyle name="Header" xfId="1817"/>
    <cellStyle name="Header1" xfId="1818"/>
    <cellStyle name="Header2" xfId="1819"/>
    <cellStyle name="Header2 2" xfId="1820"/>
    <cellStyle name="Header2 2 2" xfId="4959"/>
    <cellStyle name="Header2 3" xfId="1821"/>
    <cellStyle name="Header2 3 2" xfId="4958"/>
    <cellStyle name="Header2 4" xfId="4479"/>
    <cellStyle name="header3" xfId="1822"/>
    <cellStyle name="Heading" xfId="1823"/>
    <cellStyle name="Heading 1" xfId="1824"/>
    <cellStyle name="Heading 1 2" xfId="1825"/>
    <cellStyle name="Heading 1 2 2" xfId="1826"/>
    <cellStyle name="Heading 1 3" xfId="1827"/>
    <cellStyle name="Heading 1 3 2" xfId="1828"/>
    <cellStyle name="Heading 1 4" xfId="1829"/>
    <cellStyle name="Heading 1 5" xfId="1830"/>
    <cellStyle name="Heading 1 6" xfId="1831"/>
    <cellStyle name="Heading 2" xfId="84"/>
    <cellStyle name="Heading 2 2" xfId="1832"/>
    <cellStyle name="Heading 2 2 2" xfId="1833"/>
    <cellStyle name="Heading 2 3" xfId="1834"/>
    <cellStyle name="Heading 2 3 2" xfId="1835"/>
    <cellStyle name="Heading 2 4" xfId="1836"/>
    <cellStyle name="Heading 2 5" xfId="1837"/>
    <cellStyle name="Heading 2 6" xfId="1838"/>
    <cellStyle name="Heading 3" xfId="85"/>
    <cellStyle name="Heading 3 2" xfId="1839"/>
    <cellStyle name="Heading 3 3" xfId="1840"/>
    <cellStyle name="Heading 3 4" xfId="1841"/>
    <cellStyle name="Heading 4" xfId="1842"/>
    <cellStyle name="Heading 4 2" xfId="1843"/>
    <cellStyle name="Heading 4 3" xfId="1844"/>
    <cellStyle name="Heading 4 4" xfId="1845"/>
    <cellStyle name="Heading1" xfId="1846"/>
    <cellStyle name="HEADING1 2" xfId="1847"/>
    <cellStyle name="Heading2" xfId="1848"/>
    <cellStyle name="HEADING2 2" xfId="1849"/>
    <cellStyle name="HEADINGS" xfId="1850"/>
    <cellStyle name="HEADINGSTOP" xfId="1851"/>
    <cellStyle name="HIGHLIGHT" xfId="1852"/>
    <cellStyle name="Hipervínculo" xfId="7343" builtinId="8" hidden="1"/>
    <cellStyle name="Hipervínculo" xfId="7345" builtinId="8" hidden="1"/>
    <cellStyle name="Hipervínculo" xfId="7347" builtinId="8" hidden="1"/>
    <cellStyle name="Hipervínculo" xfId="7349" builtinId="8" hidden="1"/>
    <cellStyle name="Hipervínculo" xfId="7351" builtinId="8" hidden="1"/>
    <cellStyle name="Hipervínculo" xfId="7353" builtinId="8" hidden="1"/>
    <cellStyle name="Hipervínculo 2" xfId="1853"/>
    <cellStyle name="Hipervínculo 2 2" xfId="1854"/>
    <cellStyle name="Hipervínculo 2 3" xfId="1855"/>
    <cellStyle name="Hipervínculo 3" xfId="1856"/>
    <cellStyle name="Hipervínculo 3 2" xfId="1857"/>
    <cellStyle name="Hipervínculo 4" xfId="1858"/>
    <cellStyle name="Hipervínculo visitado" xfId="7344" builtinId="9" hidden="1"/>
    <cellStyle name="Hipervínculo visitado" xfId="7346" builtinId="9" hidden="1"/>
    <cellStyle name="Hipervínculo visitado" xfId="7348" builtinId="9" hidden="1"/>
    <cellStyle name="Hipervínculo visitado" xfId="7350" builtinId="9" hidden="1"/>
    <cellStyle name="Hipervínculo visitado" xfId="7352" builtinId="9" hidden="1"/>
    <cellStyle name="Hipervínculo visitado" xfId="7354" builtinId="9" hidden="1"/>
    <cellStyle name="Historical" xfId="86"/>
    <cellStyle name="hours" xfId="1859"/>
    <cellStyle name="Hyperlink 2" xfId="1860"/>
    <cellStyle name="Hyperlink 2 2" xfId="1861"/>
    <cellStyle name="Hyperlink 3" xfId="1862"/>
    <cellStyle name="Hyperlink 3 2" xfId="1863"/>
    <cellStyle name="Hyperlink 4" xfId="1864"/>
    <cellStyle name="Hyperlink 5" xfId="1865"/>
    <cellStyle name="Hypertextový odkaz" xfId="1866"/>
    <cellStyle name="Incorrecto 2" xfId="1867"/>
    <cellStyle name="Incorrecto 2 2" xfId="1868"/>
    <cellStyle name="Incorrecto 2 2 2" xfId="1869"/>
    <cellStyle name="Incorrecto 2 3" xfId="1870"/>
    <cellStyle name="Incorrecto 2 4" xfId="1871"/>
    <cellStyle name="Incorrecto 3" xfId="1872"/>
    <cellStyle name="Incorrecto 3 2" xfId="1873"/>
    <cellStyle name="Incorrecto 3 3" xfId="1874"/>
    <cellStyle name="Incorrecto 3 4" xfId="1875"/>
    <cellStyle name="Incorrecto 4" xfId="1876"/>
    <cellStyle name="Incorrecto 4 2" xfId="1877"/>
    <cellStyle name="Incorrecto 4 3" xfId="1878"/>
    <cellStyle name="Incorrecto 4 4" xfId="1879"/>
    <cellStyle name="Incorrecto 5" xfId="1880"/>
    <cellStyle name="Incorrecto 5 2" xfId="1881"/>
    <cellStyle name="Incorrecto 5 3" xfId="1882"/>
    <cellStyle name="Incorrecto 5 4" xfId="1883"/>
    <cellStyle name="Incorrecto 6" xfId="1884"/>
    <cellStyle name="InLink" xfId="1885"/>
    <cellStyle name="Inpu_Model_Link" xfId="1886"/>
    <cellStyle name="Input (%)" xfId="1887"/>
    <cellStyle name="Input (No)" xfId="1888"/>
    <cellStyle name="Input [yellow]" xfId="1889"/>
    <cellStyle name="Input [yellow] 2" xfId="1890"/>
    <cellStyle name="Input [yellow] 2 2" xfId="1891"/>
    <cellStyle name="Input [yellow] 2 2 2" xfId="1892"/>
    <cellStyle name="Input [yellow] 2 2 3" xfId="1893"/>
    <cellStyle name="Input [yellow] 2 3" xfId="1894"/>
    <cellStyle name="Input [yellow] 2 3 2" xfId="1895"/>
    <cellStyle name="Input [yellow] 2 3 3" xfId="1896"/>
    <cellStyle name="Input 10" xfId="1897"/>
    <cellStyle name="Input 10 2" xfId="6390"/>
    <cellStyle name="Input 10 3" xfId="4960"/>
    <cellStyle name="Input 2" xfId="1898"/>
    <cellStyle name="Input 3" xfId="1899"/>
    <cellStyle name="Input 4" xfId="1900"/>
    <cellStyle name="Input 5" xfId="1901"/>
    <cellStyle name="Input 5 2" xfId="1902"/>
    <cellStyle name="Input 5 2 2" xfId="1903"/>
    <cellStyle name="Input 5 2 2 2" xfId="6393"/>
    <cellStyle name="Input 5 2 2 3" xfId="4963"/>
    <cellStyle name="Input 5 2 3" xfId="1904"/>
    <cellStyle name="Input 5 2 3 2" xfId="6394"/>
    <cellStyle name="Input 5 2 3 3" xfId="4964"/>
    <cellStyle name="Input 5 2 4" xfId="6392"/>
    <cellStyle name="Input 5 2 5" xfId="4962"/>
    <cellStyle name="Input 5 3" xfId="1905"/>
    <cellStyle name="Input 5 3 2" xfId="1906"/>
    <cellStyle name="Input 5 3 2 2" xfId="6396"/>
    <cellStyle name="Input 5 3 2 3" xfId="4966"/>
    <cellStyle name="Input 5 3 3" xfId="1907"/>
    <cellStyle name="Input 5 3 3 2" xfId="6397"/>
    <cellStyle name="Input 5 3 3 3" xfId="4967"/>
    <cellStyle name="Input 5 3 4" xfId="6395"/>
    <cellStyle name="Input 5 3 5" xfId="4965"/>
    <cellStyle name="Input 5 4" xfId="1908"/>
    <cellStyle name="Input 5 4 2" xfId="6398"/>
    <cellStyle name="Input 5 4 3" xfId="4968"/>
    <cellStyle name="Input 5 5" xfId="1909"/>
    <cellStyle name="Input 5 5 2" xfId="6399"/>
    <cellStyle name="Input 5 5 3" xfId="4969"/>
    <cellStyle name="Input 5 6" xfId="6391"/>
    <cellStyle name="Input 5 7" xfId="4961"/>
    <cellStyle name="Input 6" xfId="1910"/>
    <cellStyle name="Input 6 2" xfId="1911"/>
    <cellStyle name="Input 6 2 2" xfId="6401"/>
    <cellStyle name="Input 6 2 3" xfId="4971"/>
    <cellStyle name="Input 6 3" xfId="1912"/>
    <cellStyle name="Input 6 3 2" xfId="6402"/>
    <cellStyle name="Input 6 3 3" xfId="4972"/>
    <cellStyle name="Input 6 4" xfId="6400"/>
    <cellStyle name="Input 6 5" xfId="4970"/>
    <cellStyle name="Input 7" xfId="1913"/>
    <cellStyle name="Input 7 2" xfId="1914"/>
    <cellStyle name="Input 7 2 2" xfId="6404"/>
    <cellStyle name="Input 7 2 3" xfId="4974"/>
    <cellStyle name="Input 7 3" xfId="1915"/>
    <cellStyle name="Input 7 3 2" xfId="6405"/>
    <cellStyle name="Input 7 3 3" xfId="4975"/>
    <cellStyle name="Input 7 4" xfId="6403"/>
    <cellStyle name="Input 7 5" xfId="4973"/>
    <cellStyle name="Input 8" xfId="1916"/>
    <cellStyle name="Input 8 2" xfId="6406"/>
    <cellStyle name="Input 8 3" xfId="4976"/>
    <cellStyle name="Input 9" xfId="1917"/>
    <cellStyle name="Input 9 2" xfId="6407"/>
    <cellStyle name="Input 9 3" xfId="4977"/>
    <cellStyle name="Input Cells" xfId="1918"/>
    <cellStyle name="Input2" xfId="1919"/>
    <cellStyle name="InputBlueFont" xfId="87"/>
    <cellStyle name="InputCell" xfId="88"/>
    <cellStyle name="INPUTS" xfId="1920"/>
    <cellStyle name="Invisible" xfId="1921"/>
    <cellStyle name="itmln" xfId="89"/>
    <cellStyle name="Javier" xfId="1922"/>
    <cellStyle name="kJ" xfId="1923"/>
    <cellStyle name="kJ/kWh" xfId="1924"/>
    <cellStyle name="Komórka połączona" xfId="1925"/>
    <cellStyle name="Komórka zaznaczona" xfId="1926"/>
    <cellStyle name="KPMG Heading 1" xfId="1927"/>
    <cellStyle name="KPMG Heading 2" xfId="1928"/>
    <cellStyle name="KPMG Heading 3" xfId="1929"/>
    <cellStyle name="KPMG Heading 4" xfId="1930"/>
    <cellStyle name="KPMG Normal" xfId="1931"/>
    <cellStyle name="KPMG Normal Text" xfId="1932"/>
    <cellStyle name="l]_x000d__x000a_Path=M:\RIOCEN01_x000d__x000a_Name=Carlos Emilio Brousse_x000d__x000a_DDEApps=nsf,nsg,nsh,ntf,ns2,ors,org_x000d__x000a_SmartIcons=Todos_x000d__x000a_" xfId="1933"/>
    <cellStyle name="Link" xfId="1934"/>
    <cellStyle name="Linked Cell" xfId="1935"/>
    <cellStyle name="Linked Cell 2" xfId="1936"/>
    <cellStyle name="Linked Cell 3" xfId="1937"/>
    <cellStyle name="Linked Cell 4" xfId="1938"/>
    <cellStyle name="Linked Cell 5" xfId="1939"/>
    <cellStyle name="Linked Cells" xfId="1940"/>
    <cellStyle name="Lo" xfId="1941"/>
    <cellStyle name="Lock" xfId="1942"/>
    <cellStyle name="Lock partiel" xfId="1943"/>
    <cellStyle name="Lock_Definitions" xfId="1944"/>
    <cellStyle name="Massimo" xfId="90"/>
    <cellStyle name="max" xfId="1945"/>
    <cellStyle name="Mes 1" xfId="1946"/>
    <cellStyle name="Mesi" xfId="91"/>
    <cellStyle name="Migliaia (,0)" xfId="92"/>
    <cellStyle name="Migliaia (+0)" xfId="93"/>
    <cellStyle name="Migliaia (0)_Amm. IMI 1°" xfId="94"/>
    <cellStyle name="Migliaia 2" xfId="95"/>
    <cellStyle name="Migliaia 3" xfId="96"/>
    <cellStyle name="Migliaia 4" xfId="97"/>
    <cellStyle name="Migliaia 5" xfId="1947"/>
    <cellStyle name="mil GJ" xfId="1948"/>
    <cellStyle name="Millares [0] 2" xfId="1949"/>
    <cellStyle name="Millares [0] 2 2" xfId="1950"/>
    <cellStyle name="Millares [0] 3" xfId="1951"/>
    <cellStyle name="Millares [2]" xfId="1952"/>
    <cellStyle name="Millares 10" xfId="1953"/>
    <cellStyle name="Millares 10 2" xfId="1954"/>
    <cellStyle name="Millares 10 3" xfId="1955"/>
    <cellStyle name="Millares 11" xfId="1956"/>
    <cellStyle name="Millares 11 2" xfId="1957"/>
    <cellStyle name="Millares 12" xfId="1958"/>
    <cellStyle name="Millares 12 2" xfId="1959"/>
    <cellStyle name="Millares 13" xfId="1960"/>
    <cellStyle name="Millares 13 2" xfId="1961"/>
    <cellStyle name="Millares 14" xfId="1962"/>
    <cellStyle name="Millares 14 2" xfId="1963"/>
    <cellStyle name="Millares 15" xfId="1964"/>
    <cellStyle name="Millares 16" xfId="1965"/>
    <cellStyle name="Millares 16 2" xfId="1966"/>
    <cellStyle name="Millares 17" xfId="1967"/>
    <cellStyle name="Millares 17 2" xfId="1968"/>
    <cellStyle name="Millares 17 3" xfId="1969"/>
    <cellStyle name="Millares 17 4" xfId="1970"/>
    <cellStyle name="Millares 18" xfId="1971"/>
    <cellStyle name="Millares 18 2" xfId="1972"/>
    <cellStyle name="Millares 18 2 2" xfId="1973"/>
    <cellStyle name="Millares 18 3" xfId="1974"/>
    <cellStyle name="Millares 18 4" xfId="1975"/>
    <cellStyle name="Millares 19" xfId="1976"/>
    <cellStyle name="Millares 2" xfId="98"/>
    <cellStyle name="Millares 2 2" xfId="1977"/>
    <cellStyle name="Millares 2 2 2" xfId="1978"/>
    <cellStyle name="Millares 2 2 2 2" xfId="1979"/>
    <cellStyle name="Millares 2 2 3" xfId="1980"/>
    <cellStyle name="Millares 2 2 3 2" xfId="1981"/>
    <cellStyle name="Millares 2 2 4" xfId="1982"/>
    <cellStyle name="Millares 2 3" xfId="1983"/>
    <cellStyle name="Millares 2 3 2" xfId="1984"/>
    <cellStyle name="Millares 2 3 2 2" xfId="1985"/>
    <cellStyle name="Millares 2 3 3" xfId="1986"/>
    <cellStyle name="Millares 2 4" xfId="1987"/>
    <cellStyle name="Millares 2 4 2" xfId="1988"/>
    <cellStyle name="Millares 2 5" xfId="1989"/>
    <cellStyle name="Millares 2 5 2" xfId="1990"/>
    <cellStyle name="Millares 2 5 3" xfId="1991"/>
    <cellStyle name="Millares 2 6" xfId="1992"/>
    <cellStyle name="Millares 2 7" xfId="1993"/>
    <cellStyle name="Millares 2 8" xfId="1994"/>
    <cellStyle name="Millares 2_Deuda a Ago 19 2009" xfId="1995"/>
    <cellStyle name="Millares 20" xfId="1996"/>
    <cellStyle name="Millares 21" xfId="1997"/>
    <cellStyle name="Millares 22" xfId="1998"/>
    <cellStyle name="Millares 23" xfId="1999"/>
    <cellStyle name="Millares 24" xfId="2000"/>
    <cellStyle name="Millares 25" xfId="2001"/>
    <cellStyle name="Millares 26" xfId="2002"/>
    <cellStyle name="Millares 27" xfId="2003"/>
    <cellStyle name="Millares 27 2" xfId="2004"/>
    <cellStyle name="Millares 28" xfId="2005"/>
    <cellStyle name="Millares 29" xfId="2006"/>
    <cellStyle name="Millares 3" xfId="99"/>
    <cellStyle name="Millares 3 2" xfId="2007"/>
    <cellStyle name="Millares 3 2 2" xfId="2008"/>
    <cellStyle name="Millares 3 3" xfId="2009"/>
    <cellStyle name="Millares 3 3 2" xfId="2010"/>
    <cellStyle name="Millares 3 3 2 2" xfId="2011"/>
    <cellStyle name="Millares 3 4" xfId="2012"/>
    <cellStyle name="Millares 3 4 2" xfId="2013"/>
    <cellStyle name="Millares 3 5" xfId="2014"/>
    <cellStyle name="Millares 3 5 2" xfId="2015"/>
    <cellStyle name="Millares 3 6" xfId="2016"/>
    <cellStyle name="Millares 3 6 2" xfId="2017"/>
    <cellStyle name="Millares 3 7" xfId="2018"/>
    <cellStyle name="Millares 3_CO 1501922 OXYCOL Construciones Ppto 2009" xfId="2019"/>
    <cellStyle name="Millares 30" xfId="2020"/>
    <cellStyle name="Millares 31" xfId="2021"/>
    <cellStyle name="Millares 31 2" xfId="2022"/>
    <cellStyle name="Millares 31 3" xfId="2023"/>
    <cellStyle name="Millares 32" xfId="2024"/>
    <cellStyle name="Millares 33" xfId="2025"/>
    <cellStyle name="Millares 34" xfId="2026"/>
    <cellStyle name="Millares 35" xfId="2027"/>
    <cellStyle name="Millares 36" xfId="2028"/>
    <cellStyle name="Millares 37" xfId="2029"/>
    <cellStyle name="Millares 38" xfId="2030"/>
    <cellStyle name="Millares 39" xfId="2031"/>
    <cellStyle name="Millares 4" xfId="2032"/>
    <cellStyle name="Millares 4 2" xfId="2033"/>
    <cellStyle name="Millares 4 2 2" xfId="2034"/>
    <cellStyle name="Millares 4 3" xfId="2035"/>
    <cellStyle name="Millares 40" xfId="2036"/>
    <cellStyle name="Millares 41" xfId="2037"/>
    <cellStyle name="Millares 42" xfId="2038"/>
    <cellStyle name="Millares 43" xfId="2039"/>
    <cellStyle name="Millares 44" xfId="2040"/>
    <cellStyle name="Millares 45" xfId="2041"/>
    <cellStyle name="Millares 46" xfId="2042"/>
    <cellStyle name="Millares 47" xfId="2043"/>
    <cellStyle name="Millares 48" xfId="2044"/>
    <cellStyle name="Millares 49" xfId="2045"/>
    <cellStyle name="Millares 5" xfId="2046"/>
    <cellStyle name="Millares 5 2" xfId="2047"/>
    <cellStyle name="Millares 5 2 2" xfId="2048"/>
    <cellStyle name="Millares 5 2 2 2" xfId="2049"/>
    <cellStyle name="Millares 5 3" xfId="2050"/>
    <cellStyle name="Millares 50" xfId="2051"/>
    <cellStyle name="Millares 51" xfId="2052"/>
    <cellStyle name="Millares 52" xfId="2053"/>
    <cellStyle name="Millares 53" xfId="2054"/>
    <cellStyle name="Millares 54" xfId="2055"/>
    <cellStyle name="Millares 6" xfId="2056"/>
    <cellStyle name="Millares 6 2" xfId="2057"/>
    <cellStyle name="Millares 7" xfId="2058"/>
    <cellStyle name="Millares 7 2" xfId="2059"/>
    <cellStyle name="Millares 7 3" xfId="2060"/>
    <cellStyle name="Millares 7 4" xfId="2061"/>
    <cellStyle name="Millares 8" xfId="2062"/>
    <cellStyle name="Millares 8 2" xfId="2063"/>
    <cellStyle name="Millares 8 3" xfId="2064"/>
    <cellStyle name="Millares 9" xfId="2065"/>
    <cellStyle name="Millares 9 2" xfId="2066"/>
    <cellStyle name="Millares 9 2 2" xfId="2067"/>
    <cellStyle name="Millares 9 2 2 2" xfId="6408"/>
    <cellStyle name="Millares 9 3" xfId="2068"/>
    <cellStyle name="Millares 9 4" xfId="2069"/>
    <cellStyle name="Millares 9 5" xfId="2070"/>
    <cellStyle name="Millares 9 6" xfId="2071"/>
    <cellStyle name="Millares 9 7" xfId="2072"/>
    <cellStyle name="Millares 9 8" xfId="2073"/>
    <cellStyle name="Millares personalizado" xfId="2074"/>
    <cellStyle name="Milliers [0]_AR1194" xfId="2075"/>
    <cellStyle name="Milliers_AR1194" xfId="2076"/>
    <cellStyle name="min" xfId="2077"/>
    <cellStyle name="MLComma0" xfId="100"/>
    <cellStyle name="MLDollar0" xfId="2078"/>
    <cellStyle name="MLEuro0" xfId="2079"/>
    <cellStyle name="MLHeaderSection" xfId="101"/>
    <cellStyle name="MLMultiple0" xfId="102"/>
    <cellStyle name="MLPercent0" xfId="103"/>
    <cellStyle name="MLPound0" xfId="2080"/>
    <cellStyle name="MLYen0" xfId="2081"/>
    <cellStyle name="Mo" xfId="2082"/>
    <cellStyle name="Model" xfId="2083"/>
    <cellStyle name="Moeda [0]_Base Budget -1999" xfId="2084"/>
    <cellStyle name="Moeda_Base Budget -1999" xfId="2085"/>
    <cellStyle name="Moneda [0] 2" xfId="2086"/>
    <cellStyle name="Moneda [0] 3" xfId="2087"/>
    <cellStyle name="Moneda [00]" xfId="2088"/>
    <cellStyle name="Moneda 10" xfId="2089"/>
    <cellStyle name="Moneda 2" xfId="104"/>
    <cellStyle name="Moneda 2 10" xfId="2090"/>
    <cellStyle name="Moneda 2 10 2" xfId="6409"/>
    <cellStyle name="Moneda 2 11" xfId="2091"/>
    <cellStyle name="Moneda 2 11 2" xfId="6410"/>
    <cellStyle name="Moneda 2 12" xfId="2092"/>
    <cellStyle name="Moneda 2 12 2" xfId="6411"/>
    <cellStyle name="Moneda 2 13" xfId="5899"/>
    <cellStyle name="Moneda 2 2" xfId="2093"/>
    <cellStyle name="Moneda 2 2 10" xfId="2094"/>
    <cellStyle name="Moneda 2 2 11" xfId="2095"/>
    <cellStyle name="Moneda 2 2 12" xfId="6412"/>
    <cellStyle name="Moneda 2 2 2" xfId="2096"/>
    <cellStyle name="Moneda 2 2 2 2" xfId="2097"/>
    <cellStyle name="Moneda 2 2 2 3" xfId="2098"/>
    <cellStyle name="Moneda 2 2 2 4" xfId="2099"/>
    <cellStyle name="Moneda 2 2 2 5" xfId="2100"/>
    <cellStyle name="Moneda 2 2 2 6" xfId="2101"/>
    <cellStyle name="Moneda 2 2 2 7" xfId="2102"/>
    <cellStyle name="Moneda 2 2 2 8" xfId="2103"/>
    <cellStyle name="Moneda 2 2 3" xfId="2104"/>
    <cellStyle name="Moneda 2 2 3 2" xfId="2105"/>
    <cellStyle name="Moneda 2 2 3 3" xfId="6413"/>
    <cellStyle name="Moneda 2 2 4" xfId="2106"/>
    <cellStyle name="Moneda 2 2 5" xfId="2107"/>
    <cellStyle name="Moneda 2 2 6" xfId="2108"/>
    <cellStyle name="Moneda 2 2 6 2" xfId="2109"/>
    <cellStyle name="Moneda 2 2 6 3" xfId="2110"/>
    <cellStyle name="Moneda 2 2 6 4" xfId="2111"/>
    <cellStyle name="Moneda 2 2 7" xfId="2112"/>
    <cellStyle name="Moneda 2 2 8" xfId="2113"/>
    <cellStyle name="Moneda 2 2 9" xfId="2114"/>
    <cellStyle name="Moneda 2 3" xfId="2115"/>
    <cellStyle name="Moneda 2 4" xfId="2116"/>
    <cellStyle name="Moneda 2 5" xfId="2117"/>
    <cellStyle name="Moneda 2 6" xfId="2118"/>
    <cellStyle name="Moneda 2 7" xfId="2119"/>
    <cellStyle name="Moneda 2 8" xfId="2120"/>
    <cellStyle name="Moneda 2 8 2" xfId="6414"/>
    <cellStyle name="Moneda 2 9" xfId="2121"/>
    <cellStyle name="Moneda 2 9 2" xfId="6415"/>
    <cellStyle name="Moneda 3" xfId="105"/>
    <cellStyle name="Moneda 3 2" xfId="2122"/>
    <cellStyle name="Moneda 3 2 2" xfId="2123"/>
    <cellStyle name="Moneda 3 2 3" xfId="6416"/>
    <cellStyle name="Moneda 3 3" xfId="2124"/>
    <cellStyle name="Moneda 3 4" xfId="5900"/>
    <cellStyle name="Moneda 4" xfId="2125"/>
    <cellStyle name="Moneda 4 2" xfId="6417"/>
    <cellStyle name="Moneda 4 3" xfId="2126"/>
    <cellStyle name="Moneda 5" xfId="2127"/>
    <cellStyle name="Moneda 6" xfId="2128"/>
    <cellStyle name="Moneda 6 2" xfId="2129"/>
    <cellStyle name="Moneda 7" xfId="2130"/>
    <cellStyle name="Moneda 7 2" xfId="6418"/>
    <cellStyle name="Moneda 8" xfId="2131"/>
    <cellStyle name="Moneda 8 2" xfId="6419"/>
    <cellStyle name="Moneda 9" xfId="2132"/>
    <cellStyle name="Moneda 9 2" xfId="6420"/>
    <cellStyle name="Monétaire [0]_AR1194" xfId="2133"/>
    <cellStyle name="Monétaire_AR1194" xfId="2134"/>
    <cellStyle name="months" xfId="2135"/>
    <cellStyle name="Multiple" xfId="106"/>
    <cellStyle name="Multiple 2" xfId="2136"/>
    <cellStyle name="Multiple0" xfId="107"/>
    <cellStyle name="MW" xfId="2137"/>
    <cellStyle name="MWe" xfId="2138"/>
    <cellStyle name="MWh" xfId="2139"/>
    <cellStyle name="MWth" xfId="2140"/>
    <cellStyle name="Nagłówek 1" xfId="2141"/>
    <cellStyle name="Nagłówek 2" xfId="2142"/>
    <cellStyle name="Nagłówek 3" xfId="2143"/>
    <cellStyle name="Nagłówek 4" xfId="2144"/>
    <cellStyle name="Name" xfId="2145"/>
    <cellStyle name="Neg_Su - Modelo5" xfId="2146"/>
    <cellStyle name="neg0.0" xfId="2147"/>
    <cellStyle name="Neutral 2" xfId="2148"/>
    <cellStyle name="Neutral 2 2" xfId="2149"/>
    <cellStyle name="Neutral 2 2 2" xfId="2150"/>
    <cellStyle name="Neutral 2 3" xfId="2151"/>
    <cellStyle name="Neutral 2 4" xfId="2152"/>
    <cellStyle name="Neutral 3" xfId="2153"/>
    <cellStyle name="Neutral 3 2" xfId="2154"/>
    <cellStyle name="Neutral 3 3" xfId="2155"/>
    <cellStyle name="Neutral 3 4" xfId="2156"/>
    <cellStyle name="Neutral 4" xfId="2157"/>
    <cellStyle name="Neutral 4 2" xfId="2158"/>
    <cellStyle name="Neutral 4 3" xfId="2159"/>
    <cellStyle name="Neutral 4 4" xfId="2160"/>
    <cellStyle name="Neutral 5" xfId="2161"/>
    <cellStyle name="Neutral 5 2" xfId="2162"/>
    <cellStyle name="Neutral 5 3" xfId="2163"/>
    <cellStyle name="Neutral 5 4" xfId="2164"/>
    <cellStyle name="Neutral 6" xfId="2165"/>
    <cellStyle name="Neutralne" xfId="2166"/>
    <cellStyle name="Never Changes" xfId="2167"/>
    <cellStyle name="Never Changes 2" xfId="4725"/>
    <cellStyle name="NewColumnHeaderNormal" xfId="2168"/>
    <cellStyle name="NewSectionHeaderNormal" xfId="2169"/>
    <cellStyle name="NewTitleNormal" xfId="2170"/>
    <cellStyle name="no dec" xfId="2171"/>
    <cellStyle name="No-definido" xfId="2172"/>
    <cellStyle name="No-definido 2" xfId="2173"/>
    <cellStyle name="No-definido 3" xfId="2174"/>
    <cellStyle name="No-definido 4" xfId="2175"/>
    <cellStyle name="No-definido 5" xfId="2176"/>
    <cellStyle name="No-definido_Deuda a Ago 19 2009" xfId="2177"/>
    <cellStyle name="Non_definito" xfId="108"/>
    <cellStyle name="Normal" xfId="0" builtinId="0"/>
    <cellStyle name="Normal - Style1" xfId="2178"/>
    <cellStyle name="Normal - Style1 5" xfId="2179"/>
    <cellStyle name="Normal - Style1_Deuda a Ago 19 2009" xfId="2180"/>
    <cellStyle name="Normal - Style5" xfId="2181"/>
    <cellStyle name="Normal (%)" xfId="2182"/>
    <cellStyle name="Normal (No)" xfId="2183"/>
    <cellStyle name="Normal 10" xfId="2184"/>
    <cellStyle name="Normal 10 10" xfId="2185"/>
    <cellStyle name="Normal 10 11" xfId="2186"/>
    <cellStyle name="Normal 10 12" xfId="2187"/>
    <cellStyle name="Normal 10 13" xfId="2188"/>
    <cellStyle name="Normal 10 14" xfId="2189"/>
    <cellStyle name="Normal 10 15" xfId="2190"/>
    <cellStyle name="Normal 10 16" xfId="2191"/>
    <cellStyle name="Normal 10 17" xfId="2192"/>
    <cellStyle name="Normal 10 18" xfId="2193"/>
    <cellStyle name="Normal 10 19" xfId="2194"/>
    <cellStyle name="Normal 10 2" xfId="2195"/>
    <cellStyle name="Normal 10 2 2" xfId="2196"/>
    <cellStyle name="Normal 10 2 3" xfId="2197"/>
    <cellStyle name="Normal 10 20" xfId="2198"/>
    <cellStyle name="Normal 10 21" xfId="2199"/>
    <cellStyle name="Normal 10 22" xfId="2200"/>
    <cellStyle name="Normal 10 23" xfId="2201"/>
    <cellStyle name="Normal 10 24" xfId="2202"/>
    <cellStyle name="Normal 10 25" xfId="2203"/>
    <cellStyle name="Normal 10 26" xfId="2204"/>
    <cellStyle name="Normal 10 27" xfId="2205"/>
    <cellStyle name="Normal 10 28" xfId="2206"/>
    <cellStyle name="Normal 10 29" xfId="2207"/>
    <cellStyle name="Normal 10 3" xfId="2208"/>
    <cellStyle name="Normal 10 30" xfId="2209"/>
    <cellStyle name="Normal 10 31" xfId="2210"/>
    <cellStyle name="Normal 10 32" xfId="2211"/>
    <cellStyle name="Normal 10 33" xfId="2212"/>
    <cellStyle name="Normal 10 34" xfId="2213"/>
    <cellStyle name="Normal 10 35" xfId="2214"/>
    <cellStyle name="Normal 10 36" xfId="2215"/>
    <cellStyle name="Normal 10 37" xfId="2216"/>
    <cellStyle name="Normal 10 38" xfId="2217"/>
    <cellStyle name="Normal 10 39" xfId="2218"/>
    <cellStyle name="Normal 10 4" xfId="2219"/>
    <cellStyle name="Normal 10 40" xfId="2220"/>
    <cellStyle name="Normal 10 41" xfId="2221"/>
    <cellStyle name="Normal 10 42" xfId="2222"/>
    <cellStyle name="Normal 10 43" xfId="2223"/>
    <cellStyle name="Normal 10 44" xfId="2224"/>
    <cellStyle name="Normal 10 45" xfId="2225"/>
    <cellStyle name="Normal 10 5" xfId="2226"/>
    <cellStyle name="Normal 10 6" xfId="2227"/>
    <cellStyle name="Normal 10 7" xfId="2228"/>
    <cellStyle name="Normal 10 8" xfId="2229"/>
    <cellStyle name="Normal 10 9" xfId="2230"/>
    <cellStyle name="Normal 11" xfId="109"/>
    <cellStyle name="Normal 11 10" xfId="2231"/>
    <cellStyle name="Normal 11 11" xfId="2232"/>
    <cellStyle name="Normal 11 12" xfId="2233"/>
    <cellStyle name="Normal 11 13" xfId="2234"/>
    <cellStyle name="Normal 11 14" xfId="2235"/>
    <cellStyle name="Normal 11 15" xfId="2236"/>
    <cellStyle name="Normal 11 16" xfId="2237"/>
    <cellStyle name="Normal 11 17" xfId="2238"/>
    <cellStyle name="Normal 11 18" xfId="2239"/>
    <cellStyle name="Normal 11 19" xfId="2240"/>
    <cellStyle name="Normal 11 2" xfId="2241"/>
    <cellStyle name="Normal 11 2 2" xfId="2242"/>
    <cellStyle name="Normal 11 20" xfId="2243"/>
    <cellStyle name="Normal 11 21" xfId="2244"/>
    <cellStyle name="Normal 11 22" xfId="2245"/>
    <cellStyle name="Normal 11 23" xfId="2246"/>
    <cellStyle name="Normal 11 24" xfId="2247"/>
    <cellStyle name="Normal 11 25" xfId="2248"/>
    <cellStyle name="Normal 11 26" xfId="2249"/>
    <cellStyle name="Normal 11 27" xfId="2250"/>
    <cellStyle name="Normal 11 28" xfId="2251"/>
    <cellStyle name="Normal 11 29" xfId="2252"/>
    <cellStyle name="Normal 11 3" xfId="2253"/>
    <cellStyle name="Normal 11 30" xfId="2254"/>
    <cellStyle name="Normal 11 31" xfId="2255"/>
    <cellStyle name="Normal 11 32" xfId="2256"/>
    <cellStyle name="Normal 11 33" xfId="2257"/>
    <cellStyle name="Normal 11 34" xfId="2258"/>
    <cellStyle name="Normal 11 35" xfId="2259"/>
    <cellStyle name="Normal 11 36" xfId="2260"/>
    <cellStyle name="Normal 11 37" xfId="2261"/>
    <cellStyle name="Normal 11 38" xfId="2262"/>
    <cellStyle name="Normal 11 39" xfId="2263"/>
    <cellStyle name="Normal 11 4" xfId="2264"/>
    <cellStyle name="Normal 11 40" xfId="2265"/>
    <cellStyle name="Normal 11 41" xfId="2266"/>
    <cellStyle name="Normal 11 42" xfId="2267"/>
    <cellStyle name="Normal 11 43" xfId="2268"/>
    <cellStyle name="Normal 11 44" xfId="2269"/>
    <cellStyle name="Normal 11 45" xfId="2270"/>
    <cellStyle name="Normal 11 5" xfId="2271"/>
    <cellStyle name="Normal 11 6" xfId="2272"/>
    <cellStyle name="Normal 11 7" xfId="2273"/>
    <cellStyle name="Normal 11 8" xfId="2274"/>
    <cellStyle name="Normal 11 9" xfId="2275"/>
    <cellStyle name="Normal 12" xfId="2276"/>
    <cellStyle name="Normal 12 2" xfId="2277"/>
    <cellStyle name="Normal 12 3" xfId="2278"/>
    <cellStyle name="Normal 13" xfId="110"/>
    <cellStyle name="Normal 13 10" xfId="2279"/>
    <cellStyle name="Normal 13 11" xfId="2280"/>
    <cellStyle name="Normal 13 12" xfId="2281"/>
    <cellStyle name="Normal 13 13" xfId="2282"/>
    <cellStyle name="Normal 13 14" xfId="2283"/>
    <cellStyle name="Normal 13 15" xfId="2284"/>
    <cellStyle name="Normal 13 16" xfId="2285"/>
    <cellStyle name="Normal 13 17" xfId="2286"/>
    <cellStyle name="Normal 13 18" xfId="2287"/>
    <cellStyle name="Normal 13 19" xfId="2288"/>
    <cellStyle name="Normal 13 2" xfId="2289"/>
    <cellStyle name="Normal 13 20" xfId="2290"/>
    <cellStyle name="Normal 13 21" xfId="2291"/>
    <cellStyle name="Normal 13 22" xfId="2292"/>
    <cellStyle name="Normal 13 23" xfId="2293"/>
    <cellStyle name="Normal 13 24" xfId="2294"/>
    <cellStyle name="Normal 13 25" xfId="2295"/>
    <cellStyle name="Normal 13 26" xfId="2296"/>
    <cellStyle name="Normal 13 27" xfId="2297"/>
    <cellStyle name="Normal 13 28" xfId="2298"/>
    <cellStyle name="Normal 13 29" xfId="2299"/>
    <cellStyle name="Normal 13 3" xfId="2300"/>
    <cellStyle name="Normal 13 30" xfId="2301"/>
    <cellStyle name="Normal 13 31" xfId="2302"/>
    <cellStyle name="Normal 13 32" xfId="2303"/>
    <cellStyle name="Normal 13 33" xfId="2304"/>
    <cellStyle name="Normal 13 34" xfId="2305"/>
    <cellStyle name="Normal 13 35" xfId="2306"/>
    <cellStyle name="Normal 13 36" xfId="2307"/>
    <cellStyle name="Normal 13 37" xfId="2308"/>
    <cellStyle name="Normal 13 38" xfId="2309"/>
    <cellStyle name="Normal 13 39" xfId="2310"/>
    <cellStyle name="Normal 13 4" xfId="2311"/>
    <cellStyle name="Normal 13 40" xfId="2312"/>
    <cellStyle name="Normal 13 41" xfId="2313"/>
    <cellStyle name="Normal 13 42" xfId="2314"/>
    <cellStyle name="Normal 13 43" xfId="2315"/>
    <cellStyle name="Normal 13 44" xfId="2316"/>
    <cellStyle name="Normal 13 45" xfId="2317"/>
    <cellStyle name="Normal 13 5" xfId="2318"/>
    <cellStyle name="Normal 13 6" xfId="2319"/>
    <cellStyle name="Normal 13 7" xfId="2320"/>
    <cellStyle name="Normal 13 8" xfId="2321"/>
    <cellStyle name="Normal 13 9" xfId="2322"/>
    <cellStyle name="Normal 14" xfId="2323"/>
    <cellStyle name="Normal 14 10" xfId="2324"/>
    <cellStyle name="Normal 14 11" xfId="2325"/>
    <cellStyle name="Normal 14 12" xfId="2326"/>
    <cellStyle name="Normal 14 13" xfId="2327"/>
    <cellStyle name="Normal 14 14" xfId="2328"/>
    <cellStyle name="Normal 14 15" xfId="2329"/>
    <cellStyle name="Normal 14 16" xfId="2330"/>
    <cellStyle name="Normal 14 17" xfId="2331"/>
    <cellStyle name="Normal 14 18" xfId="2332"/>
    <cellStyle name="Normal 14 19" xfId="2333"/>
    <cellStyle name="Normal 14 2" xfId="2334"/>
    <cellStyle name="Normal 14 20" xfId="2335"/>
    <cellStyle name="Normal 14 21" xfId="2336"/>
    <cellStyle name="Normal 14 22" xfId="2337"/>
    <cellStyle name="Normal 14 23" xfId="2338"/>
    <cellStyle name="Normal 14 24" xfId="2339"/>
    <cellStyle name="Normal 14 25" xfId="2340"/>
    <cellStyle name="Normal 14 26" xfId="2341"/>
    <cellStyle name="Normal 14 27" xfId="2342"/>
    <cellStyle name="Normal 14 28" xfId="2343"/>
    <cellStyle name="Normal 14 29" xfId="2344"/>
    <cellStyle name="Normal 14 3" xfId="2345"/>
    <cellStyle name="Normal 14 30" xfId="2346"/>
    <cellStyle name="Normal 14 31" xfId="2347"/>
    <cellStyle name="Normal 14 32" xfId="2348"/>
    <cellStyle name="Normal 14 33" xfId="2349"/>
    <cellStyle name="Normal 14 34" xfId="2350"/>
    <cellStyle name="Normal 14 35" xfId="2351"/>
    <cellStyle name="Normal 14 36" xfId="2352"/>
    <cellStyle name="Normal 14 37" xfId="2353"/>
    <cellStyle name="Normal 14 38" xfId="2354"/>
    <cellStyle name="Normal 14 39" xfId="2355"/>
    <cellStyle name="Normal 14 4" xfId="2356"/>
    <cellStyle name="Normal 14 40" xfId="2357"/>
    <cellStyle name="Normal 14 41" xfId="2358"/>
    <cellStyle name="Normal 14 42" xfId="2359"/>
    <cellStyle name="Normal 14 43" xfId="2360"/>
    <cellStyle name="Normal 14 44" xfId="2361"/>
    <cellStyle name="Normal 14 5" xfId="2362"/>
    <cellStyle name="Normal 14 6" xfId="2363"/>
    <cellStyle name="Normal 14 7" xfId="2364"/>
    <cellStyle name="Normal 14 8" xfId="2365"/>
    <cellStyle name="Normal 14 9" xfId="2366"/>
    <cellStyle name="Normal 15" xfId="2367"/>
    <cellStyle name="Normal 15 10" xfId="2368"/>
    <cellStyle name="Normal 15 11" xfId="2369"/>
    <cellStyle name="Normal 15 12" xfId="2370"/>
    <cellStyle name="Normal 15 13" xfId="2371"/>
    <cellStyle name="Normal 15 14" xfId="2372"/>
    <cellStyle name="Normal 15 15" xfId="2373"/>
    <cellStyle name="Normal 15 16" xfId="2374"/>
    <cellStyle name="Normal 15 17" xfId="2375"/>
    <cellStyle name="Normal 15 18" xfId="2376"/>
    <cellStyle name="Normal 15 19" xfId="2377"/>
    <cellStyle name="Normal 15 2" xfId="2378"/>
    <cellStyle name="Normal 15 2 2" xfId="2379"/>
    <cellStyle name="Normal 15 20" xfId="2380"/>
    <cellStyle name="Normal 15 21" xfId="2381"/>
    <cellStyle name="Normal 15 22" xfId="2382"/>
    <cellStyle name="Normal 15 23" xfId="2383"/>
    <cellStyle name="Normal 15 24" xfId="2384"/>
    <cellStyle name="Normal 15 25" xfId="2385"/>
    <cellStyle name="Normal 15 26" xfId="2386"/>
    <cellStyle name="Normal 15 27" xfId="2387"/>
    <cellStyle name="Normal 15 28" xfId="2388"/>
    <cellStyle name="Normal 15 29" xfId="2389"/>
    <cellStyle name="Normal 15 3" xfId="2390"/>
    <cellStyle name="Normal 15 30" xfId="2391"/>
    <cellStyle name="Normal 15 31" xfId="2392"/>
    <cellStyle name="Normal 15 32" xfId="2393"/>
    <cellStyle name="Normal 15 33" xfId="2394"/>
    <cellStyle name="Normal 15 34" xfId="2395"/>
    <cellStyle name="Normal 15 35" xfId="2396"/>
    <cellStyle name="Normal 15 36" xfId="2397"/>
    <cellStyle name="Normal 15 37" xfId="2398"/>
    <cellStyle name="Normal 15 38" xfId="2399"/>
    <cellStyle name="Normal 15 39" xfId="2400"/>
    <cellStyle name="Normal 15 4" xfId="2401"/>
    <cellStyle name="Normal 15 40" xfId="2402"/>
    <cellStyle name="Normal 15 41" xfId="2403"/>
    <cellStyle name="Normal 15 42" xfId="2404"/>
    <cellStyle name="Normal 15 43" xfId="2405"/>
    <cellStyle name="Normal 15 44" xfId="2406"/>
    <cellStyle name="Normal 15 45" xfId="2407"/>
    <cellStyle name="Normal 15 5" xfId="2408"/>
    <cellStyle name="Normal 15 6" xfId="2409"/>
    <cellStyle name="Normal 15 7" xfId="2410"/>
    <cellStyle name="Normal 15 8" xfId="2411"/>
    <cellStyle name="Normal 15 9" xfId="2412"/>
    <cellStyle name="Normal 16" xfId="2413"/>
    <cellStyle name="Normal 16 10" xfId="2414"/>
    <cellStyle name="Normal 16 11" xfId="2415"/>
    <cellStyle name="Normal 16 12" xfId="2416"/>
    <cellStyle name="Normal 16 13" xfId="2417"/>
    <cellStyle name="Normal 16 14" xfId="2418"/>
    <cellStyle name="Normal 16 15" xfId="2419"/>
    <cellStyle name="Normal 16 16" xfId="2420"/>
    <cellStyle name="Normal 16 17" xfId="2421"/>
    <cellStyle name="Normal 16 18" xfId="2422"/>
    <cellStyle name="Normal 16 19" xfId="2423"/>
    <cellStyle name="Normal 16 2" xfId="2424"/>
    <cellStyle name="Normal 16 2 2" xfId="2425"/>
    <cellStyle name="Normal 16 20" xfId="2426"/>
    <cellStyle name="Normal 16 21" xfId="2427"/>
    <cellStyle name="Normal 16 22" xfId="2428"/>
    <cellStyle name="Normal 16 23" xfId="2429"/>
    <cellStyle name="Normal 16 24" xfId="2430"/>
    <cellStyle name="Normal 16 25" xfId="2431"/>
    <cellStyle name="Normal 16 26" xfId="2432"/>
    <cellStyle name="Normal 16 27" xfId="2433"/>
    <cellStyle name="Normal 16 28" xfId="2434"/>
    <cellStyle name="Normal 16 29" xfId="2435"/>
    <cellStyle name="Normal 16 3" xfId="2436"/>
    <cellStyle name="Normal 16 30" xfId="2437"/>
    <cellStyle name="Normal 16 31" xfId="2438"/>
    <cellStyle name="Normal 16 32" xfId="2439"/>
    <cellStyle name="Normal 16 33" xfId="2440"/>
    <cellStyle name="Normal 16 34" xfId="2441"/>
    <cellStyle name="Normal 16 35" xfId="2442"/>
    <cellStyle name="Normal 16 36" xfId="2443"/>
    <cellStyle name="Normal 16 37" xfId="2444"/>
    <cellStyle name="Normal 16 38" xfId="2445"/>
    <cellStyle name="Normal 16 39" xfId="2446"/>
    <cellStyle name="Normal 16 4" xfId="2447"/>
    <cellStyle name="Normal 16 40" xfId="2448"/>
    <cellStyle name="Normal 16 41" xfId="2449"/>
    <cellStyle name="Normal 16 42" xfId="2450"/>
    <cellStyle name="Normal 16 43" xfId="2451"/>
    <cellStyle name="Normal 16 44" xfId="2452"/>
    <cellStyle name="Normal 16 45" xfId="2453"/>
    <cellStyle name="Normal 16 46" xfId="2454"/>
    <cellStyle name="Normal 16 5" xfId="2455"/>
    <cellStyle name="Normal 16 6" xfId="2456"/>
    <cellStyle name="Normal 16 7" xfId="2457"/>
    <cellStyle name="Normal 16 8" xfId="2458"/>
    <cellStyle name="Normal 16 9" xfId="2459"/>
    <cellStyle name="Normal 17" xfId="2460"/>
    <cellStyle name="Normal 17 10" xfId="2461"/>
    <cellStyle name="Normal 17 11" xfId="2462"/>
    <cellStyle name="Normal 17 12" xfId="2463"/>
    <cellStyle name="Normal 17 13" xfId="2464"/>
    <cellStyle name="Normal 17 14" xfId="2465"/>
    <cellStyle name="Normal 17 15" xfId="2466"/>
    <cellStyle name="Normal 17 16" xfId="2467"/>
    <cellStyle name="Normal 17 17" xfId="2468"/>
    <cellStyle name="Normal 17 18" xfId="2469"/>
    <cellStyle name="Normal 17 19" xfId="2470"/>
    <cellStyle name="Normal 17 2" xfId="2471"/>
    <cellStyle name="Normal 17 20" xfId="2472"/>
    <cellStyle name="Normal 17 21" xfId="2473"/>
    <cellStyle name="Normal 17 22" xfId="2474"/>
    <cellStyle name="Normal 17 23" xfId="2475"/>
    <cellStyle name="Normal 17 24" xfId="2476"/>
    <cellStyle name="Normal 17 25" xfId="2477"/>
    <cellStyle name="Normal 17 26" xfId="2478"/>
    <cellStyle name="Normal 17 27" xfId="2479"/>
    <cellStyle name="Normal 17 28" xfId="2480"/>
    <cellStyle name="Normal 17 29" xfId="2481"/>
    <cellStyle name="Normal 17 3" xfId="2482"/>
    <cellStyle name="Normal 17 30" xfId="2483"/>
    <cellStyle name="Normal 17 31" xfId="2484"/>
    <cellStyle name="Normal 17 32" xfId="2485"/>
    <cellStyle name="Normal 17 33" xfId="2486"/>
    <cellStyle name="Normal 17 34" xfId="2487"/>
    <cellStyle name="Normal 17 35" xfId="2488"/>
    <cellStyle name="Normal 17 36" xfId="2489"/>
    <cellStyle name="Normal 17 37" xfId="2490"/>
    <cellStyle name="Normal 17 38" xfId="2491"/>
    <cellStyle name="Normal 17 39" xfId="2492"/>
    <cellStyle name="Normal 17 4" xfId="2493"/>
    <cellStyle name="Normal 17 40" xfId="2494"/>
    <cellStyle name="Normal 17 41" xfId="2495"/>
    <cellStyle name="Normal 17 42" xfId="2496"/>
    <cellStyle name="Normal 17 43" xfId="2497"/>
    <cellStyle name="Normal 17 44" xfId="2498"/>
    <cellStyle name="Normal 17 45" xfId="2499"/>
    <cellStyle name="Normal 17 5" xfId="2500"/>
    <cellStyle name="Normal 17 6" xfId="2501"/>
    <cellStyle name="Normal 17 7" xfId="2502"/>
    <cellStyle name="Normal 17 8" xfId="2503"/>
    <cellStyle name="Normal 17 9" xfId="2504"/>
    <cellStyle name="Normal 18" xfId="2505"/>
    <cellStyle name="Normal 18 10" xfId="2506"/>
    <cellStyle name="Normal 18 11" xfId="2507"/>
    <cellStyle name="Normal 18 12" xfId="2508"/>
    <cellStyle name="Normal 18 13" xfId="2509"/>
    <cellStyle name="Normal 18 14" xfId="2510"/>
    <cellStyle name="Normal 18 15" xfId="2511"/>
    <cellStyle name="Normal 18 16" xfId="2512"/>
    <cellStyle name="Normal 18 17" xfId="2513"/>
    <cellStyle name="Normal 18 18" xfId="2514"/>
    <cellStyle name="Normal 18 19" xfId="2515"/>
    <cellStyle name="Normal 18 2" xfId="2516"/>
    <cellStyle name="Normal 18 20" xfId="2517"/>
    <cellStyle name="Normal 18 21" xfId="2518"/>
    <cellStyle name="Normal 18 22" xfId="2519"/>
    <cellStyle name="Normal 18 23" xfId="2520"/>
    <cellStyle name="Normal 18 24" xfId="2521"/>
    <cellStyle name="Normal 18 25" xfId="2522"/>
    <cellStyle name="Normal 18 26" xfId="2523"/>
    <cellStyle name="Normal 18 27" xfId="2524"/>
    <cellStyle name="Normal 18 28" xfId="2525"/>
    <cellStyle name="Normal 18 29" xfId="2526"/>
    <cellStyle name="Normal 18 3" xfId="2527"/>
    <cellStyle name="Normal 18 30" xfId="2528"/>
    <cellStyle name="Normal 18 31" xfId="2529"/>
    <cellStyle name="Normal 18 32" xfId="2530"/>
    <cellStyle name="Normal 18 33" xfId="2531"/>
    <cellStyle name="Normal 18 34" xfId="2532"/>
    <cellStyle name="Normal 18 35" xfId="2533"/>
    <cellStyle name="Normal 18 36" xfId="2534"/>
    <cellStyle name="Normal 18 37" xfId="2535"/>
    <cellStyle name="Normal 18 38" xfId="2536"/>
    <cellStyle name="Normal 18 39" xfId="2537"/>
    <cellStyle name="Normal 18 4" xfId="2538"/>
    <cellStyle name="Normal 18 40" xfId="2539"/>
    <cellStyle name="Normal 18 41" xfId="2540"/>
    <cellStyle name="Normal 18 42" xfId="2541"/>
    <cellStyle name="Normal 18 43" xfId="2542"/>
    <cellStyle name="Normal 18 44" xfId="2543"/>
    <cellStyle name="Normal 18 5" xfId="2544"/>
    <cellStyle name="Normal 18 6" xfId="2545"/>
    <cellStyle name="Normal 18 7" xfId="2546"/>
    <cellStyle name="Normal 18 8" xfId="2547"/>
    <cellStyle name="Normal 18 9" xfId="2548"/>
    <cellStyle name="Normal 19" xfId="2549"/>
    <cellStyle name="Normal 19 10" xfId="2550"/>
    <cellStyle name="Normal 19 11" xfId="2551"/>
    <cellStyle name="Normal 19 12" xfId="2552"/>
    <cellStyle name="Normal 19 13" xfId="2553"/>
    <cellStyle name="Normal 19 14" xfId="2554"/>
    <cellStyle name="Normal 19 15" xfId="2555"/>
    <cellStyle name="Normal 19 16" xfId="2556"/>
    <cellStyle name="Normal 19 17" xfId="2557"/>
    <cellStyle name="Normal 19 18" xfId="2558"/>
    <cellStyle name="Normal 19 19" xfId="2559"/>
    <cellStyle name="Normal 19 2" xfId="2560"/>
    <cellStyle name="Normal 19 20" xfId="2561"/>
    <cellStyle name="Normal 19 21" xfId="2562"/>
    <cellStyle name="Normal 19 22" xfId="2563"/>
    <cellStyle name="Normal 19 23" xfId="2564"/>
    <cellStyle name="Normal 19 24" xfId="2565"/>
    <cellStyle name="Normal 19 25" xfId="2566"/>
    <cellStyle name="Normal 19 26" xfId="2567"/>
    <cellStyle name="Normal 19 27" xfId="2568"/>
    <cellStyle name="Normal 19 28" xfId="2569"/>
    <cellStyle name="Normal 19 29" xfId="2570"/>
    <cellStyle name="Normal 19 3" xfId="2571"/>
    <cellStyle name="Normal 19 30" xfId="2572"/>
    <cellStyle name="Normal 19 31" xfId="2573"/>
    <cellStyle name="Normal 19 32" xfId="2574"/>
    <cellStyle name="Normal 19 33" xfId="2575"/>
    <cellStyle name="Normal 19 34" xfId="2576"/>
    <cellStyle name="Normal 19 35" xfId="2577"/>
    <cellStyle name="Normal 19 36" xfId="2578"/>
    <cellStyle name="Normal 19 37" xfId="2579"/>
    <cellStyle name="Normal 19 38" xfId="2580"/>
    <cellStyle name="Normal 19 39" xfId="2581"/>
    <cellStyle name="Normal 19 4" xfId="2582"/>
    <cellStyle name="Normal 19 40" xfId="2583"/>
    <cellStyle name="Normal 19 41" xfId="2584"/>
    <cellStyle name="Normal 19 42" xfId="2585"/>
    <cellStyle name="Normal 19 43" xfId="2586"/>
    <cellStyle name="Normal 19 44" xfId="2587"/>
    <cellStyle name="Normal 19 45" xfId="2588"/>
    <cellStyle name="Normal 19 5" xfId="2589"/>
    <cellStyle name="Normal 19 6" xfId="2590"/>
    <cellStyle name="Normal 19 7" xfId="2591"/>
    <cellStyle name="Normal 19 8" xfId="2592"/>
    <cellStyle name="Normal 19 9" xfId="2593"/>
    <cellStyle name="Normal 2" xfId="111"/>
    <cellStyle name="Normal 2 10" xfId="2594"/>
    <cellStyle name="Normal 2 11" xfId="2595"/>
    <cellStyle name="Normal 2 12" xfId="2596"/>
    <cellStyle name="Normal 2 13" xfId="2597"/>
    <cellStyle name="Normal 2 14" xfId="2598"/>
    <cellStyle name="Normal 2 15" xfId="2599"/>
    <cellStyle name="Normal 2 2" xfId="2600"/>
    <cellStyle name="Normal 2 2 2" xfId="2601"/>
    <cellStyle name="Normal 2 2 2 2" xfId="2602"/>
    <cellStyle name="Normal 2 2 2 3" xfId="2603"/>
    <cellStyle name="Normal 2 2 3" xfId="2604"/>
    <cellStyle name="Normal 2 2 3 2" xfId="2605"/>
    <cellStyle name="Normal 2 2 3 3" xfId="2606"/>
    <cellStyle name="Normal 2 2 4" xfId="2607"/>
    <cellStyle name="Normal 2 2 5" xfId="2608"/>
    <cellStyle name="Normal 2 2 5 2" xfId="2609"/>
    <cellStyle name="Normal 2 2 6" xfId="2610"/>
    <cellStyle name="Normal 2 2 7" xfId="2611"/>
    <cellStyle name="Normal 2 2 8" xfId="2612"/>
    <cellStyle name="Normal 2 2_Deuda a Ago 19 2009" xfId="2613"/>
    <cellStyle name="Normal 2 3" xfId="2614"/>
    <cellStyle name="Normal 2 3 2" xfId="2615"/>
    <cellStyle name="Normal 2 3 2 2" xfId="2616"/>
    <cellStyle name="Normal 2 3 2 3" xfId="2617"/>
    <cellStyle name="Normal 2 3 3" xfId="2618"/>
    <cellStyle name="Normal 2 3 4" xfId="2619"/>
    <cellStyle name="Normal 2 3 5" xfId="2620"/>
    <cellStyle name="Normal 2 4" xfId="2621"/>
    <cellStyle name="Normal 2 4 2" xfId="2622"/>
    <cellStyle name="Normal 2 4 3" xfId="2623"/>
    <cellStyle name="Normal 2 5" xfId="112"/>
    <cellStyle name="Normal 2 5 2" xfId="2624"/>
    <cellStyle name="Normal 2 6" xfId="2625"/>
    <cellStyle name="Normal 2 6 2" xfId="2626"/>
    <cellStyle name="Normal 2 6 3" xfId="2627"/>
    <cellStyle name="Normal 2 7" xfId="2628"/>
    <cellStyle name="Normal 2 7 2" xfId="2629"/>
    <cellStyle name="Normal 2 8" xfId="2630"/>
    <cellStyle name="Normal 2 8 2" xfId="2631"/>
    <cellStyle name="Normal 2 9" xfId="2632"/>
    <cellStyle name="Normal 2_2007-Bce-PyG-Cambios KTjo-Sit Fra" xfId="2633"/>
    <cellStyle name="Normal 20" xfId="2634"/>
    <cellStyle name="Normal 20 2" xfId="2635"/>
    <cellStyle name="Normal 20 3" xfId="2636"/>
    <cellStyle name="Normal 20 4" xfId="2637"/>
    <cellStyle name="Normal 21" xfId="2638"/>
    <cellStyle name="Normal 21 10" xfId="2639"/>
    <cellStyle name="Normal 21 11" xfId="2640"/>
    <cellStyle name="Normal 21 12" xfId="2641"/>
    <cellStyle name="Normal 21 13" xfId="2642"/>
    <cellStyle name="Normal 21 14" xfId="2643"/>
    <cellStyle name="Normal 21 15" xfId="2644"/>
    <cellStyle name="Normal 21 16" xfId="2645"/>
    <cellStyle name="Normal 21 17" xfId="2646"/>
    <cellStyle name="Normal 21 18" xfId="2647"/>
    <cellStyle name="Normal 21 19" xfId="2648"/>
    <cellStyle name="Normal 21 2" xfId="2649"/>
    <cellStyle name="Normal 21 2 2" xfId="2650"/>
    <cellStyle name="Normal 21 20" xfId="2651"/>
    <cellStyle name="Normal 21 21" xfId="2652"/>
    <cellStyle name="Normal 21 22" xfId="2653"/>
    <cellStyle name="Normal 21 23" xfId="2654"/>
    <cellStyle name="Normal 21 24" xfId="2655"/>
    <cellStyle name="Normal 21 25" xfId="2656"/>
    <cellStyle name="Normal 21 26" xfId="2657"/>
    <cellStyle name="Normal 21 27" xfId="2658"/>
    <cellStyle name="Normal 21 28" xfId="2659"/>
    <cellStyle name="Normal 21 29" xfId="2660"/>
    <cellStyle name="Normal 21 3" xfId="2661"/>
    <cellStyle name="Normal 21 30" xfId="2662"/>
    <cellStyle name="Normal 21 31" xfId="2663"/>
    <cellStyle name="Normal 21 32" xfId="2664"/>
    <cellStyle name="Normal 21 33" xfId="2665"/>
    <cellStyle name="Normal 21 34" xfId="2666"/>
    <cellStyle name="Normal 21 35" xfId="2667"/>
    <cellStyle name="Normal 21 36" xfId="2668"/>
    <cellStyle name="Normal 21 37" xfId="2669"/>
    <cellStyle name="Normal 21 38" xfId="2670"/>
    <cellStyle name="Normal 21 39" xfId="2671"/>
    <cellStyle name="Normal 21 4" xfId="2672"/>
    <cellStyle name="Normal 21 40" xfId="2673"/>
    <cellStyle name="Normal 21 41" xfId="2674"/>
    <cellStyle name="Normal 21 42" xfId="2675"/>
    <cellStyle name="Normal 21 43" xfId="2676"/>
    <cellStyle name="Normal 21 44" xfId="2677"/>
    <cellStyle name="Normal 21 45" xfId="2678"/>
    <cellStyle name="Normal 21 46" xfId="2679"/>
    <cellStyle name="Normal 21 5" xfId="2680"/>
    <cellStyle name="Normal 21 6" xfId="2681"/>
    <cellStyle name="Normal 21 7" xfId="2682"/>
    <cellStyle name="Normal 21 8" xfId="2683"/>
    <cellStyle name="Normal 21 9" xfId="2684"/>
    <cellStyle name="Normal 22" xfId="2685"/>
    <cellStyle name="Normal 22 10" xfId="2686"/>
    <cellStyle name="Normal 22 11" xfId="2687"/>
    <cellStyle name="Normal 22 12" xfId="2688"/>
    <cellStyle name="Normal 22 13" xfId="2689"/>
    <cellStyle name="Normal 22 14" xfId="2690"/>
    <cellStyle name="Normal 22 15" xfId="2691"/>
    <cellStyle name="Normal 22 16" xfId="2692"/>
    <cellStyle name="Normal 22 17" xfId="2693"/>
    <cellStyle name="Normal 22 18" xfId="2694"/>
    <cellStyle name="Normal 22 19" xfId="2695"/>
    <cellStyle name="Normal 22 2" xfId="2696"/>
    <cellStyle name="Normal 22 2 2" xfId="2697"/>
    <cellStyle name="Normal 22 20" xfId="2698"/>
    <cellStyle name="Normal 22 21" xfId="2699"/>
    <cellStyle name="Normal 22 22" xfId="2700"/>
    <cellStyle name="Normal 22 23" xfId="2701"/>
    <cellStyle name="Normal 22 24" xfId="2702"/>
    <cellStyle name="Normal 22 25" xfId="2703"/>
    <cellStyle name="Normal 22 26" xfId="2704"/>
    <cellStyle name="Normal 22 27" xfId="2705"/>
    <cellStyle name="Normal 22 28" xfId="2706"/>
    <cellStyle name="Normal 22 29" xfId="2707"/>
    <cellStyle name="Normal 22 3" xfId="2708"/>
    <cellStyle name="Normal 22 3 2" xfId="2709"/>
    <cellStyle name="Normal 22 30" xfId="2710"/>
    <cellStyle name="Normal 22 31" xfId="2711"/>
    <cellStyle name="Normal 22 32" xfId="2712"/>
    <cellStyle name="Normal 22 33" xfId="2713"/>
    <cellStyle name="Normal 22 34" xfId="2714"/>
    <cellStyle name="Normal 22 35" xfId="2715"/>
    <cellStyle name="Normal 22 36" xfId="2716"/>
    <cellStyle name="Normal 22 37" xfId="2717"/>
    <cellStyle name="Normal 22 38" xfId="2718"/>
    <cellStyle name="Normal 22 39" xfId="2719"/>
    <cellStyle name="Normal 22 4" xfId="2720"/>
    <cellStyle name="Normal 22 40" xfId="2721"/>
    <cellStyle name="Normal 22 41" xfId="2722"/>
    <cellStyle name="Normal 22 42" xfId="2723"/>
    <cellStyle name="Normal 22 43" xfId="2724"/>
    <cellStyle name="Normal 22 44" xfId="2725"/>
    <cellStyle name="Normal 22 45" xfId="2726"/>
    <cellStyle name="Normal 22 46" xfId="2727"/>
    <cellStyle name="Normal 22 5" xfId="2728"/>
    <cellStyle name="Normal 22 6" xfId="2729"/>
    <cellStyle name="Normal 22 7" xfId="2730"/>
    <cellStyle name="Normal 22 8" xfId="2731"/>
    <cellStyle name="Normal 22 9" xfId="2732"/>
    <cellStyle name="Normal 23" xfId="2733"/>
    <cellStyle name="Normal 23 10" xfId="2734"/>
    <cellStyle name="Normal 23 11" xfId="2735"/>
    <cellStyle name="Normal 23 12" xfId="2736"/>
    <cellStyle name="Normal 23 13" xfId="2737"/>
    <cellStyle name="Normal 23 14" xfId="2738"/>
    <cellStyle name="Normal 23 15" xfId="2739"/>
    <cellStyle name="Normal 23 16" xfId="2740"/>
    <cellStyle name="Normal 23 17" xfId="2741"/>
    <cellStyle name="Normal 23 18" xfId="2742"/>
    <cellStyle name="Normal 23 19" xfId="2743"/>
    <cellStyle name="Normal 23 2" xfId="2744"/>
    <cellStyle name="Normal 23 20" xfId="2745"/>
    <cellStyle name="Normal 23 21" xfId="2746"/>
    <cellStyle name="Normal 23 22" xfId="2747"/>
    <cellStyle name="Normal 23 23" xfId="2748"/>
    <cellStyle name="Normal 23 24" xfId="2749"/>
    <cellStyle name="Normal 23 25" xfId="2750"/>
    <cellStyle name="Normal 23 26" xfId="2751"/>
    <cellStyle name="Normal 23 27" xfId="2752"/>
    <cellStyle name="Normal 23 28" xfId="2753"/>
    <cellStyle name="Normal 23 29" xfId="2754"/>
    <cellStyle name="Normal 23 3" xfId="2755"/>
    <cellStyle name="Normal 23 30" xfId="2756"/>
    <cellStyle name="Normal 23 31" xfId="2757"/>
    <cellStyle name="Normal 23 32" xfId="2758"/>
    <cellStyle name="Normal 23 33" xfId="2759"/>
    <cellStyle name="Normal 23 34" xfId="2760"/>
    <cellStyle name="Normal 23 35" xfId="2761"/>
    <cellStyle name="Normal 23 36" xfId="2762"/>
    <cellStyle name="Normal 23 37" xfId="2763"/>
    <cellStyle name="Normal 23 38" xfId="2764"/>
    <cellStyle name="Normal 23 39" xfId="2765"/>
    <cellStyle name="Normal 23 4" xfId="2766"/>
    <cellStyle name="Normal 23 40" xfId="2767"/>
    <cellStyle name="Normal 23 5" xfId="2768"/>
    <cellStyle name="Normal 23 6" xfId="2769"/>
    <cellStyle name="Normal 23 7" xfId="2770"/>
    <cellStyle name="Normal 23 8" xfId="2771"/>
    <cellStyle name="Normal 23 9" xfId="2772"/>
    <cellStyle name="Normal 24" xfId="2773"/>
    <cellStyle name="Normal 24 2" xfId="2774"/>
    <cellStyle name="Normal 25" xfId="2775"/>
    <cellStyle name="Normal 25 10" xfId="2776"/>
    <cellStyle name="Normal 25 11" xfId="2777"/>
    <cellStyle name="Normal 25 12" xfId="2778"/>
    <cellStyle name="Normal 25 13" xfId="2779"/>
    <cellStyle name="Normal 25 14" xfId="2780"/>
    <cellStyle name="Normal 25 15" xfId="2781"/>
    <cellStyle name="Normal 25 16" xfId="2782"/>
    <cellStyle name="Normal 25 17" xfId="2783"/>
    <cellStyle name="Normal 25 18" xfId="2784"/>
    <cellStyle name="Normal 25 19" xfId="2785"/>
    <cellStyle name="Normal 25 2" xfId="2786"/>
    <cellStyle name="Normal 25 20" xfId="2787"/>
    <cellStyle name="Normal 25 21" xfId="2788"/>
    <cellStyle name="Normal 25 22" xfId="2789"/>
    <cellStyle name="Normal 25 23" xfId="2790"/>
    <cellStyle name="Normal 25 24" xfId="2791"/>
    <cellStyle name="Normal 25 25" xfId="2792"/>
    <cellStyle name="Normal 25 26" xfId="2793"/>
    <cellStyle name="Normal 25 27" xfId="2794"/>
    <cellStyle name="Normal 25 28" xfId="2795"/>
    <cellStyle name="Normal 25 29" xfId="2796"/>
    <cellStyle name="Normal 25 3" xfId="2797"/>
    <cellStyle name="Normal 25 30" xfId="2798"/>
    <cellStyle name="Normal 25 31" xfId="2799"/>
    <cellStyle name="Normal 25 32" xfId="2800"/>
    <cellStyle name="Normal 25 33" xfId="2801"/>
    <cellStyle name="Normal 25 34" xfId="2802"/>
    <cellStyle name="Normal 25 35" xfId="2803"/>
    <cellStyle name="Normal 25 36" xfId="2804"/>
    <cellStyle name="Normal 25 37" xfId="2805"/>
    <cellStyle name="Normal 25 38" xfId="2806"/>
    <cellStyle name="Normal 25 39" xfId="2807"/>
    <cellStyle name="Normal 25 4" xfId="2808"/>
    <cellStyle name="Normal 25 40" xfId="2809"/>
    <cellStyle name="Normal 25 41" xfId="2810"/>
    <cellStyle name="Normal 25 5" xfId="2811"/>
    <cellStyle name="Normal 25 6" xfId="2812"/>
    <cellStyle name="Normal 25 7" xfId="2813"/>
    <cellStyle name="Normal 25 8" xfId="2814"/>
    <cellStyle name="Normal 25 9" xfId="2815"/>
    <cellStyle name="Normal 26" xfId="2816"/>
    <cellStyle name="Normal 26 10" xfId="2817"/>
    <cellStyle name="Normal 26 11" xfId="2818"/>
    <cellStyle name="Normal 26 12" xfId="2819"/>
    <cellStyle name="Normal 26 13" xfId="2820"/>
    <cellStyle name="Normal 26 14" xfId="2821"/>
    <cellStyle name="Normal 26 15" xfId="2822"/>
    <cellStyle name="Normal 26 16" xfId="2823"/>
    <cellStyle name="Normal 26 17" xfId="2824"/>
    <cellStyle name="Normal 26 18" xfId="2825"/>
    <cellStyle name="Normal 26 19" xfId="2826"/>
    <cellStyle name="Normal 26 2" xfId="2827"/>
    <cellStyle name="Normal 26 20" xfId="2828"/>
    <cellStyle name="Normal 26 21" xfId="2829"/>
    <cellStyle name="Normal 26 22" xfId="2830"/>
    <cellStyle name="Normal 26 23" xfId="2831"/>
    <cellStyle name="Normal 26 24" xfId="2832"/>
    <cellStyle name="Normal 26 25" xfId="2833"/>
    <cellStyle name="Normal 26 26" xfId="2834"/>
    <cellStyle name="Normal 26 27" xfId="2835"/>
    <cellStyle name="Normal 26 28" xfId="2836"/>
    <cellStyle name="Normal 26 29" xfId="2837"/>
    <cellStyle name="Normal 26 3" xfId="2838"/>
    <cellStyle name="Normal 26 30" xfId="2839"/>
    <cellStyle name="Normal 26 31" xfId="2840"/>
    <cellStyle name="Normal 26 32" xfId="2841"/>
    <cellStyle name="Normal 26 33" xfId="2842"/>
    <cellStyle name="Normal 26 34" xfId="2843"/>
    <cellStyle name="Normal 26 35" xfId="2844"/>
    <cellStyle name="Normal 26 36" xfId="2845"/>
    <cellStyle name="Normal 26 37" xfId="2846"/>
    <cellStyle name="Normal 26 38" xfId="2847"/>
    <cellStyle name="Normal 26 39" xfId="2848"/>
    <cellStyle name="Normal 26 4" xfId="2849"/>
    <cellStyle name="Normal 26 40" xfId="2850"/>
    <cellStyle name="Normal 26 5" xfId="2851"/>
    <cellStyle name="Normal 26 6" xfId="2852"/>
    <cellStyle name="Normal 26 7" xfId="2853"/>
    <cellStyle name="Normal 26 8" xfId="2854"/>
    <cellStyle name="Normal 26 9" xfId="2855"/>
    <cellStyle name="Normal 27" xfId="2856"/>
    <cellStyle name="Normal 27 10" xfId="2857"/>
    <cellStyle name="Normal 27 11" xfId="2858"/>
    <cellStyle name="Normal 27 12" xfId="2859"/>
    <cellStyle name="Normal 27 13" xfId="2860"/>
    <cellStyle name="Normal 27 14" xfId="2861"/>
    <cellStyle name="Normal 27 15" xfId="2862"/>
    <cellStyle name="Normal 27 16" xfId="2863"/>
    <cellStyle name="Normal 27 17" xfId="2864"/>
    <cellStyle name="Normal 27 18" xfId="2865"/>
    <cellStyle name="Normal 27 19" xfId="2866"/>
    <cellStyle name="Normal 27 2" xfId="2867"/>
    <cellStyle name="Normal 27 20" xfId="2868"/>
    <cellStyle name="Normal 27 21" xfId="2869"/>
    <cellStyle name="Normal 27 22" xfId="2870"/>
    <cellStyle name="Normal 27 23" xfId="2871"/>
    <cellStyle name="Normal 27 24" xfId="2872"/>
    <cellStyle name="Normal 27 25" xfId="2873"/>
    <cellStyle name="Normal 27 26" xfId="2874"/>
    <cellStyle name="Normal 27 27" xfId="2875"/>
    <cellStyle name="Normal 27 28" xfId="2876"/>
    <cellStyle name="Normal 27 29" xfId="2877"/>
    <cellStyle name="Normal 27 3" xfId="2878"/>
    <cellStyle name="Normal 27 30" xfId="2879"/>
    <cellStyle name="Normal 27 31" xfId="2880"/>
    <cellStyle name="Normal 27 32" xfId="2881"/>
    <cellStyle name="Normal 27 33" xfId="2882"/>
    <cellStyle name="Normal 27 34" xfId="2883"/>
    <cellStyle name="Normal 27 35" xfId="2884"/>
    <cellStyle name="Normal 27 36" xfId="2885"/>
    <cellStyle name="Normal 27 37" xfId="2886"/>
    <cellStyle name="Normal 27 38" xfId="2887"/>
    <cellStyle name="Normal 27 39" xfId="2888"/>
    <cellStyle name="Normal 27 4" xfId="2889"/>
    <cellStyle name="Normal 27 40" xfId="2890"/>
    <cellStyle name="Normal 27 5" xfId="2891"/>
    <cellStyle name="Normal 27 6" xfId="2892"/>
    <cellStyle name="Normal 27 7" xfId="2893"/>
    <cellStyle name="Normal 27 8" xfId="2894"/>
    <cellStyle name="Normal 27 9" xfId="2895"/>
    <cellStyle name="Normal 28" xfId="2896"/>
    <cellStyle name="Normal 28 2" xfId="2897"/>
    <cellStyle name="Normal 29" xfId="2898"/>
    <cellStyle name="Normal 29 2" xfId="2899"/>
    <cellStyle name="Normal 3" xfId="113"/>
    <cellStyle name="Normal 3 10" xfId="2900"/>
    <cellStyle name="Normal 3 10 2" xfId="2901"/>
    <cellStyle name="Normal 3 11" xfId="2902"/>
    <cellStyle name="Normal 3 11 2" xfId="2903"/>
    <cellStyle name="Normal 3 12" xfId="2904"/>
    <cellStyle name="Normal 3 12 2" xfId="2905"/>
    <cellStyle name="Normal 3 13" xfId="2906"/>
    <cellStyle name="Normal 3 13 2" xfId="2907"/>
    <cellStyle name="Normal 3 14" xfId="2908"/>
    <cellStyle name="Normal 3 14 2" xfId="2909"/>
    <cellStyle name="Normal 3 15" xfId="2910"/>
    <cellStyle name="Normal 3 15 2" xfId="2911"/>
    <cellStyle name="Normal 3 16" xfId="2912"/>
    <cellStyle name="Normal 3 16 2" xfId="2913"/>
    <cellStyle name="Normal 3 17" xfId="2914"/>
    <cellStyle name="Normal 3 17 2" xfId="2915"/>
    <cellStyle name="Normal 3 18" xfId="2916"/>
    <cellStyle name="Normal 3 18 2" xfId="2917"/>
    <cellStyle name="Normal 3 19" xfId="2918"/>
    <cellStyle name="Normal 3 19 2" xfId="2919"/>
    <cellStyle name="Normal 3 2" xfId="114"/>
    <cellStyle name="Normal 3 2 2" xfId="2920"/>
    <cellStyle name="Normal 3 2 3" xfId="2921"/>
    <cellStyle name="Normal 3 20" xfId="2922"/>
    <cellStyle name="Normal 3 20 2" xfId="2923"/>
    <cellStyle name="Normal 3 21" xfId="2924"/>
    <cellStyle name="Normal 3 21 2" xfId="2925"/>
    <cellStyle name="Normal 3 22" xfId="2926"/>
    <cellStyle name="Normal 3 22 2" xfId="2927"/>
    <cellStyle name="Normal 3 23" xfId="2928"/>
    <cellStyle name="Normal 3 23 2" xfId="2929"/>
    <cellStyle name="Normal 3 24" xfId="2930"/>
    <cellStyle name="Normal 3 24 2" xfId="2931"/>
    <cellStyle name="Normal 3 25" xfId="2932"/>
    <cellStyle name="Normal 3 25 2" xfId="2933"/>
    <cellStyle name="Normal 3 26" xfId="2934"/>
    <cellStyle name="Normal 3 26 2" xfId="2935"/>
    <cellStyle name="Normal 3 27" xfId="2936"/>
    <cellStyle name="Normal 3 27 2" xfId="2937"/>
    <cellStyle name="Normal 3 28" xfId="2938"/>
    <cellStyle name="Normal 3 28 2" xfId="2939"/>
    <cellStyle name="Normal 3 29" xfId="2940"/>
    <cellStyle name="Normal 3 29 2" xfId="2941"/>
    <cellStyle name="Normal 3 3" xfId="2942"/>
    <cellStyle name="Normal 3 3 2" xfId="2943"/>
    <cellStyle name="Normal 3 3 3" xfId="2944"/>
    <cellStyle name="Normal 3 3 4" xfId="2945"/>
    <cellStyle name="Normal 3 30" xfId="2946"/>
    <cellStyle name="Normal 3 30 2" xfId="2947"/>
    <cellStyle name="Normal 3 31" xfId="2948"/>
    <cellStyle name="Normal 3 31 2" xfId="2949"/>
    <cellStyle name="Normal 3 32" xfId="2950"/>
    <cellStyle name="Normal 3 32 2" xfId="2951"/>
    <cellStyle name="Normal 3 33" xfId="2952"/>
    <cellStyle name="Normal 3 33 2" xfId="2953"/>
    <cellStyle name="Normal 3 34" xfId="2954"/>
    <cellStyle name="Normal 3 34 2" xfId="2955"/>
    <cellStyle name="Normal 3 35" xfId="2956"/>
    <cellStyle name="Normal 3 35 2" xfId="2957"/>
    <cellStyle name="Normal 3 36" xfId="2958"/>
    <cellStyle name="Normal 3 36 2" xfId="2959"/>
    <cellStyle name="Normal 3 37" xfId="2960"/>
    <cellStyle name="Normal 3 37 2" xfId="2961"/>
    <cellStyle name="Normal 3 38" xfId="2962"/>
    <cellStyle name="Normal 3 38 2" xfId="2963"/>
    <cellStyle name="Normal 3 39" xfId="2964"/>
    <cellStyle name="Normal 3 39 2" xfId="2965"/>
    <cellStyle name="Normal 3 4" xfId="2966"/>
    <cellStyle name="Normal 3 4 2" xfId="2967"/>
    <cellStyle name="Normal 3 4 3" xfId="2968"/>
    <cellStyle name="Normal 3 40" xfId="2969"/>
    <cellStyle name="Normal 3 40 2" xfId="2970"/>
    <cellStyle name="Normal 3 41" xfId="2971"/>
    <cellStyle name="Normal 3 41 2" xfId="2972"/>
    <cellStyle name="Normal 3 42" xfId="2973"/>
    <cellStyle name="Normal 3 42 2" xfId="2974"/>
    <cellStyle name="Normal 3 43" xfId="2975"/>
    <cellStyle name="Normal 3 43 2" xfId="2976"/>
    <cellStyle name="Normal 3 44" xfId="2977"/>
    <cellStyle name="Normal 3 44 2" xfId="2978"/>
    <cellStyle name="Normal 3 45" xfId="2979"/>
    <cellStyle name="Normal 3 45 2" xfId="2980"/>
    <cellStyle name="Normal 3 46" xfId="2981"/>
    <cellStyle name="Normal 3 46 2" xfId="2982"/>
    <cellStyle name="Normal 3 47" xfId="2983"/>
    <cellStyle name="Normal 3 47 2" xfId="2984"/>
    <cellStyle name="Normal 3 48" xfId="2985"/>
    <cellStyle name="Normal 3 48 2" xfId="2986"/>
    <cellStyle name="Normal 3 49" xfId="2987"/>
    <cellStyle name="Normal 3 49 2" xfId="2988"/>
    <cellStyle name="Normal 3 5" xfId="2989"/>
    <cellStyle name="Normal 3 5 2" xfId="2990"/>
    <cellStyle name="Normal 3 5 3" xfId="2991"/>
    <cellStyle name="Normal 3 50" xfId="2992"/>
    <cellStyle name="Normal 3 50 2" xfId="2993"/>
    <cellStyle name="Normal 3 51" xfId="2994"/>
    <cellStyle name="Normal 3 51 2" xfId="2995"/>
    <cellStyle name="Normal 3 52" xfId="2996"/>
    <cellStyle name="Normal 3 52 2" xfId="2997"/>
    <cellStyle name="Normal 3 53" xfId="2998"/>
    <cellStyle name="Normal 3 53 2" xfId="2999"/>
    <cellStyle name="Normal 3 54" xfId="3000"/>
    <cellStyle name="Normal 3 54 2" xfId="3001"/>
    <cellStyle name="Normal 3 55" xfId="3002"/>
    <cellStyle name="Normal 3 55 2" xfId="3003"/>
    <cellStyle name="Normal 3 56" xfId="3004"/>
    <cellStyle name="Normal 3 56 2" xfId="3005"/>
    <cellStyle name="Normal 3 57" xfId="3006"/>
    <cellStyle name="Normal 3 57 2" xfId="3007"/>
    <cellStyle name="Normal 3 58" xfId="3008"/>
    <cellStyle name="Normal 3 58 2" xfId="3009"/>
    <cellStyle name="Normal 3 59" xfId="3010"/>
    <cellStyle name="Normal 3 59 2" xfId="3011"/>
    <cellStyle name="Normal 3 6" xfId="3012"/>
    <cellStyle name="Normal 3 6 2" xfId="3013"/>
    <cellStyle name="Normal 3 6 3" xfId="3014"/>
    <cellStyle name="Normal 3 60" xfId="3015"/>
    <cellStyle name="Normal 3 60 2" xfId="3016"/>
    <cellStyle name="Normal 3 61" xfId="3017"/>
    <cellStyle name="Normal 3 61 2" xfId="3018"/>
    <cellStyle name="Normal 3 62" xfId="3019"/>
    <cellStyle name="Normal 3 62 2" xfId="3020"/>
    <cellStyle name="Normal 3 63" xfId="3021"/>
    <cellStyle name="Normal 3 63 2" xfId="3022"/>
    <cellStyle name="Normal 3 64" xfId="3023"/>
    <cellStyle name="Normal 3 65" xfId="3024"/>
    <cellStyle name="Normal 3 66" xfId="3025"/>
    <cellStyle name="Normal 3 7" xfId="3026"/>
    <cellStyle name="Normal 3 7 2" xfId="3027"/>
    <cellStyle name="Normal 3 8" xfId="3028"/>
    <cellStyle name="Normal 3 8 2" xfId="3029"/>
    <cellStyle name="Normal 3 9" xfId="3030"/>
    <cellStyle name="Normal 3 9 2" xfId="3031"/>
    <cellStyle name="Normal 30" xfId="3032"/>
    <cellStyle name="Normal 30 2" xfId="3033"/>
    <cellStyle name="Normal 31" xfId="3034"/>
    <cellStyle name="Normal 31 2" xfId="3035"/>
    <cellStyle name="Normal 32" xfId="3036"/>
    <cellStyle name="Normal 32 2" xfId="3037"/>
    <cellStyle name="Normal 33" xfId="3038"/>
    <cellStyle name="Normal 33 2" xfId="3039"/>
    <cellStyle name="Normal 34" xfId="3040"/>
    <cellStyle name="Normal 34 2" xfId="3041"/>
    <cellStyle name="Normal 35" xfId="3042"/>
    <cellStyle name="Normal 35 2" xfId="3043"/>
    <cellStyle name="Normal 36" xfId="3044"/>
    <cellStyle name="Normal 36 2" xfId="3045"/>
    <cellStyle name="Normal 37" xfId="3046"/>
    <cellStyle name="Normal 37 2" xfId="3047"/>
    <cellStyle name="Normal 38" xfId="3048"/>
    <cellStyle name="Normal 38 2" xfId="3049"/>
    <cellStyle name="Normal 39" xfId="3050"/>
    <cellStyle name="Normal 39 2" xfId="3051"/>
    <cellStyle name="Normal 4" xfId="115"/>
    <cellStyle name="Normal 4 10" xfId="3052"/>
    <cellStyle name="Normal 4 10 2" xfId="3053"/>
    <cellStyle name="Normal 4 10 3" xfId="3054"/>
    <cellStyle name="Normal 4 10 4" xfId="3055"/>
    <cellStyle name="Normal 4 11" xfId="3056"/>
    <cellStyle name="Normal 4 11 2" xfId="3057"/>
    <cellStyle name="Normal 4 11 3" xfId="3058"/>
    <cellStyle name="Normal 4 11 4" xfId="3059"/>
    <cellStyle name="Normal 4 12" xfId="3060"/>
    <cellStyle name="Normal 4 12 2" xfId="3061"/>
    <cellStyle name="Normal 4 12 3" xfId="3062"/>
    <cellStyle name="Normal 4 12 4" xfId="3063"/>
    <cellStyle name="Normal 4 13" xfId="3064"/>
    <cellStyle name="Normal 4 14" xfId="3065"/>
    <cellStyle name="Normal 4 15" xfId="3066"/>
    <cellStyle name="Normal 4 16" xfId="3067"/>
    <cellStyle name="Normal 4 2" xfId="3068"/>
    <cellStyle name="Normal 4 2 2" xfId="3069"/>
    <cellStyle name="Normal 4 2 3" xfId="3070"/>
    <cellStyle name="Normal 4 2 3 2" xfId="3071"/>
    <cellStyle name="Normal 4 2 4" xfId="3072"/>
    <cellStyle name="Normal 4 2 5" xfId="3073"/>
    <cellStyle name="Normal 4 2 6" xfId="3074"/>
    <cellStyle name="Normal 4 2 7" xfId="3075"/>
    <cellStyle name="Normal 4 2 8" xfId="3076"/>
    <cellStyle name="Normal 4 2 9" xfId="3077"/>
    <cellStyle name="Normal 4 3" xfId="3078"/>
    <cellStyle name="Normal 4 3 2" xfId="3079"/>
    <cellStyle name="Normal 4 4" xfId="3080"/>
    <cellStyle name="Normal 4 4 2" xfId="3081"/>
    <cellStyle name="Normal 4 5" xfId="3082"/>
    <cellStyle name="Normal 4 5 2" xfId="3083"/>
    <cellStyle name="Normal 4 6" xfId="3084"/>
    <cellStyle name="Normal 4 6 2" xfId="3085"/>
    <cellStyle name="Normal 4 7" xfId="3086"/>
    <cellStyle name="Normal 4 8" xfId="3087"/>
    <cellStyle name="Normal 4 9" xfId="3088"/>
    <cellStyle name="Normal 4 9 2" xfId="3089"/>
    <cellStyle name="Normal 4 9 3" xfId="3090"/>
    <cellStyle name="Normal 4 9 4" xfId="3091"/>
    <cellStyle name="Normal 40" xfId="3092"/>
    <cellStyle name="Normal 40 2" xfId="3093"/>
    <cellStyle name="Normal 41" xfId="3094"/>
    <cellStyle name="Normal 42" xfId="3095"/>
    <cellStyle name="Normal 43" xfId="3096"/>
    <cellStyle name="Normal 44" xfId="3097"/>
    <cellStyle name="Normal 45" xfId="3098"/>
    <cellStyle name="Normal 46" xfId="3099"/>
    <cellStyle name="Normal 47" xfId="3100"/>
    <cellStyle name="Normal 48" xfId="3101"/>
    <cellStyle name="Normal 49" xfId="3102"/>
    <cellStyle name="Normal 5" xfId="116"/>
    <cellStyle name="Normal 5 2" xfId="3103"/>
    <cellStyle name="Normal 5 2 2" xfId="3104"/>
    <cellStyle name="Normal 5 2 3" xfId="3105"/>
    <cellStyle name="Normal 5 2 4" xfId="3106"/>
    <cellStyle name="Normal 5 2 5" xfId="3107"/>
    <cellStyle name="Normal 5 2 6" xfId="3108"/>
    <cellStyle name="Normal 5 2 7" xfId="3109"/>
    <cellStyle name="Normal 5 3" xfId="3110"/>
    <cellStyle name="Normal 5 3 2" xfId="3111"/>
    <cellStyle name="Normal 5 4" xfId="3112"/>
    <cellStyle name="Normal 5 4 2" xfId="3113"/>
    <cellStyle name="Normal 5 5" xfId="3114"/>
    <cellStyle name="Normal 5 5 2" xfId="3115"/>
    <cellStyle name="Normal 5 6" xfId="3116"/>
    <cellStyle name="Normal 5 6 2" xfId="3117"/>
    <cellStyle name="Normal 5 7" xfId="3118"/>
    <cellStyle name="Normal 5 8" xfId="3119"/>
    <cellStyle name="Normal 5_PPTO" xfId="3120"/>
    <cellStyle name="Normal 50" xfId="3121"/>
    <cellStyle name="Normal 51" xfId="3122"/>
    <cellStyle name="Normal 52" xfId="3123"/>
    <cellStyle name="Normal 53" xfId="3124"/>
    <cellStyle name="Normal 54" xfId="3125"/>
    <cellStyle name="Normal 55" xfId="3126"/>
    <cellStyle name="Normal 56" xfId="3127"/>
    <cellStyle name="Normal 57" xfId="3128"/>
    <cellStyle name="Normal 58" xfId="3129"/>
    <cellStyle name="Normal 59" xfId="3130"/>
    <cellStyle name="Normal 6" xfId="117"/>
    <cellStyle name="Normal 6 2" xfId="3131"/>
    <cellStyle name="Normal 6 3" xfId="3132"/>
    <cellStyle name="Normal 6 4" xfId="3133"/>
    <cellStyle name="Normal 6 4 2" xfId="3134"/>
    <cellStyle name="Normal 6 5" xfId="3135"/>
    <cellStyle name="Normal 6 5 2" xfId="3136"/>
    <cellStyle name="Normal 6 6" xfId="3137"/>
    <cellStyle name="Normal 6 6 2" xfId="3138"/>
    <cellStyle name="Normal 6 7" xfId="3139"/>
    <cellStyle name="Normal 6 8" xfId="3140"/>
    <cellStyle name="Normal 6 9" xfId="3141"/>
    <cellStyle name="Normal 60" xfId="3142"/>
    <cellStyle name="Normal 61" xfId="3143"/>
    <cellStyle name="Normal 62" xfId="3144"/>
    <cellStyle name="Normal 63" xfId="3145"/>
    <cellStyle name="Normal 64" xfId="3146"/>
    <cellStyle name="Normal 65" xfId="3147"/>
    <cellStyle name="Normal 66" xfId="3148"/>
    <cellStyle name="Normal 67" xfId="3149"/>
    <cellStyle name="Normal 7" xfId="118"/>
    <cellStyle name="Normal 7 2" xfId="3150"/>
    <cellStyle name="Normal 7 2 2" xfId="3151"/>
    <cellStyle name="Normal 7 2 3" xfId="3152"/>
    <cellStyle name="Normal 7 3" xfId="3153"/>
    <cellStyle name="Normal 7 3 2" xfId="3154"/>
    <cellStyle name="Normal 7 4" xfId="3155"/>
    <cellStyle name="Normal 7 4 2" xfId="3156"/>
    <cellStyle name="Normal 7 5" xfId="3157"/>
    <cellStyle name="Normal 7 5 2" xfId="3158"/>
    <cellStyle name="Normal 7 6" xfId="3159"/>
    <cellStyle name="Normal 7 6 2" xfId="3160"/>
    <cellStyle name="Normal 7 7" xfId="3161"/>
    <cellStyle name="Normal 7 8" xfId="3162"/>
    <cellStyle name="Normal 7_Deuda a Ago 19 2009" xfId="3163"/>
    <cellStyle name="Normal 8" xfId="3164"/>
    <cellStyle name="Normal 8 10" xfId="3165"/>
    <cellStyle name="Normal 8 11" xfId="3166"/>
    <cellStyle name="Normal 8 12" xfId="3167"/>
    <cellStyle name="Normal 8 13" xfId="3168"/>
    <cellStyle name="Normal 8 14" xfId="3169"/>
    <cellStyle name="Normal 8 15" xfId="3170"/>
    <cellStyle name="Normal 8 16" xfId="3171"/>
    <cellStyle name="Normal 8 17" xfId="3172"/>
    <cellStyle name="Normal 8 18" xfId="3173"/>
    <cellStyle name="Normal 8 19" xfId="3174"/>
    <cellStyle name="Normal 8 2" xfId="3175"/>
    <cellStyle name="Normal 8 2 2" xfId="3176"/>
    <cellStyle name="Normal 8 20" xfId="3177"/>
    <cellStyle name="Normal 8 21" xfId="3178"/>
    <cellStyle name="Normal 8 22" xfId="3179"/>
    <cellStyle name="Normal 8 23" xfId="3180"/>
    <cellStyle name="Normal 8 24" xfId="3181"/>
    <cellStyle name="Normal 8 25" xfId="3182"/>
    <cellStyle name="Normal 8 26" xfId="3183"/>
    <cellStyle name="Normal 8 27" xfId="3184"/>
    <cellStyle name="Normal 8 28" xfId="3185"/>
    <cellStyle name="Normal 8 29" xfId="3186"/>
    <cellStyle name="Normal 8 3" xfId="3187"/>
    <cellStyle name="Normal 8 3 2" xfId="3188"/>
    <cellStyle name="Normal 8 30" xfId="3189"/>
    <cellStyle name="Normal 8 31" xfId="3190"/>
    <cellStyle name="Normal 8 32" xfId="3191"/>
    <cellStyle name="Normal 8 33" xfId="3192"/>
    <cellStyle name="Normal 8 34" xfId="3193"/>
    <cellStyle name="Normal 8 35" xfId="3194"/>
    <cellStyle name="Normal 8 36" xfId="3195"/>
    <cellStyle name="Normal 8 37" xfId="3196"/>
    <cellStyle name="Normal 8 38" xfId="3197"/>
    <cellStyle name="Normal 8 39" xfId="3198"/>
    <cellStyle name="Normal 8 4" xfId="3199"/>
    <cellStyle name="Normal 8 4 2" xfId="3200"/>
    <cellStyle name="Normal 8 40" xfId="3201"/>
    <cellStyle name="Normal 8 41" xfId="3202"/>
    <cellStyle name="Normal 8 42" xfId="3203"/>
    <cellStyle name="Normal 8 43" xfId="3204"/>
    <cellStyle name="Normal 8 44" xfId="3205"/>
    <cellStyle name="Normal 8 45" xfId="3206"/>
    <cellStyle name="Normal 8 46" xfId="3207"/>
    <cellStyle name="Normal 8 47" xfId="3208"/>
    <cellStyle name="Normal 8 48" xfId="3209"/>
    <cellStyle name="Normal 8 49" xfId="3210"/>
    <cellStyle name="Normal 8 5" xfId="3211"/>
    <cellStyle name="Normal 8 5 2" xfId="3212"/>
    <cellStyle name="Normal 8 50" xfId="3213"/>
    <cellStyle name="Normal 8 51" xfId="3214"/>
    <cellStyle name="Normal 8 52" xfId="3215"/>
    <cellStyle name="Normal 8 53" xfId="3216"/>
    <cellStyle name="Normal 8 54" xfId="3217"/>
    <cellStyle name="Normal 8 55" xfId="3218"/>
    <cellStyle name="Normal 8 56" xfId="3219"/>
    <cellStyle name="Normal 8 57" xfId="3220"/>
    <cellStyle name="Normal 8 58" xfId="3221"/>
    <cellStyle name="Normal 8 59" xfId="3222"/>
    <cellStyle name="Normal 8 6" xfId="3223"/>
    <cellStyle name="Normal 8 6 2" xfId="3224"/>
    <cellStyle name="Normal 8 7" xfId="3225"/>
    <cellStyle name="Normal 8 8" xfId="3226"/>
    <cellStyle name="Normal 8 9" xfId="3227"/>
    <cellStyle name="Normal 8_Deuda a Ago 19 2009" xfId="3228"/>
    <cellStyle name="Normal 9" xfId="3229"/>
    <cellStyle name="Normal 9 10" xfId="3230"/>
    <cellStyle name="Normal 9 11" xfId="3231"/>
    <cellStyle name="Normal 9 12" xfId="3232"/>
    <cellStyle name="Normal 9 13" xfId="3233"/>
    <cellStyle name="Normal 9 14" xfId="3234"/>
    <cellStyle name="Normal 9 15" xfId="3235"/>
    <cellStyle name="Normal 9 16" xfId="3236"/>
    <cellStyle name="Normal 9 17" xfId="3237"/>
    <cellStyle name="Normal 9 18" xfId="3238"/>
    <cellStyle name="Normal 9 19" xfId="3239"/>
    <cellStyle name="Normal 9 2" xfId="3240"/>
    <cellStyle name="Normal 9 20" xfId="3241"/>
    <cellStyle name="Normal 9 21" xfId="3242"/>
    <cellStyle name="Normal 9 22" xfId="3243"/>
    <cellStyle name="Normal 9 23" xfId="3244"/>
    <cellStyle name="Normal 9 24" xfId="3245"/>
    <cellStyle name="Normal 9 25" xfId="3246"/>
    <cellStyle name="Normal 9 26" xfId="3247"/>
    <cellStyle name="Normal 9 27" xfId="3248"/>
    <cellStyle name="Normal 9 28" xfId="3249"/>
    <cellStyle name="Normal 9 29" xfId="3250"/>
    <cellStyle name="Normal 9 3" xfId="3251"/>
    <cellStyle name="Normal 9 3 2" xfId="3252"/>
    <cellStyle name="Normal 9 30" xfId="3253"/>
    <cellStyle name="Normal 9 31" xfId="3254"/>
    <cellStyle name="Normal 9 32" xfId="3255"/>
    <cellStyle name="Normal 9 33" xfId="3256"/>
    <cellStyle name="Normal 9 34" xfId="3257"/>
    <cellStyle name="Normal 9 35" xfId="3258"/>
    <cellStyle name="Normal 9 36" xfId="3259"/>
    <cellStyle name="Normal 9 37" xfId="3260"/>
    <cellStyle name="Normal 9 38" xfId="3261"/>
    <cellStyle name="Normal 9 39" xfId="3262"/>
    <cellStyle name="Normal 9 4" xfId="3263"/>
    <cellStyle name="Normal 9 40" xfId="3264"/>
    <cellStyle name="Normal 9 41" xfId="3265"/>
    <cellStyle name="Normal 9 42" xfId="3266"/>
    <cellStyle name="Normal 9 43" xfId="3267"/>
    <cellStyle name="Normal 9 44" xfId="3268"/>
    <cellStyle name="Normal 9 45" xfId="3269"/>
    <cellStyle name="Normal 9 5" xfId="3270"/>
    <cellStyle name="Normal 9 6" xfId="3271"/>
    <cellStyle name="Normal 9 7" xfId="3272"/>
    <cellStyle name="Normal 9 8" xfId="3273"/>
    <cellStyle name="Normal 9 9" xfId="3274"/>
    <cellStyle name="Normal 9_Deuda a Ago 19 2009" xfId="3275"/>
    <cellStyle name="Normale 2" xfId="1"/>
    <cellStyle name="Normale 2 2" xfId="119"/>
    <cellStyle name="Normale 2 3" xfId="120"/>
    <cellStyle name="Normale 3" xfId="121"/>
    <cellStyle name="Normale 3 2" xfId="122"/>
    <cellStyle name="Normale 3_CPP esquema" xfId="123"/>
    <cellStyle name="Normale 4" xfId="124"/>
    <cellStyle name="Normale 5" xfId="125"/>
    <cellStyle name="Normale 6" xfId="126"/>
    <cellStyle name="Normale 7" xfId="127"/>
    <cellStyle name="Normale 8" xfId="3276"/>
    <cellStyle name="Normale 9" xfId="3277"/>
    <cellStyle name="Normalny_56.Podstawowe dane o woj.(1)" xfId="3278"/>
    <cellStyle name="Notas 2" xfId="3279"/>
    <cellStyle name="Notas 2 2" xfId="3280"/>
    <cellStyle name="Notas 2 2 2" xfId="3281"/>
    <cellStyle name="Notas 2 2 2 2" xfId="3282"/>
    <cellStyle name="Notas 2 2 2 2 2" xfId="3283"/>
    <cellStyle name="Notas 2 2 2 2 2 2" xfId="6423"/>
    <cellStyle name="Notas 2 2 2 2 2 3" xfId="4980"/>
    <cellStyle name="Notas 2 2 2 2 3" xfId="3284"/>
    <cellStyle name="Notas 2 2 2 2 3 2" xfId="6424"/>
    <cellStyle name="Notas 2 2 2 2 3 3" xfId="4981"/>
    <cellStyle name="Notas 2 2 2 2 4" xfId="6422"/>
    <cellStyle name="Notas 2 2 2 2 5" xfId="4979"/>
    <cellStyle name="Notas 2 2 2 3" xfId="3285"/>
    <cellStyle name="Notas 2 2 2 3 2" xfId="3286"/>
    <cellStyle name="Notas 2 2 2 3 2 2" xfId="6426"/>
    <cellStyle name="Notas 2 2 2 3 2 3" xfId="4983"/>
    <cellStyle name="Notas 2 2 2 3 3" xfId="3287"/>
    <cellStyle name="Notas 2 2 2 3 3 2" xfId="6427"/>
    <cellStyle name="Notas 2 2 2 3 3 3" xfId="4984"/>
    <cellStyle name="Notas 2 2 2 3 4" xfId="6425"/>
    <cellStyle name="Notas 2 2 2 3 5" xfId="4982"/>
    <cellStyle name="Notas 2 2 2 4" xfId="6421"/>
    <cellStyle name="Notas 2 2 2 5" xfId="4978"/>
    <cellStyle name="Notas 2 2 3" xfId="3288"/>
    <cellStyle name="Notas 2 2 3 2" xfId="3289"/>
    <cellStyle name="Notas 2 2 3 2 2" xfId="3290"/>
    <cellStyle name="Notas 2 2 3 2 2 2" xfId="6430"/>
    <cellStyle name="Notas 2 2 3 2 2 3" xfId="4987"/>
    <cellStyle name="Notas 2 2 3 2 3" xfId="3291"/>
    <cellStyle name="Notas 2 2 3 2 3 2" xfId="6431"/>
    <cellStyle name="Notas 2 2 3 2 3 3" xfId="4988"/>
    <cellStyle name="Notas 2 2 3 2 4" xfId="6429"/>
    <cellStyle name="Notas 2 2 3 2 5" xfId="4986"/>
    <cellStyle name="Notas 2 2 3 3" xfId="3292"/>
    <cellStyle name="Notas 2 2 3 3 2" xfId="3293"/>
    <cellStyle name="Notas 2 2 3 3 2 2" xfId="6433"/>
    <cellStyle name="Notas 2 2 3 3 2 3" xfId="4990"/>
    <cellStyle name="Notas 2 2 3 3 3" xfId="3294"/>
    <cellStyle name="Notas 2 2 3 3 3 2" xfId="6434"/>
    <cellStyle name="Notas 2 2 3 3 3 3" xfId="4991"/>
    <cellStyle name="Notas 2 2 3 3 4" xfId="6432"/>
    <cellStyle name="Notas 2 2 3 3 5" xfId="4989"/>
    <cellStyle name="Notas 2 2 3 4" xfId="6428"/>
    <cellStyle name="Notas 2 2 3 5" xfId="4985"/>
    <cellStyle name="Notas 2 3" xfId="3295"/>
    <cellStyle name="Notas 2 3 2" xfId="3296"/>
    <cellStyle name="Notas 2 3 2 2" xfId="3297"/>
    <cellStyle name="Notas 2 3 2 2 2" xfId="3298"/>
    <cellStyle name="Notas 2 3 2 2 2 2" xfId="6437"/>
    <cellStyle name="Notas 2 3 2 2 2 3" xfId="4994"/>
    <cellStyle name="Notas 2 3 2 2 3" xfId="3299"/>
    <cellStyle name="Notas 2 3 2 2 3 2" xfId="6438"/>
    <cellStyle name="Notas 2 3 2 2 3 3" xfId="4995"/>
    <cellStyle name="Notas 2 3 2 2 4" xfId="6436"/>
    <cellStyle name="Notas 2 3 2 2 5" xfId="4993"/>
    <cellStyle name="Notas 2 3 2 3" xfId="3300"/>
    <cellStyle name="Notas 2 3 2 3 2" xfId="3301"/>
    <cellStyle name="Notas 2 3 2 3 2 2" xfId="6440"/>
    <cellStyle name="Notas 2 3 2 3 2 3" xfId="4997"/>
    <cellStyle name="Notas 2 3 2 3 3" xfId="3302"/>
    <cellStyle name="Notas 2 3 2 3 3 2" xfId="6441"/>
    <cellStyle name="Notas 2 3 2 3 3 3" xfId="4998"/>
    <cellStyle name="Notas 2 3 2 3 4" xfId="6439"/>
    <cellStyle name="Notas 2 3 2 3 5" xfId="4996"/>
    <cellStyle name="Notas 2 3 2 4" xfId="6435"/>
    <cellStyle name="Notas 2 3 2 5" xfId="4992"/>
    <cellStyle name="Notas 2 4" xfId="3303"/>
    <cellStyle name="Notas 2 4 2" xfId="3304"/>
    <cellStyle name="Notas 2 4 2 2" xfId="3305"/>
    <cellStyle name="Notas 2 4 2 2 2" xfId="6444"/>
    <cellStyle name="Notas 2 4 2 2 3" xfId="5001"/>
    <cellStyle name="Notas 2 4 2 3" xfId="3306"/>
    <cellStyle name="Notas 2 4 2 3 2" xfId="6445"/>
    <cellStyle name="Notas 2 4 2 3 3" xfId="5002"/>
    <cellStyle name="Notas 2 4 2 4" xfId="6443"/>
    <cellStyle name="Notas 2 4 2 5" xfId="5000"/>
    <cellStyle name="Notas 2 4 3" xfId="3307"/>
    <cellStyle name="Notas 2 4 3 2" xfId="3308"/>
    <cellStyle name="Notas 2 4 3 2 2" xfId="6447"/>
    <cellStyle name="Notas 2 4 3 2 3" xfId="5004"/>
    <cellStyle name="Notas 2 4 3 3" xfId="3309"/>
    <cellStyle name="Notas 2 4 3 3 2" xfId="6448"/>
    <cellStyle name="Notas 2 4 3 3 3" xfId="5005"/>
    <cellStyle name="Notas 2 4 3 4" xfId="6446"/>
    <cellStyle name="Notas 2 4 3 5" xfId="5003"/>
    <cellStyle name="Notas 2 4 4" xfId="6442"/>
    <cellStyle name="Notas 2 4 5" xfId="4999"/>
    <cellStyle name="Notas 2 5" xfId="3310"/>
    <cellStyle name="Notas 2 5 2" xfId="3311"/>
    <cellStyle name="Notas 2 5 2 2" xfId="3312"/>
    <cellStyle name="Notas 2 5 2 2 2" xfId="6451"/>
    <cellStyle name="Notas 2 5 2 2 3" xfId="5008"/>
    <cellStyle name="Notas 2 5 2 3" xfId="3313"/>
    <cellStyle name="Notas 2 5 2 3 2" xfId="6452"/>
    <cellStyle name="Notas 2 5 2 3 3" xfId="5009"/>
    <cellStyle name="Notas 2 5 2 4" xfId="6450"/>
    <cellStyle name="Notas 2 5 2 5" xfId="5007"/>
    <cellStyle name="Notas 2 5 3" xfId="3314"/>
    <cellStyle name="Notas 2 5 3 2" xfId="3315"/>
    <cellStyle name="Notas 2 5 3 2 2" xfId="6454"/>
    <cellStyle name="Notas 2 5 3 2 3" xfId="5011"/>
    <cellStyle name="Notas 2 5 3 3" xfId="3316"/>
    <cellStyle name="Notas 2 5 3 3 2" xfId="6455"/>
    <cellStyle name="Notas 2 5 3 3 3" xfId="5012"/>
    <cellStyle name="Notas 2 5 3 4" xfId="6453"/>
    <cellStyle name="Notas 2 5 3 5" xfId="5010"/>
    <cellStyle name="Notas 2 5 4" xfId="6449"/>
    <cellStyle name="Notas 2 5 5" xfId="5006"/>
    <cellStyle name="Notas 2_Deuda a Ago 19 2009" xfId="3317"/>
    <cellStyle name="Notas 3" xfId="3318"/>
    <cellStyle name="Notas 3 2" xfId="3319"/>
    <cellStyle name="Notas 3 2 2" xfId="3320"/>
    <cellStyle name="Notas 3 2 2 2" xfId="3321"/>
    <cellStyle name="Notas 3 2 2 2 2" xfId="3322"/>
    <cellStyle name="Notas 3 2 2 2 2 2" xfId="6459"/>
    <cellStyle name="Notas 3 2 2 2 2 3" xfId="5016"/>
    <cellStyle name="Notas 3 2 2 2 3" xfId="3323"/>
    <cellStyle name="Notas 3 2 2 2 3 2" xfId="6460"/>
    <cellStyle name="Notas 3 2 2 2 3 3" xfId="5017"/>
    <cellStyle name="Notas 3 2 2 2 4" xfId="6458"/>
    <cellStyle name="Notas 3 2 2 2 5" xfId="5015"/>
    <cellStyle name="Notas 3 2 2 3" xfId="3324"/>
    <cellStyle name="Notas 3 2 2 3 2" xfId="3325"/>
    <cellStyle name="Notas 3 2 2 3 2 2" xfId="6462"/>
    <cellStyle name="Notas 3 2 2 3 2 3" xfId="5019"/>
    <cellStyle name="Notas 3 2 2 3 3" xfId="3326"/>
    <cellStyle name="Notas 3 2 2 3 3 2" xfId="6463"/>
    <cellStyle name="Notas 3 2 2 3 3 3" xfId="5020"/>
    <cellStyle name="Notas 3 2 2 3 4" xfId="6461"/>
    <cellStyle name="Notas 3 2 2 3 5" xfId="5018"/>
    <cellStyle name="Notas 3 2 2 4" xfId="6457"/>
    <cellStyle name="Notas 3 2 2 5" xfId="5014"/>
    <cellStyle name="Notas 3 2 3" xfId="3327"/>
    <cellStyle name="Notas 3 2 3 2" xfId="3328"/>
    <cellStyle name="Notas 3 2 3 2 2" xfId="6465"/>
    <cellStyle name="Notas 3 2 3 2 3" xfId="5022"/>
    <cellStyle name="Notas 3 2 3 3" xfId="3329"/>
    <cellStyle name="Notas 3 2 3 3 2" xfId="6466"/>
    <cellStyle name="Notas 3 2 3 3 3" xfId="5023"/>
    <cellStyle name="Notas 3 2 3 4" xfId="6464"/>
    <cellStyle name="Notas 3 2 3 5" xfId="5021"/>
    <cellStyle name="Notas 3 2 4" xfId="3330"/>
    <cellStyle name="Notas 3 2 4 2" xfId="3331"/>
    <cellStyle name="Notas 3 2 4 2 2" xfId="6468"/>
    <cellStyle name="Notas 3 2 4 2 3" xfId="5025"/>
    <cellStyle name="Notas 3 2 4 3" xfId="3332"/>
    <cellStyle name="Notas 3 2 4 3 2" xfId="6469"/>
    <cellStyle name="Notas 3 2 4 3 3" xfId="5026"/>
    <cellStyle name="Notas 3 2 4 4" xfId="6467"/>
    <cellStyle name="Notas 3 2 4 5" xfId="5024"/>
    <cellStyle name="Notas 3 2 5" xfId="6456"/>
    <cellStyle name="Notas 3 2 6" xfId="5013"/>
    <cellStyle name="Notas 3 3" xfId="3333"/>
    <cellStyle name="Notas 3 3 2" xfId="3334"/>
    <cellStyle name="Notas 3 3 2 2" xfId="3335"/>
    <cellStyle name="Notas 3 3 2 2 2" xfId="6472"/>
    <cellStyle name="Notas 3 3 2 2 3" xfId="5029"/>
    <cellStyle name="Notas 3 3 2 3" xfId="3336"/>
    <cellStyle name="Notas 3 3 2 3 2" xfId="6473"/>
    <cellStyle name="Notas 3 3 2 3 3" xfId="5030"/>
    <cellStyle name="Notas 3 3 2 4" xfId="6471"/>
    <cellStyle name="Notas 3 3 2 5" xfId="5028"/>
    <cellStyle name="Notas 3 3 3" xfId="3337"/>
    <cellStyle name="Notas 3 3 3 2" xfId="3338"/>
    <cellStyle name="Notas 3 3 3 2 2" xfId="6475"/>
    <cellStyle name="Notas 3 3 3 2 3" xfId="5032"/>
    <cellStyle name="Notas 3 3 3 3" xfId="3339"/>
    <cellStyle name="Notas 3 3 3 3 2" xfId="6476"/>
    <cellStyle name="Notas 3 3 3 3 3" xfId="5033"/>
    <cellStyle name="Notas 3 3 3 4" xfId="6474"/>
    <cellStyle name="Notas 3 3 3 5" xfId="5031"/>
    <cellStyle name="Notas 3 3 4" xfId="6470"/>
    <cellStyle name="Notas 3 3 5" xfId="5027"/>
    <cellStyle name="Notas 3 4" xfId="3340"/>
    <cellStyle name="Notas 3 4 2" xfId="3341"/>
    <cellStyle name="Notas 3 4 2 2" xfId="3342"/>
    <cellStyle name="Notas 3 4 2 2 2" xfId="6479"/>
    <cellStyle name="Notas 3 4 2 2 3" xfId="5036"/>
    <cellStyle name="Notas 3 4 2 3" xfId="3343"/>
    <cellStyle name="Notas 3 4 2 3 2" xfId="6480"/>
    <cellStyle name="Notas 3 4 2 3 3" xfId="5037"/>
    <cellStyle name="Notas 3 4 2 4" xfId="6478"/>
    <cellStyle name="Notas 3 4 2 5" xfId="5035"/>
    <cellStyle name="Notas 3 4 3" xfId="3344"/>
    <cellStyle name="Notas 3 4 3 2" xfId="3345"/>
    <cellStyle name="Notas 3 4 3 2 2" xfId="6482"/>
    <cellStyle name="Notas 3 4 3 2 3" xfId="5039"/>
    <cellStyle name="Notas 3 4 3 3" xfId="3346"/>
    <cellStyle name="Notas 3 4 3 3 2" xfId="6483"/>
    <cellStyle name="Notas 3 4 3 3 3" xfId="5040"/>
    <cellStyle name="Notas 3 4 3 4" xfId="6481"/>
    <cellStyle name="Notas 3 4 3 5" xfId="5038"/>
    <cellStyle name="Notas 3 4 4" xfId="6477"/>
    <cellStyle name="Notas 3 4 5" xfId="5034"/>
    <cellStyle name="Notas 3 5" xfId="3347"/>
    <cellStyle name="Notas 3 5 2" xfId="3348"/>
    <cellStyle name="Notas 3 5 2 2" xfId="3349"/>
    <cellStyle name="Notas 3 5 2 2 2" xfId="6486"/>
    <cellStyle name="Notas 3 5 2 2 3" xfId="5043"/>
    <cellStyle name="Notas 3 5 2 3" xfId="3350"/>
    <cellStyle name="Notas 3 5 2 3 2" xfId="6487"/>
    <cellStyle name="Notas 3 5 2 3 3" xfId="5044"/>
    <cellStyle name="Notas 3 5 2 4" xfId="6485"/>
    <cellStyle name="Notas 3 5 2 5" xfId="5042"/>
    <cellStyle name="Notas 3 5 3" xfId="3351"/>
    <cellStyle name="Notas 3 5 3 2" xfId="3352"/>
    <cellStyle name="Notas 3 5 3 2 2" xfId="6489"/>
    <cellStyle name="Notas 3 5 3 2 3" xfId="5046"/>
    <cellStyle name="Notas 3 5 3 3" xfId="3353"/>
    <cellStyle name="Notas 3 5 3 3 2" xfId="6490"/>
    <cellStyle name="Notas 3 5 3 3 3" xfId="5047"/>
    <cellStyle name="Notas 3 5 3 4" xfId="6488"/>
    <cellStyle name="Notas 3 5 3 5" xfId="5045"/>
    <cellStyle name="Notas 3 5 4" xfId="6484"/>
    <cellStyle name="Notas 3 5 5" xfId="5041"/>
    <cellStyle name="Notas 3_Deuda a Ago 19 2009" xfId="3354"/>
    <cellStyle name="Notas 4" xfId="3355"/>
    <cellStyle name="Notas 4 2" xfId="3356"/>
    <cellStyle name="Notas 4 2 2" xfId="3357"/>
    <cellStyle name="Notas 4 2 2 2" xfId="3358"/>
    <cellStyle name="Notas 4 2 2 2 2" xfId="3359"/>
    <cellStyle name="Notas 4 2 2 2 2 2" xfId="6495"/>
    <cellStyle name="Notas 4 2 2 2 2 3" xfId="5052"/>
    <cellStyle name="Notas 4 2 2 2 3" xfId="3360"/>
    <cellStyle name="Notas 4 2 2 2 3 2" xfId="6496"/>
    <cellStyle name="Notas 4 2 2 2 3 3" xfId="5053"/>
    <cellStyle name="Notas 4 2 2 2 4" xfId="6494"/>
    <cellStyle name="Notas 4 2 2 2 5" xfId="5051"/>
    <cellStyle name="Notas 4 2 2 3" xfId="3361"/>
    <cellStyle name="Notas 4 2 2 3 2" xfId="3362"/>
    <cellStyle name="Notas 4 2 2 3 2 2" xfId="6498"/>
    <cellStyle name="Notas 4 2 2 3 2 3" xfId="5055"/>
    <cellStyle name="Notas 4 2 2 3 3" xfId="3363"/>
    <cellStyle name="Notas 4 2 2 3 3 2" xfId="6499"/>
    <cellStyle name="Notas 4 2 2 3 3 3" xfId="5056"/>
    <cellStyle name="Notas 4 2 2 3 4" xfId="6497"/>
    <cellStyle name="Notas 4 2 2 3 5" xfId="5054"/>
    <cellStyle name="Notas 4 2 2 4" xfId="6493"/>
    <cellStyle name="Notas 4 2 2 5" xfId="5050"/>
    <cellStyle name="Notas 4 2 3" xfId="3364"/>
    <cellStyle name="Notas 4 2 3 2" xfId="3365"/>
    <cellStyle name="Notas 4 2 3 2 2" xfId="6501"/>
    <cellStyle name="Notas 4 2 3 2 3" xfId="5058"/>
    <cellStyle name="Notas 4 2 3 3" xfId="3366"/>
    <cellStyle name="Notas 4 2 3 3 2" xfId="6502"/>
    <cellStyle name="Notas 4 2 3 3 3" xfId="5059"/>
    <cellStyle name="Notas 4 2 3 4" xfId="6500"/>
    <cellStyle name="Notas 4 2 3 5" xfId="5057"/>
    <cellStyle name="Notas 4 2 4" xfId="3367"/>
    <cellStyle name="Notas 4 2 4 2" xfId="3368"/>
    <cellStyle name="Notas 4 2 4 2 2" xfId="6504"/>
    <cellStyle name="Notas 4 2 4 2 3" xfId="5061"/>
    <cellStyle name="Notas 4 2 4 3" xfId="3369"/>
    <cellStyle name="Notas 4 2 4 3 2" xfId="6505"/>
    <cellStyle name="Notas 4 2 4 3 3" xfId="5062"/>
    <cellStyle name="Notas 4 2 4 4" xfId="6503"/>
    <cellStyle name="Notas 4 2 4 5" xfId="5060"/>
    <cellStyle name="Notas 4 2 5" xfId="6492"/>
    <cellStyle name="Notas 4 2 6" xfId="5049"/>
    <cellStyle name="Notas 4 3" xfId="3370"/>
    <cellStyle name="Notas 4 3 2" xfId="3371"/>
    <cellStyle name="Notas 4 3 2 2" xfId="3372"/>
    <cellStyle name="Notas 4 3 2 2 2" xfId="6508"/>
    <cellStyle name="Notas 4 3 2 2 3" xfId="5065"/>
    <cellStyle name="Notas 4 3 2 3" xfId="3373"/>
    <cellStyle name="Notas 4 3 2 3 2" xfId="6509"/>
    <cellStyle name="Notas 4 3 2 3 3" xfId="5066"/>
    <cellStyle name="Notas 4 3 2 4" xfId="6507"/>
    <cellStyle name="Notas 4 3 2 5" xfId="5064"/>
    <cellStyle name="Notas 4 3 3" xfId="3374"/>
    <cellStyle name="Notas 4 3 3 2" xfId="3375"/>
    <cellStyle name="Notas 4 3 3 2 2" xfId="6511"/>
    <cellStyle name="Notas 4 3 3 2 3" xfId="5068"/>
    <cellStyle name="Notas 4 3 3 3" xfId="3376"/>
    <cellStyle name="Notas 4 3 3 3 2" xfId="6512"/>
    <cellStyle name="Notas 4 3 3 3 3" xfId="5069"/>
    <cellStyle name="Notas 4 3 3 4" xfId="6510"/>
    <cellStyle name="Notas 4 3 3 5" xfId="5067"/>
    <cellStyle name="Notas 4 3 4" xfId="6506"/>
    <cellStyle name="Notas 4 3 5" xfId="5063"/>
    <cellStyle name="Notas 4 4" xfId="3377"/>
    <cellStyle name="Notas 4 4 2" xfId="3378"/>
    <cellStyle name="Notas 4 4 2 2" xfId="3379"/>
    <cellStyle name="Notas 4 4 2 2 2" xfId="6515"/>
    <cellStyle name="Notas 4 4 2 2 3" xfId="5072"/>
    <cellStyle name="Notas 4 4 2 3" xfId="3380"/>
    <cellStyle name="Notas 4 4 2 3 2" xfId="6516"/>
    <cellStyle name="Notas 4 4 2 3 3" xfId="5073"/>
    <cellStyle name="Notas 4 4 2 4" xfId="6514"/>
    <cellStyle name="Notas 4 4 2 5" xfId="5071"/>
    <cellStyle name="Notas 4 4 3" xfId="3381"/>
    <cellStyle name="Notas 4 4 3 2" xfId="3382"/>
    <cellStyle name="Notas 4 4 3 2 2" xfId="6518"/>
    <cellStyle name="Notas 4 4 3 2 3" xfId="5075"/>
    <cellStyle name="Notas 4 4 3 3" xfId="3383"/>
    <cellStyle name="Notas 4 4 3 3 2" xfId="6519"/>
    <cellStyle name="Notas 4 4 3 3 3" xfId="5076"/>
    <cellStyle name="Notas 4 4 3 4" xfId="6517"/>
    <cellStyle name="Notas 4 4 3 5" xfId="5074"/>
    <cellStyle name="Notas 4 4 4" xfId="6513"/>
    <cellStyle name="Notas 4 4 5" xfId="5070"/>
    <cellStyle name="Notas 4 5" xfId="3384"/>
    <cellStyle name="Notas 4 5 2" xfId="3385"/>
    <cellStyle name="Notas 4 5 2 2" xfId="3386"/>
    <cellStyle name="Notas 4 5 2 2 2" xfId="6522"/>
    <cellStyle name="Notas 4 5 2 2 3" xfId="5079"/>
    <cellStyle name="Notas 4 5 2 3" xfId="3387"/>
    <cellStyle name="Notas 4 5 2 3 2" xfId="6523"/>
    <cellStyle name="Notas 4 5 2 3 3" xfId="5080"/>
    <cellStyle name="Notas 4 5 2 4" xfId="6521"/>
    <cellStyle name="Notas 4 5 2 5" xfId="5078"/>
    <cellStyle name="Notas 4 5 3" xfId="3388"/>
    <cellStyle name="Notas 4 5 3 2" xfId="3389"/>
    <cellStyle name="Notas 4 5 3 2 2" xfId="6525"/>
    <cellStyle name="Notas 4 5 3 2 3" xfId="5082"/>
    <cellStyle name="Notas 4 5 3 3" xfId="3390"/>
    <cellStyle name="Notas 4 5 3 3 2" xfId="6526"/>
    <cellStyle name="Notas 4 5 3 3 3" xfId="5083"/>
    <cellStyle name="Notas 4 5 3 4" xfId="6524"/>
    <cellStyle name="Notas 4 5 3 5" xfId="5081"/>
    <cellStyle name="Notas 4 5 4" xfId="6520"/>
    <cellStyle name="Notas 4 5 5" xfId="5077"/>
    <cellStyle name="Notas 4 6" xfId="3391"/>
    <cellStyle name="Notas 4 6 2" xfId="3392"/>
    <cellStyle name="Notas 4 6 2 2" xfId="6528"/>
    <cellStyle name="Notas 4 6 2 3" xfId="5085"/>
    <cellStyle name="Notas 4 6 3" xfId="3393"/>
    <cellStyle name="Notas 4 6 3 2" xfId="6529"/>
    <cellStyle name="Notas 4 6 3 3" xfId="5086"/>
    <cellStyle name="Notas 4 6 4" xfId="6527"/>
    <cellStyle name="Notas 4 6 5" xfId="5084"/>
    <cellStyle name="Notas 4 7" xfId="3394"/>
    <cellStyle name="Notas 4 7 2" xfId="3395"/>
    <cellStyle name="Notas 4 7 2 2" xfId="6531"/>
    <cellStyle name="Notas 4 7 2 3" xfId="5088"/>
    <cellStyle name="Notas 4 7 3" xfId="3396"/>
    <cellStyle name="Notas 4 7 3 2" xfId="6532"/>
    <cellStyle name="Notas 4 7 3 3" xfId="5089"/>
    <cellStyle name="Notas 4 7 4" xfId="6530"/>
    <cellStyle name="Notas 4 7 5" xfId="5087"/>
    <cellStyle name="Notas 4 8" xfId="6491"/>
    <cellStyle name="Notas 4 9" xfId="5048"/>
    <cellStyle name="Notas 4_Deuda a Ago 19 2009" xfId="3397"/>
    <cellStyle name="Notas 5" xfId="3398"/>
    <cellStyle name="Notas 5 2" xfId="3399"/>
    <cellStyle name="Notas 5 2 2" xfId="3400"/>
    <cellStyle name="Notas 5 2 2 2" xfId="3401"/>
    <cellStyle name="Notas 5 2 2 2 2" xfId="3402"/>
    <cellStyle name="Notas 5 2 2 2 2 2" xfId="6537"/>
    <cellStyle name="Notas 5 2 2 2 2 3" xfId="5094"/>
    <cellStyle name="Notas 5 2 2 2 3" xfId="3403"/>
    <cellStyle name="Notas 5 2 2 2 3 2" xfId="6538"/>
    <cellStyle name="Notas 5 2 2 2 3 3" xfId="5095"/>
    <cellStyle name="Notas 5 2 2 2 4" xfId="6536"/>
    <cellStyle name="Notas 5 2 2 2 5" xfId="5093"/>
    <cellStyle name="Notas 5 2 2 3" xfId="3404"/>
    <cellStyle name="Notas 5 2 2 3 2" xfId="3405"/>
    <cellStyle name="Notas 5 2 2 3 2 2" xfId="6540"/>
    <cellStyle name="Notas 5 2 2 3 2 3" xfId="5097"/>
    <cellStyle name="Notas 5 2 2 3 3" xfId="3406"/>
    <cellStyle name="Notas 5 2 2 3 3 2" xfId="6541"/>
    <cellStyle name="Notas 5 2 2 3 3 3" xfId="5098"/>
    <cellStyle name="Notas 5 2 2 3 4" xfId="6539"/>
    <cellStyle name="Notas 5 2 2 3 5" xfId="5096"/>
    <cellStyle name="Notas 5 2 2 4" xfId="6535"/>
    <cellStyle name="Notas 5 2 2 5" xfId="5092"/>
    <cellStyle name="Notas 5 2 3" xfId="3407"/>
    <cellStyle name="Notas 5 2 3 2" xfId="3408"/>
    <cellStyle name="Notas 5 2 3 2 2" xfId="6543"/>
    <cellStyle name="Notas 5 2 3 2 3" xfId="5100"/>
    <cellStyle name="Notas 5 2 3 3" xfId="3409"/>
    <cellStyle name="Notas 5 2 3 3 2" xfId="6544"/>
    <cellStyle name="Notas 5 2 3 3 3" xfId="5101"/>
    <cellStyle name="Notas 5 2 3 4" xfId="6542"/>
    <cellStyle name="Notas 5 2 3 5" xfId="5099"/>
    <cellStyle name="Notas 5 2 4" xfId="3410"/>
    <cellStyle name="Notas 5 2 4 2" xfId="3411"/>
    <cellStyle name="Notas 5 2 4 2 2" xfId="6546"/>
    <cellStyle name="Notas 5 2 4 2 3" xfId="5103"/>
    <cellStyle name="Notas 5 2 4 3" xfId="3412"/>
    <cellStyle name="Notas 5 2 4 3 2" xfId="6547"/>
    <cellStyle name="Notas 5 2 4 3 3" xfId="5104"/>
    <cellStyle name="Notas 5 2 4 4" xfId="6545"/>
    <cellStyle name="Notas 5 2 4 5" xfId="5102"/>
    <cellStyle name="Notas 5 2 5" xfId="6534"/>
    <cellStyle name="Notas 5 2 6" xfId="5091"/>
    <cellStyle name="Notas 5 3" xfId="3413"/>
    <cellStyle name="Notas 5 3 2" xfId="3414"/>
    <cellStyle name="Notas 5 3 2 2" xfId="3415"/>
    <cellStyle name="Notas 5 3 2 2 2" xfId="6550"/>
    <cellStyle name="Notas 5 3 2 2 3" xfId="5107"/>
    <cellStyle name="Notas 5 3 2 3" xfId="3416"/>
    <cellStyle name="Notas 5 3 2 3 2" xfId="6551"/>
    <cellStyle name="Notas 5 3 2 3 3" xfId="5108"/>
    <cellStyle name="Notas 5 3 2 4" xfId="6549"/>
    <cellStyle name="Notas 5 3 2 5" xfId="5106"/>
    <cellStyle name="Notas 5 3 3" xfId="3417"/>
    <cellStyle name="Notas 5 3 3 2" xfId="3418"/>
    <cellStyle name="Notas 5 3 3 2 2" xfId="6553"/>
    <cellStyle name="Notas 5 3 3 2 3" xfId="5110"/>
    <cellStyle name="Notas 5 3 3 3" xfId="3419"/>
    <cellStyle name="Notas 5 3 3 3 2" xfId="6554"/>
    <cellStyle name="Notas 5 3 3 3 3" xfId="5111"/>
    <cellStyle name="Notas 5 3 3 4" xfId="6552"/>
    <cellStyle name="Notas 5 3 3 5" xfId="5109"/>
    <cellStyle name="Notas 5 3 4" xfId="6548"/>
    <cellStyle name="Notas 5 3 5" xfId="5105"/>
    <cellStyle name="Notas 5 4" xfId="3420"/>
    <cellStyle name="Notas 5 4 2" xfId="3421"/>
    <cellStyle name="Notas 5 4 2 2" xfId="3422"/>
    <cellStyle name="Notas 5 4 2 2 2" xfId="6557"/>
    <cellStyle name="Notas 5 4 2 2 3" xfId="5114"/>
    <cellStyle name="Notas 5 4 2 3" xfId="3423"/>
    <cellStyle name="Notas 5 4 2 3 2" xfId="6558"/>
    <cellStyle name="Notas 5 4 2 3 3" xfId="5115"/>
    <cellStyle name="Notas 5 4 2 4" xfId="6556"/>
    <cellStyle name="Notas 5 4 2 5" xfId="5113"/>
    <cellStyle name="Notas 5 4 3" xfId="3424"/>
    <cellStyle name="Notas 5 4 3 2" xfId="3425"/>
    <cellStyle name="Notas 5 4 3 2 2" xfId="6560"/>
    <cellStyle name="Notas 5 4 3 2 3" xfId="5117"/>
    <cellStyle name="Notas 5 4 3 3" xfId="3426"/>
    <cellStyle name="Notas 5 4 3 3 2" xfId="6561"/>
    <cellStyle name="Notas 5 4 3 3 3" xfId="5118"/>
    <cellStyle name="Notas 5 4 3 4" xfId="6559"/>
    <cellStyle name="Notas 5 4 3 5" xfId="5116"/>
    <cellStyle name="Notas 5 4 4" xfId="6555"/>
    <cellStyle name="Notas 5 4 5" xfId="5112"/>
    <cellStyle name="Notas 5 5" xfId="3427"/>
    <cellStyle name="Notas 5 5 2" xfId="3428"/>
    <cellStyle name="Notas 5 5 2 2" xfId="3429"/>
    <cellStyle name="Notas 5 5 2 2 2" xfId="6564"/>
    <cellStyle name="Notas 5 5 2 2 3" xfId="5121"/>
    <cellStyle name="Notas 5 5 2 3" xfId="3430"/>
    <cellStyle name="Notas 5 5 2 3 2" xfId="6565"/>
    <cellStyle name="Notas 5 5 2 3 3" xfId="5122"/>
    <cellStyle name="Notas 5 5 2 4" xfId="6563"/>
    <cellStyle name="Notas 5 5 2 5" xfId="5120"/>
    <cellStyle name="Notas 5 5 3" xfId="3431"/>
    <cellStyle name="Notas 5 5 3 2" xfId="3432"/>
    <cellStyle name="Notas 5 5 3 2 2" xfId="6567"/>
    <cellStyle name="Notas 5 5 3 2 3" xfId="5124"/>
    <cellStyle name="Notas 5 5 3 3" xfId="3433"/>
    <cellStyle name="Notas 5 5 3 3 2" xfId="6568"/>
    <cellStyle name="Notas 5 5 3 3 3" xfId="5125"/>
    <cellStyle name="Notas 5 5 3 4" xfId="6566"/>
    <cellStyle name="Notas 5 5 3 5" xfId="5123"/>
    <cellStyle name="Notas 5 5 4" xfId="6562"/>
    <cellStyle name="Notas 5 5 5" xfId="5119"/>
    <cellStyle name="Notas 5 6" xfId="3434"/>
    <cellStyle name="Notas 5 6 2" xfId="3435"/>
    <cellStyle name="Notas 5 6 2 2" xfId="6570"/>
    <cellStyle name="Notas 5 6 2 3" xfId="5127"/>
    <cellStyle name="Notas 5 6 3" xfId="3436"/>
    <cellStyle name="Notas 5 6 3 2" xfId="6571"/>
    <cellStyle name="Notas 5 6 3 3" xfId="5128"/>
    <cellStyle name="Notas 5 6 4" xfId="6569"/>
    <cellStyle name="Notas 5 6 5" xfId="5126"/>
    <cellStyle name="Notas 5 7" xfId="3437"/>
    <cellStyle name="Notas 5 7 2" xfId="3438"/>
    <cellStyle name="Notas 5 7 2 2" xfId="6573"/>
    <cellStyle name="Notas 5 7 2 3" xfId="5130"/>
    <cellStyle name="Notas 5 7 3" xfId="3439"/>
    <cellStyle name="Notas 5 7 3 2" xfId="6574"/>
    <cellStyle name="Notas 5 7 3 3" xfId="5131"/>
    <cellStyle name="Notas 5 7 4" xfId="6572"/>
    <cellStyle name="Notas 5 7 5" xfId="5129"/>
    <cellStyle name="Notas 5 8" xfId="6533"/>
    <cellStyle name="Notas 5 9" xfId="5090"/>
    <cellStyle name="Notas 5_Deuda a Ago 19 2009" xfId="3440"/>
    <cellStyle name="Notas 6" xfId="3441"/>
    <cellStyle name="Notas 6 2" xfId="3442"/>
    <cellStyle name="Notas 6 2 2" xfId="3443"/>
    <cellStyle name="Notas 6 2 2 2" xfId="3444"/>
    <cellStyle name="Notas 6 2 2 2 2" xfId="6578"/>
    <cellStyle name="Notas 6 2 2 2 3" xfId="5135"/>
    <cellStyle name="Notas 6 2 2 3" xfId="3445"/>
    <cellStyle name="Notas 6 2 2 3 2" xfId="6579"/>
    <cellStyle name="Notas 6 2 2 3 3" xfId="5136"/>
    <cellStyle name="Notas 6 2 2 4" xfId="6577"/>
    <cellStyle name="Notas 6 2 2 5" xfId="5134"/>
    <cellStyle name="Notas 6 2 3" xfId="3446"/>
    <cellStyle name="Notas 6 2 3 2" xfId="3447"/>
    <cellStyle name="Notas 6 2 3 2 2" xfId="6581"/>
    <cellStyle name="Notas 6 2 3 2 3" xfId="5138"/>
    <cellStyle name="Notas 6 2 3 3" xfId="3448"/>
    <cellStyle name="Notas 6 2 3 3 2" xfId="6582"/>
    <cellStyle name="Notas 6 2 3 3 3" xfId="5139"/>
    <cellStyle name="Notas 6 2 3 4" xfId="6580"/>
    <cellStyle name="Notas 6 2 3 5" xfId="5137"/>
    <cellStyle name="Notas 6 2 4" xfId="6576"/>
    <cellStyle name="Notas 6 2 5" xfId="5133"/>
    <cellStyle name="Notas 6 3" xfId="3449"/>
    <cellStyle name="Notas 6 3 2" xfId="3450"/>
    <cellStyle name="Notas 6 3 2 2" xfId="3451"/>
    <cellStyle name="Notas 6 3 2 2 2" xfId="6585"/>
    <cellStyle name="Notas 6 3 2 2 3" xfId="5142"/>
    <cellStyle name="Notas 6 3 2 3" xfId="3452"/>
    <cellStyle name="Notas 6 3 2 3 2" xfId="6586"/>
    <cellStyle name="Notas 6 3 2 3 3" xfId="5143"/>
    <cellStyle name="Notas 6 3 2 4" xfId="6584"/>
    <cellStyle name="Notas 6 3 2 5" xfId="5141"/>
    <cellStyle name="Notas 6 3 3" xfId="3453"/>
    <cellStyle name="Notas 6 3 3 2" xfId="3454"/>
    <cellStyle name="Notas 6 3 3 2 2" xfId="6588"/>
    <cellStyle name="Notas 6 3 3 2 3" xfId="5145"/>
    <cellStyle name="Notas 6 3 3 3" xfId="3455"/>
    <cellStyle name="Notas 6 3 3 3 2" xfId="6589"/>
    <cellStyle name="Notas 6 3 3 3 3" xfId="5146"/>
    <cellStyle name="Notas 6 3 3 4" xfId="6587"/>
    <cellStyle name="Notas 6 3 3 5" xfId="5144"/>
    <cellStyle name="Notas 6 3 4" xfId="6583"/>
    <cellStyle name="Notas 6 3 5" xfId="5140"/>
    <cellStyle name="Notas 6 4" xfId="3456"/>
    <cellStyle name="Notas 6 4 2" xfId="3457"/>
    <cellStyle name="Notas 6 4 2 2" xfId="3458"/>
    <cellStyle name="Notas 6 4 2 2 2" xfId="6592"/>
    <cellStyle name="Notas 6 4 2 2 3" xfId="5149"/>
    <cellStyle name="Notas 6 4 2 3" xfId="3459"/>
    <cellStyle name="Notas 6 4 2 3 2" xfId="6593"/>
    <cellStyle name="Notas 6 4 2 3 3" xfId="5150"/>
    <cellStyle name="Notas 6 4 2 4" xfId="6591"/>
    <cellStyle name="Notas 6 4 2 5" xfId="5148"/>
    <cellStyle name="Notas 6 4 3" xfId="3460"/>
    <cellStyle name="Notas 6 4 3 2" xfId="3461"/>
    <cellStyle name="Notas 6 4 3 2 2" xfId="6595"/>
    <cellStyle name="Notas 6 4 3 2 3" xfId="5152"/>
    <cellStyle name="Notas 6 4 3 3" xfId="3462"/>
    <cellStyle name="Notas 6 4 3 3 2" xfId="6596"/>
    <cellStyle name="Notas 6 4 3 3 3" xfId="5153"/>
    <cellStyle name="Notas 6 4 3 4" xfId="6594"/>
    <cellStyle name="Notas 6 4 3 5" xfId="5151"/>
    <cellStyle name="Notas 6 4 4" xfId="6590"/>
    <cellStyle name="Notas 6 4 5" xfId="5147"/>
    <cellStyle name="Notas 6 5" xfId="3463"/>
    <cellStyle name="Notas 6 5 2" xfId="3464"/>
    <cellStyle name="Notas 6 5 2 2" xfId="6598"/>
    <cellStyle name="Notas 6 5 2 3" xfId="5155"/>
    <cellStyle name="Notas 6 5 3" xfId="3465"/>
    <cellStyle name="Notas 6 5 3 2" xfId="6599"/>
    <cellStyle name="Notas 6 5 3 3" xfId="5156"/>
    <cellStyle name="Notas 6 5 4" xfId="6597"/>
    <cellStyle name="Notas 6 5 5" xfId="5154"/>
    <cellStyle name="Notas 6 6" xfId="3466"/>
    <cellStyle name="Notas 6 6 2" xfId="3467"/>
    <cellStyle name="Notas 6 6 2 2" xfId="6601"/>
    <cellStyle name="Notas 6 6 2 3" xfId="5158"/>
    <cellStyle name="Notas 6 6 3" xfId="3468"/>
    <cellStyle name="Notas 6 6 3 2" xfId="6602"/>
    <cellStyle name="Notas 6 6 3 3" xfId="5159"/>
    <cellStyle name="Notas 6 6 4" xfId="6600"/>
    <cellStyle name="Notas 6 6 5" xfId="5157"/>
    <cellStyle name="Notas 6 7" xfId="6575"/>
    <cellStyle name="Notas 6 8" xfId="5132"/>
    <cellStyle name="Note" xfId="3469"/>
    <cellStyle name="Note 2" xfId="3470"/>
    <cellStyle name="Note 2 2" xfId="3471"/>
    <cellStyle name="Note 2 2 2" xfId="3472"/>
    <cellStyle name="Note 2 2 3" xfId="3473"/>
    <cellStyle name="Note 2 2 3 2" xfId="3474"/>
    <cellStyle name="Note 2 2 3 2 2" xfId="3475"/>
    <cellStyle name="Note 2 2 3 2 2 2" xfId="6606"/>
    <cellStyle name="Note 2 2 3 2 2 3" xfId="5163"/>
    <cellStyle name="Note 2 2 3 2 3" xfId="3476"/>
    <cellStyle name="Note 2 2 3 2 3 2" xfId="6607"/>
    <cellStyle name="Note 2 2 3 2 3 3" xfId="5164"/>
    <cellStyle name="Note 2 2 3 2 4" xfId="6605"/>
    <cellStyle name="Note 2 2 3 2 5" xfId="5162"/>
    <cellStyle name="Note 2 2 3 3" xfId="3477"/>
    <cellStyle name="Note 2 2 3 3 2" xfId="3478"/>
    <cellStyle name="Note 2 2 3 3 2 2" xfId="6609"/>
    <cellStyle name="Note 2 2 3 3 2 3" xfId="5166"/>
    <cellStyle name="Note 2 2 3 3 3" xfId="3479"/>
    <cellStyle name="Note 2 2 3 3 3 2" xfId="6610"/>
    <cellStyle name="Note 2 2 3 3 3 3" xfId="5167"/>
    <cellStyle name="Note 2 2 3 3 4" xfId="6608"/>
    <cellStyle name="Note 2 2 3 3 5" xfId="5165"/>
    <cellStyle name="Note 2 2 3 4" xfId="6604"/>
    <cellStyle name="Note 2 2 3 5" xfId="5161"/>
    <cellStyle name="Note 2 3" xfId="3480"/>
    <cellStyle name="Note 2 3 2" xfId="3481"/>
    <cellStyle name="Note 2 3 2 2" xfId="3482"/>
    <cellStyle name="Note 2 3 2 2 2" xfId="3483"/>
    <cellStyle name="Note 2 3 2 2 2 2" xfId="6613"/>
    <cellStyle name="Note 2 3 2 2 2 3" xfId="5170"/>
    <cellStyle name="Note 2 3 2 2 3" xfId="3484"/>
    <cellStyle name="Note 2 3 2 2 3 2" xfId="6614"/>
    <cellStyle name="Note 2 3 2 2 3 3" xfId="5171"/>
    <cellStyle name="Note 2 3 2 2 4" xfId="6612"/>
    <cellStyle name="Note 2 3 2 2 5" xfId="5169"/>
    <cellStyle name="Note 2 3 2 3" xfId="3485"/>
    <cellStyle name="Note 2 3 2 3 2" xfId="3486"/>
    <cellStyle name="Note 2 3 2 3 2 2" xfId="6616"/>
    <cellStyle name="Note 2 3 2 3 2 3" xfId="5173"/>
    <cellStyle name="Note 2 3 2 3 3" xfId="3487"/>
    <cellStyle name="Note 2 3 2 3 3 2" xfId="6617"/>
    <cellStyle name="Note 2 3 2 3 3 3" xfId="5174"/>
    <cellStyle name="Note 2 3 2 3 4" xfId="6615"/>
    <cellStyle name="Note 2 3 2 3 5" xfId="5172"/>
    <cellStyle name="Note 2 3 2 4" xfId="6611"/>
    <cellStyle name="Note 2 3 2 5" xfId="5168"/>
    <cellStyle name="Note 2 4" xfId="3488"/>
    <cellStyle name="Note 2 4 2" xfId="3489"/>
    <cellStyle name="Note 2 4 2 2" xfId="3490"/>
    <cellStyle name="Note 2 4 2 2 2" xfId="6620"/>
    <cellStyle name="Note 2 4 2 2 3" xfId="5177"/>
    <cellStyle name="Note 2 4 2 3" xfId="3491"/>
    <cellStyle name="Note 2 4 2 3 2" xfId="6621"/>
    <cellStyle name="Note 2 4 2 3 3" xfId="5178"/>
    <cellStyle name="Note 2 4 2 4" xfId="6619"/>
    <cellStyle name="Note 2 4 2 5" xfId="5176"/>
    <cellStyle name="Note 2 4 3" xfId="3492"/>
    <cellStyle name="Note 2 4 3 2" xfId="3493"/>
    <cellStyle name="Note 2 4 3 2 2" xfId="6623"/>
    <cellStyle name="Note 2 4 3 2 3" xfId="5180"/>
    <cellStyle name="Note 2 4 3 3" xfId="3494"/>
    <cellStyle name="Note 2 4 3 3 2" xfId="6624"/>
    <cellStyle name="Note 2 4 3 3 3" xfId="5181"/>
    <cellStyle name="Note 2 4 3 4" xfId="6622"/>
    <cellStyle name="Note 2 4 3 5" xfId="5179"/>
    <cellStyle name="Note 2 4 4" xfId="6618"/>
    <cellStyle name="Note 2 4 5" xfId="5175"/>
    <cellStyle name="Note 2 5" xfId="3495"/>
    <cellStyle name="Note 2 5 2" xfId="3496"/>
    <cellStyle name="Note 2 5 2 2" xfId="3497"/>
    <cellStyle name="Note 2 5 2 2 2" xfId="6627"/>
    <cellStyle name="Note 2 5 2 2 3" xfId="5184"/>
    <cellStyle name="Note 2 5 2 3" xfId="3498"/>
    <cellStyle name="Note 2 5 2 3 2" xfId="6628"/>
    <cellStyle name="Note 2 5 2 3 3" xfId="5185"/>
    <cellStyle name="Note 2 5 2 4" xfId="6626"/>
    <cellStyle name="Note 2 5 2 5" xfId="5183"/>
    <cellStyle name="Note 2 5 3" xfId="3499"/>
    <cellStyle name="Note 2 5 3 2" xfId="3500"/>
    <cellStyle name="Note 2 5 3 2 2" xfId="6630"/>
    <cellStyle name="Note 2 5 3 2 3" xfId="5187"/>
    <cellStyle name="Note 2 5 3 3" xfId="3501"/>
    <cellStyle name="Note 2 5 3 3 2" xfId="6631"/>
    <cellStyle name="Note 2 5 3 3 3" xfId="5188"/>
    <cellStyle name="Note 2 5 3 4" xfId="6629"/>
    <cellStyle name="Note 2 5 3 5" xfId="5186"/>
    <cellStyle name="Note 2 5 4" xfId="6625"/>
    <cellStyle name="Note 2 5 5" xfId="5182"/>
    <cellStyle name="Note 2 6" xfId="3502"/>
    <cellStyle name="Note 2 6 2" xfId="3503"/>
    <cellStyle name="Note 2 6 2 2" xfId="3504"/>
    <cellStyle name="Note 2 6 2 2 2" xfId="6634"/>
    <cellStyle name="Note 2 6 2 2 3" xfId="5191"/>
    <cellStyle name="Note 2 6 2 3" xfId="3505"/>
    <cellStyle name="Note 2 6 2 3 2" xfId="6635"/>
    <cellStyle name="Note 2 6 2 3 3" xfId="5192"/>
    <cellStyle name="Note 2 6 2 4" xfId="6633"/>
    <cellStyle name="Note 2 6 2 5" xfId="5190"/>
    <cellStyle name="Note 2 6 3" xfId="3506"/>
    <cellStyle name="Note 2 6 3 2" xfId="3507"/>
    <cellStyle name="Note 2 6 3 2 2" xfId="6637"/>
    <cellStyle name="Note 2 6 3 2 3" xfId="5194"/>
    <cellStyle name="Note 2 6 3 3" xfId="3508"/>
    <cellStyle name="Note 2 6 3 3 2" xfId="6638"/>
    <cellStyle name="Note 2 6 3 3 3" xfId="5195"/>
    <cellStyle name="Note 2 6 3 4" xfId="6636"/>
    <cellStyle name="Note 2 6 3 5" xfId="5193"/>
    <cellStyle name="Note 2 6 4" xfId="6632"/>
    <cellStyle name="Note 2 6 5" xfId="5189"/>
    <cellStyle name="Note 2 7" xfId="3509"/>
    <cellStyle name="Note 2 7 2" xfId="3510"/>
    <cellStyle name="Note 2 7 2 2" xfId="3511"/>
    <cellStyle name="Note 2 7 2 2 2" xfId="6641"/>
    <cellStyle name="Note 2 7 2 2 3" xfId="5198"/>
    <cellStyle name="Note 2 7 2 3" xfId="3512"/>
    <cellStyle name="Note 2 7 2 3 2" xfId="6642"/>
    <cellStyle name="Note 2 7 2 3 3" xfId="5199"/>
    <cellStyle name="Note 2 7 2 4" xfId="6640"/>
    <cellStyle name="Note 2 7 2 5" xfId="5197"/>
    <cellStyle name="Note 2 7 3" xfId="3513"/>
    <cellStyle name="Note 2 7 3 2" xfId="3514"/>
    <cellStyle name="Note 2 7 3 2 2" xfId="6644"/>
    <cellStyle name="Note 2 7 3 2 3" xfId="5201"/>
    <cellStyle name="Note 2 7 3 3" xfId="3515"/>
    <cellStyle name="Note 2 7 3 3 2" xfId="6645"/>
    <cellStyle name="Note 2 7 3 3 3" xfId="5202"/>
    <cellStyle name="Note 2 7 3 4" xfId="6643"/>
    <cellStyle name="Note 2 7 3 5" xfId="5200"/>
    <cellStyle name="Note 2 7 4" xfId="6639"/>
    <cellStyle name="Note 2 7 5" xfId="5196"/>
    <cellStyle name="Note 2 8" xfId="3516"/>
    <cellStyle name="Note 2 8 2" xfId="3517"/>
    <cellStyle name="Note 2 8 2 2" xfId="3518"/>
    <cellStyle name="Note 2 8 2 2 2" xfId="6648"/>
    <cellStyle name="Note 2 8 2 2 3" xfId="5205"/>
    <cellStyle name="Note 2 8 2 3" xfId="3519"/>
    <cellStyle name="Note 2 8 2 3 2" xfId="6649"/>
    <cellStyle name="Note 2 8 2 3 3" xfId="5206"/>
    <cellStyle name="Note 2 8 2 4" xfId="6647"/>
    <cellStyle name="Note 2 8 2 5" xfId="5204"/>
    <cellStyle name="Note 2 8 3" xfId="3520"/>
    <cellStyle name="Note 2 8 3 2" xfId="3521"/>
    <cellStyle name="Note 2 8 3 2 2" xfId="6651"/>
    <cellStyle name="Note 2 8 3 2 3" xfId="5208"/>
    <cellStyle name="Note 2 8 3 3" xfId="3522"/>
    <cellStyle name="Note 2 8 3 3 2" xfId="6652"/>
    <cellStyle name="Note 2 8 3 3 3" xfId="5209"/>
    <cellStyle name="Note 2 8 3 4" xfId="6650"/>
    <cellStyle name="Note 2 8 3 5" xfId="5207"/>
    <cellStyle name="Note 2 8 4" xfId="6646"/>
    <cellStyle name="Note 2 8 5" xfId="5203"/>
    <cellStyle name="Note 3" xfId="3523"/>
    <cellStyle name="Note 4" xfId="3524"/>
    <cellStyle name="Note 5" xfId="3525"/>
    <cellStyle name="Note 5 2" xfId="3526"/>
    <cellStyle name="Note 5 2 2" xfId="3527"/>
    <cellStyle name="Note 5 2 2 2" xfId="6655"/>
    <cellStyle name="Note 5 2 2 3" xfId="5212"/>
    <cellStyle name="Note 5 2 3" xfId="3528"/>
    <cellStyle name="Note 5 2 3 2" xfId="6656"/>
    <cellStyle name="Note 5 2 3 3" xfId="5213"/>
    <cellStyle name="Note 5 2 4" xfId="6654"/>
    <cellStyle name="Note 5 2 5" xfId="5211"/>
    <cellStyle name="Note 5 3" xfId="3529"/>
    <cellStyle name="Note 5 3 2" xfId="3530"/>
    <cellStyle name="Note 5 3 2 2" xfId="6658"/>
    <cellStyle name="Note 5 3 2 3" xfId="5215"/>
    <cellStyle name="Note 5 3 3" xfId="3531"/>
    <cellStyle name="Note 5 3 3 2" xfId="6659"/>
    <cellStyle name="Note 5 3 3 3" xfId="5216"/>
    <cellStyle name="Note 5 3 4" xfId="6657"/>
    <cellStyle name="Note 5 3 5" xfId="5214"/>
    <cellStyle name="Note 5 4" xfId="6653"/>
    <cellStyle name="Note 5 5" xfId="5210"/>
    <cellStyle name="Note 6" xfId="3532"/>
    <cellStyle name="Note 6 2" xfId="3533"/>
    <cellStyle name="Note 6 2 2" xfId="6661"/>
    <cellStyle name="Note 6 2 3" xfId="5218"/>
    <cellStyle name="Note 6 3" xfId="3534"/>
    <cellStyle name="Note 6 3 2" xfId="6662"/>
    <cellStyle name="Note 6 3 3" xfId="5219"/>
    <cellStyle name="Note 6 4" xfId="6660"/>
    <cellStyle name="Note 6 5" xfId="5217"/>
    <cellStyle name="Note 7" xfId="3535"/>
    <cellStyle name="Note 7 2" xfId="3536"/>
    <cellStyle name="Note 7 2 2" xfId="6664"/>
    <cellStyle name="Note 7 2 3" xfId="5221"/>
    <cellStyle name="Note 7 3" xfId="3537"/>
    <cellStyle name="Note 7 3 2" xfId="6665"/>
    <cellStyle name="Note 7 3 3" xfId="5222"/>
    <cellStyle name="Note 7 4" xfId="6663"/>
    <cellStyle name="Note 7 5" xfId="5220"/>
    <cellStyle name="Note 8" xfId="6603"/>
    <cellStyle name="Note 9" xfId="5160"/>
    <cellStyle name="Number" xfId="128"/>
    <cellStyle name="Obliczenia" xfId="3538"/>
    <cellStyle name="Obliczenia 2" xfId="3539"/>
    <cellStyle name="Obliczenia 2 2" xfId="3540"/>
    <cellStyle name="Obliczenia 2 2 2" xfId="6668"/>
    <cellStyle name="Obliczenia 2 2 3" xfId="5225"/>
    <cellStyle name="Obliczenia 2 3" xfId="3541"/>
    <cellStyle name="Obliczenia 2 3 2" xfId="6669"/>
    <cellStyle name="Obliczenia 2 3 3" xfId="5226"/>
    <cellStyle name="Obliczenia 2 4" xfId="6667"/>
    <cellStyle name="Obliczenia 2 5" xfId="5224"/>
    <cellStyle name="Obliczenia 3" xfId="3542"/>
    <cellStyle name="Obliczenia 3 2" xfId="3543"/>
    <cellStyle name="Obliczenia 3 2 2" xfId="6671"/>
    <cellStyle name="Obliczenia 3 2 3" xfId="5228"/>
    <cellStyle name="Obliczenia 3 3" xfId="3544"/>
    <cellStyle name="Obliczenia 3 3 2" xfId="6672"/>
    <cellStyle name="Obliczenia 3 3 3" xfId="5229"/>
    <cellStyle name="Obliczenia 3 4" xfId="6670"/>
    <cellStyle name="Obliczenia 3 5" xfId="5227"/>
    <cellStyle name="Obliczenia 4" xfId="3545"/>
    <cellStyle name="Obliczenia 4 2" xfId="6673"/>
    <cellStyle name="Obliczenia 4 3" xfId="5230"/>
    <cellStyle name="Obliczenia 5" xfId="3546"/>
    <cellStyle name="Obliczenia 5 2" xfId="6674"/>
    <cellStyle name="Obliczenia 5 3" xfId="5231"/>
    <cellStyle name="Obliczenia 6" xfId="6666"/>
    <cellStyle name="Obliczenia 7" xfId="5223"/>
    <cellStyle name="Œ…‹æØ‚è [0.00]_Sheet1" xfId="3547"/>
    <cellStyle name="Œ…‹æØ‚è_Sheet1" xfId="3548"/>
    <cellStyle name="OPXArea" xfId="3549"/>
    <cellStyle name="OPXButtonBar" xfId="3550"/>
    <cellStyle name="OPXHeadingArea" xfId="3551"/>
    <cellStyle name="OPXHeadingRange" xfId="3552"/>
    <cellStyle name="OPXHeadingRange 2" xfId="3553"/>
    <cellStyle name="OPXHeadingRange 2 2" xfId="3554"/>
    <cellStyle name="OPXHeadingRange 2 2 2" xfId="6867"/>
    <cellStyle name="OPXHeadingRange 2 2 3" xfId="5234"/>
    <cellStyle name="OPXHeadingRange 2 3" xfId="3555"/>
    <cellStyle name="OPXHeadingRange 2 3 2" xfId="6868"/>
    <cellStyle name="OPXHeadingRange 2 3 3" xfId="5235"/>
    <cellStyle name="OPXHeadingRange 2 4" xfId="6866"/>
    <cellStyle name="OPXHeadingRange 2 5" xfId="5233"/>
    <cellStyle name="OPXHeadingRange 3" xfId="3556"/>
    <cellStyle name="OPXHeadingRange 3 2" xfId="3557"/>
    <cellStyle name="OPXHeadingRange 3 2 2" xfId="6870"/>
    <cellStyle name="OPXHeadingRange 3 2 3" xfId="5237"/>
    <cellStyle name="OPXHeadingRange 3 3" xfId="3558"/>
    <cellStyle name="OPXHeadingRange 3 3 2" xfId="6871"/>
    <cellStyle name="OPXHeadingRange 3 3 3" xfId="5238"/>
    <cellStyle name="OPXHeadingRange 3 4" xfId="6869"/>
    <cellStyle name="OPXHeadingRange 3 5" xfId="5236"/>
    <cellStyle name="OPXHeadingRange 4" xfId="6865"/>
    <cellStyle name="OPXHeadingRange 5" xfId="5232"/>
    <cellStyle name="OPXHeadingWorkbook" xfId="3559"/>
    <cellStyle name="OPXInDate" xfId="3560"/>
    <cellStyle name="OPXInDate 2" xfId="3561"/>
    <cellStyle name="OPXInDate 2 2" xfId="3562"/>
    <cellStyle name="OPXInDate 2 2 2" xfId="6874"/>
    <cellStyle name="OPXInDate 2 2 3" xfId="5241"/>
    <cellStyle name="OPXInDate 2 3" xfId="3563"/>
    <cellStyle name="OPXInDate 2 3 2" xfId="6875"/>
    <cellStyle name="OPXInDate 2 3 3" xfId="5242"/>
    <cellStyle name="OPXInDate 2 4" xfId="6873"/>
    <cellStyle name="OPXInDate 2 5" xfId="5240"/>
    <cellStyle name="OPXInDate 3" xfId="3564"/>
    <cellStyle name="OPXInDate 3 2" xfId="3565"/>
    <cellStyle name="OPXInDate 3 2 2" xfId="6877"/>
    <cellStyle name="OPXInDate 3 2 3" xfId="5244"/>
    <cellStyle name="OPXInDate 3 3" xfId="3566"/>
    <cellStyle name="OPXInDate 3 3 2" xfId="6878"/>
    <cellStyle name="OPXInDate 3 3 3" xfId="5245"/>
    <cellStyle name="OPXInDate 3 4" xfId="6876"/>
    <cellStyle name="OPXInDate 3 5" xfId="5243"/>
    <cellStyle name="OPXInDate 4" xfId="6872"/>
    <cellStyle name="OPXInDate 5" xfId="5239"/>
    <cellStyle name="OPXInFmat1" xfId="3567"/>
    <cellStyle name="OPXInFmat1 2" xfId="3568"/>
    <cellStyle name="OPXInFmat1 2 2" xfId="3569"/>
    <cellStyle name="OPXInFmat1 2 2 2" xfId="6881"/>
    <cellStyle name="OPXInFmat1 2 2 3" xfId="5248"/>
    <cellStyle name="OPXInFmat1 2 3" xfId="3570"/>
    <cellStyle name="OPXInFmat1 2 3 2" xfId="6882"/>
    <cellStyle name="OPXInFmat1 2 3 3" xfId="5249"/>
    <cellStyle name="OPXInFmat1 2 4" xfId="6880"/>
    <cellStyle name="OPXInFmat1 2 5" xfId="5247"/>
    <cellStyle name="OPXInFmat1 3" xfId="3571"/>
    <cellStyle name="OPXInFmat1 3 2" xfId="3572"/>
    <cellStyle name="OPXInFmat1 3 2 2" xfId="6884"/>
    <cellStyle name="OPXInFmat1 3 2 3" xfId="5251"/>
    <cellStyle name="OPXInFmat1 3 3" xfId="3573"/>
    <cellStyle name="OPXInFmat1 3 3 2" xfId="6885"/>
    <cellStyle name="OPXInFmat1 3 3 3" xfId="5252"/>
    <cellStyle name="OPXInFmat1 3 4" xfId="6883"/>
    <cellStyle name="OPXInFmat1 3 5" xfId="5250"/>
    <cellStyle name="OPXInFmat1 4" xfId="6879"/>
    <cellStyle name="OPXInFmat1 5" xfId="5246"/>
    <cellStyle name="OPXInFmat10" xfId="3574"/>
    <cellStyle name="OPXInFmat10 2" xfId="3575"/>
    <cellStyle name="OPXInFmat10 2 2" xfId="3576"/>
    <cellStyle name="OPXInFmat10 2 2 2" xfId="6888"/>
    <cellStyle name="OPXInFmat10 2 2 3" xfId="5255"/>
    <cellStyle name="OPXInFmat10 2 3" xfId="3577"/>
    <cellStyle name="OPXInFmat10 2 3 2" xfId="6889"/>
    <cellStyle name="OPXInFmat10 2 3 3" xfId="5256"/>
    <cellStyle name="OPXInFmat10 2 4" xfId="6887"/>
    <cellStyle name="OPXInFmat10 2 5" xfId="5254"/>
    <cellStyle name="OPXInFmat10 3" xfId="3578"/>
    <cellStyle name="OPXInFmat10 3 2" xfId="3579"/>
    <cellStyle name="OPXInFmat10 3 2 2" xfId="6891"/>
    <cellStyle name="OPXInFmat10 3 2 3" xfId="5258"/>
    <cellStyle name="OPXInFmat10 3 3" xfId="3580"/>
    <cellStyle name="OPXInFmat10 3 3 2" xfId="6892"/>
    <cellStyle name="OPXInFmat10 3 3 3" xfId="5259"/>
    <cellStyle name="OPXInFmat10 3 4" xfId="6890"/>
    <cellStyle name="OPXInFmat10 3 5" xfId="5257"/>
    <cellStyle name="OPXInFmat10 4" xfId="6886"/>
    <cellStyle name="OPXInFmat10 5" xfId="5253"/>
    <cellStyle name="OPXInFmat11" xfId="3581"/>
    <cellStyle name="OPXInFmat11 2" xfId="3582"/>
    <cellStyle name="OPXInFmat11 2 2" xfId="3583"/>
    <cellStyle name="OPXInFmat11 2 2 2" xfId="6895"/>
    <cellStyle name="OPXInFmat11 2 2 3" xfId="5262"/>
    <cellStyle name="OPXInFmat11 2 3" xfId="3584"/>
    <cellStyle name="OPXInFmat11 2 3 2" xfId="6896"/>
    <cellStyle name="OPXInFmat11 2 3 3" xfId="5263"/>
    <cellStyle name="OPXInFmat11 2 4" xfId="6894"/>
    <cellStyle name="OPXInFmat11 2 5" xfId="5261"/>
    <cellStyle name="OPXInFmat11 3" xfId="3585"/>
    <cellStyle name="OPXInFmat11 3 2" xfId="3586"/>
    <cellStyle name="OPXInFmat11 3 2 2" xfId="6898"/>
    <cellStyle name="OPXInFmat11 3 2 3" xfId="5265"/>
    <cellStyle name="OPXInFmat11 3 3" xfId="3587"/>
    <cellStyle name="OPXInFmat11 3 3 2" xfId="6899"/>
    <cellStyle name="OPXInFmat11 3 3 3" xfId="5266"/>
    <cellStyle name="OPXInFmat11 3 4" xfId="6897"/>
    <cellStyle name="OPXInFmat11 3 5" xfId="5264"/>
    <cellStyle name="OPXInFmat11 4" xfId="6893"/>
    <cellStyle name="OPXInFmat11 5" xfId="5260"/>
    <cellStyle name="OPXInFmat2" xfId="3588"/>
    <cellStyle name="OPXInFmat2 2" xfId="3589"/>
    <cellStyle name="OPXInFmat2 2 2" xfId="3590"/>
    <cellStyle name="OPXInFmat2 2 2 2" xfId="6902"/>
    <cellStyle name="OPXInFmat2 2 2 3" xfId="5269"/>
    <cellStyle name="OPXInFmat2 2 3" xfId="3591"/>
    <cellStyle name="OPXInFmat2 2 3 2" xfId="6903"/>
    <cellStyle name="OPXInFmat2 2 3 3" xfId="5270"/>
    <cellStyle name="OPXInFmat2 2 4" xfId="6901"/>
    <cellStyle name="OPXInFmat2 2 5" xfId="5268"/>
    <cellStyle name="OPXInFmat2 3" xfId="3592"/>
    <cellStyle name="OPXInFmat2 3 2" xfId="3593"/>
    <cellStyle name="OPXInFmat2 3 2 2" xfId="6905"/>
    <cellStyle name="OPXInFmat2 3 2 3" xfId="5272"/>
    <cellStyle name="OPXInFmat2 3 3" xfId="3594"/>
    <cellStyle name="OPXInFmat2 3 3 2" xfId="6906"/>
    <cellStyle name="OPXInFmat2 3 3 3" xfId="5273"/>
    <cellStyle name="OPXInFmat2 3 4" xfId="6904"/>
    <cellStyle name="OPXInFmat2 3 5" xfId="5271"/>
    <cellStyle name="OPXInFmat2 4" xfId="6900"/>
    <cellStyle name="OPXInFmat2 5" xfId="5267"/>
    <cellStyle name="OPXInFmat23" xfId="3595"/>
    <cellStyle name="OPXInFmat23 2" xfId="3596"/>
    <cellStyle name="OPXInFmat23 2 2" xfId="3597"/>
    <cellStyle name="OPXInFmat23 2 2 2" xfId="6909"/>
    <cellStyle name="OPXInFmat23 2 2 3" xfId="5276"/>
    <cellStyle name="OPXInFmat23 2 3" xfId="3598"/>
    <cellStyle name="OPXInFmat23 2 3 2" xfId="6910"/>
    <cellStyle name="OPXInFmat23 2 3 3" xfId="5277"/>
    <cellStyle name="OPXInFmat23 2 4" xfId="6908"/>
    <cellStyle name="OPXInFmat23 2 5" xfId="5275"/>
    <cellStyle name="OPXInFmat23 3" xfId="3599"/>
    <cellStyle name="OPXInFmat23 3 2" xfId="3600"/>
    <cellStyle name="OPXInFmat23 3 2 2" xfId="6912"/>
    <cellStyle name="OPXInFmat23 3 2 3" xfId="5279"/>
    <cellStyle name="OPXInFmat23 3 3" xfId="3601"/>
    <cellStyle name="OPXInFmat23 3 3 2" xfId="6913"/>
    <cellStyle name="OPXInFmat23 3 3 3" xfId="5280"/>
    <cellStyle name="OPXInFmat23 3 4" xfId="6911"/>
    <cellStyle name="OPXInFmat23 3 5" xfId="5278"/>
    <cellStyle name="OPXInFmat23 4" xfId="6907"/>
    <cellStyle name="OPXInFmat23 5" xfId="5274"/>
    <cellStyle name="OPXInFmat25" xfId="3602"/>
    <cellStyle name="OPXInFmat25 2" xfId="3603"/>
    <cellStyle name="OPXInFmat25 2 2" xfId="3604"/>
    <cellStyle name="OPXInFmat25 2 2 2" xfId="6916"/>
    <cellStyle name="OPXInFmat25 2 2 3" xfId="5283"/>
    <cellStyle name="OPXInFmat25 2 3" xfId="3605"/>
    <cellStyle name="OPXInFmat25 2 3 2" xfId="6917"/>
    <cellStyle name="OPXInFmat25 2 3 3" xfId="5284"/>
    <cellStyle name="OPXInFmat25 2 4" xfId="6915"/>
    <cellStyle name="OPXInFmat25 2 5" xfId="5282"/>
    <cellStyle name="OPXInFmat25 3" xfId="3606"/>
    <cellStyle name="OPXInFmat25 3 2" xfId="3607"/>
    <cellStyle name="OPXInFmat25 3 2 2" xfId="6919"/>
    <cellStyle name="OPXInFmat25 3 2 3" xfId="5286"/>
    <cellStyle name="OPXInFmat25 3 3" xfId="3608"/>
    <cellStyle name="OPXInFmat25 3 3 2" xfId="6920"/>
    <cellStyle name="OPXInFmat25 3 3 3" xfId="5287"/>
    <cellStyle name="OPXInFmat25 3 4" xfId="6918"/>
    <cellStyle name="OPXInFmat25 3 5" xfId="5285"/>
    <cellStyle name="OPXInFmat25 4" xfId="6914"/>
    <cellStyle name="OPXInFmat25 5" xfId="5281"/>
    <cellStyle name="OPXInFmat26" xfId="3609"/>
    <cellStyle name="OPXInFmat26 2" xfId="3610"/>
    <cellStyle name="OPXInFmat26 2 2" xfId="3611"/>
    <cellStyle name="OPXInFmat26 2 2 2" xfId="6923"/>
    <cellStyle name="OPXInFmat26 2 2 3" xfId="5290"/>
    <cellStyle name="OPXInFmat26 2 3" xfId="3612"/>
    <cellStyle name="OPXInFmat26 2 3 2" xfId="6924"/>
    <cellStyle name="OPXInFmat26 2 3 3" xfId="5291"/>
    <cellStyle name="OPXInFmat26 2 4" xfId="6922"/>
    <cellStyle name="OPXInFmat26 2 5" xfId="5289"/>
    <cellStyle name="OPXInFmat26 3" xfId="3613"/>
    <cellStyle name="OPXInFmat26 3 2" xfId="3614"/>
    <cellStyle name="OPXInFmat26 3 2 2" xfId="6926"/>
    <cellStyle name="OPXInFmat26 3 2 3" xfId="5293"/>
    <cellStyle name="OPXInFmat26 3 3" xfId="3615"/>
    <cellStyle name="OPXInFmat26 3 3 2" xfId="6927"/>
    <cellStyle name="OPXInFmat26 3 3 3" xfId="5294"/>
    <cellStyle name="OPXInFmat26 3 4" xfId="6925"/>
    <cellStyle name="OPXInFmat26 3 5" xfId="5292"/>
    <cellStyle name="OPXInFmat26 4" xfId="6921"/>
    <cellStyle name="OPXInFmat26 5" xfId="5288"/>
    <cellStyle name="OPXInFmat27" xfId="3616"/>
    <cellStyle name="OPXInFmat27 2" xfId="3617"/>
    <cellStyle name="OPXInFmat27 2 2" xfId="3618"/>
    <cellStyle name="OPXInFmat27 2 2 2" xfId="6930"/>
    <cellStyle name="OPXInFmat27 2 2 3" xfId="5297"/>
    <cellStyle name="OPXInFmat27 2 3" xfId="3619"/>
    <cellStyle name="OPXInFmat27 2 3 2" xfId="6931"/>
    <cellStyle name="OPXInFmat27 2 3 3" xfId="5298"/>
    <cellStyle name="OPXInFmat27 2 4" xfId="6929"/>
    <cellStyle name="OPXInFmat27 2 5" xfId="5296"/>
    <cellStyle name="OPXInFmat27 3" xfId="3620"/>
    <cellStyle name="OPXInFmat27 3 2" xfId="3621"/>
    <cellStyle name="OPXInFmat27 3 2 2" xfId="6933"/>
    <cellStyle name="OPXInFmat27 3 2 3" xfId="5300"/>
    <cellStyle name="OPXInFmat27 3 3" xfId="3622"/>
    <cellStyle name="OPXInFmat27 3 3 2" xfId="6934"/>
    <cellStyle name="OPXInFmat27 3 3 3" xfId="5301"/>
    <cellStyle name="OPXInFmat27 3 4" xfId="6932"/>
    <cellStyle name="OPXInFmat27 3 5" xfId="5299"/>
    <cellStyle name="OPXInFmat27 4" xfId="6928"/>
    <cellStyle name="OPXInFmat27 5" xfId="5295"/>
    <cellStyle name="OPXInFmat5" xfId="3623"/>
    <cellStyle name="OPXInFmat5 2" xfId="3624"/>
    <cellStyle name="OPXInFmat5 2 2" xfId="3625"/>
    <cellStyle name="OPXInFmat5 2 2 2" xfId="6937"/>
    <cellStyle name="OPXInFmat5 2 2 3" xfId="5304"/>
    <cellStyle name="OPXInFmat5 2 3" xfId="3626"/>
    <cellStyle name="OPXInFmat5 2 3 2" xfId="6938"/>
    <cellStyle name="OPXInFmat5 2 3 3" xfId="5305"/>
    <cellStyle name="OPXInFmat5 2 4" xfId="6936"/>
    <cellStyle name="OPXInFmat5 2 5" xfId="5303"/>
    <cellStyle name="OPXInFmat5 3" xfId="3627"/>
    <cellStyle name="OPXInFmat5 3 2" xfId="3628"/>
    <cellStyle name="OPXInFmat5 3 2 2" xfId="6940"/>
    <cellStyle name="OPXInFmat5 3 2 3" xfId="5307"/>
    <cellStyle name="OPXInFmat5 3 3" xfId="3629"/>
    <cellStyle name="OPXInFmat5 3 3 2" xfId="6941"/>
    <cellStyle name="OPXInFmat5 3 3 3" xfId="5308"/>
    <cellStyle name="OPXInFmat5 3 4" xfId="6939"/>
    <cellStyle name="OPXInFmat5 3 5" xfId="5306"/>
    <cellStyle name="OPXInFmat5 4" xfId="6935"/>
    <cellStyle name="OPXInFmat5 5" xfId="5302"/>
    <cellStyle name="OPXInFmat6" xfId="3630"/>
    <cellStyle name="OPXInFmat6 2" xfId="3631"/>
    <cellStyle name="OPXInFmat6 2 2" xfId="3632"/>
    <cellStyle name="OPXInFmat6 2 2 2" xfId="6944"/>
    <cellStyle name="OPXInFmat6 2 2 3" xfId="5311"/>
    <cellStyle name="OPXInFmat6 2 3" xfId="3633"/>
    <cellStyle name="OPXInFmat6 2 3 2" xfId="6945"/>
    <cellStyle name="OPXInFmat6 2 3 3" xfId="5312"/>
    <cellStyle name="OPXInFmat6 2 4" xfId="6943"/>
    <cellStyle name="OPXInFmat6 2 5" xfId="5310"/>
    <cellStyle name="OPXInFmat6 3" xfId="3634"/>
    <cellStyle name="OPXInFmat6 3 2" xfId="3635"/>
    <cellStyle name="OPXInFmat6 3 2 2" xfId="6947"/>
    <cellStyle name="OPXInFmat6 3 2 3" xfId="5314"/>
    <cellStyle name="OPXInFmat6 3 3" xfId="3636"/>
    <cellStyle name="OPXInFmat6 3 3 2" xfId="6948"/>
    <cellStyle name="OPXInFmat6 3 3 3" xfId="5315"/>
    <cellStyle name="OPXInFmat6 3 4" xfId="6946"/>
    <cellStyle name="OPXInFmat6 3 5" xfId="5313"/>
    <cellStyle name="OPXInFmat6 4" xfId="6942"/>
    <cellStyle name="OPXInFmat6 5" xfId="5309"/>
    <cellStyle name="OPXInFmat7" xfId="3637"/>
    <cellStyle name="OPXInFmat7 2" xfId="3638"/>
    <cellStyle name="OPXInFmat7 2 2" xfId="3639"/>
    <cellStyle name="OPXInFmat7 2 2 2" xfId="6951"/>
    <cellStyle name="OPXInFmat7 2 2 3" xfId="5318"/>
    <cellStyle name="OPXInFmat7 2 3" xfId="3640"/>
    <cellStyle name="OPXInFmat7 2 3 2" xfId="6952"/>
    <cellStyle name="OPXInFmat7 2 3 3" xfId="5319"/>
    <cellStyle name="OPXInFmat7 2 4" xfId="6950"/>
    <cellStyle name="OPXInFmat7 2 5" xfId="5317"/>
    <cellStyle name="OPXInFmat7 3" xfId="3641"/>
    <cellStyle name="OPXInFmat7 3 2" xfId="3642"/>
    <cellStyle name="OPXInFmat7 3 2 2" xfId="6954"/>
    <cellStyle name="OPXInFmat7 3 2 3" xfId="5321"/>
    <cellStyle name="OPXInFmat7 3 3" xfId="3643"/>
    <cellStyle name="OPXInFmat7 3 3 2" xfId="6955"/>
    <cellStyle name="OPXInFmat7 3 3 3" xfId="5322"/>
    <cellStyle name="OPXInFmat7 3 4" xfId="6953"/>
    <cellStyle name="OPXInFmat7 3 5" xfId="5320"/>
    <cellStyle name="OPXInFmat7 4" xfId="6949"/>
    <cellStyle name="OPXInFmat7 5" xfId="5316"/>
    <cellStyle name="OPXInFmat8" xfId="3644"/>
    <cellStyle name="OPXInFmat8 2" xfId="3645"/>
    <cellStyle name="OPXInFmat8 2 2" xfId="3646"/>
    <cellStyle name="OPXInFmat8 2 2 2" xfId="6958"/>
    <cellStyle name="OPXInFmat8 2 2 3" xfId="5325"/>
    <cellStyle name="OPXInFmat8 2 3" xfId="3647"/>
    <cellStyle name="OPXInFmat8 2 3 2" xfId="6959"/>
    <cellStyle name="OPXInFmat8 2 3 3" xfId="5326"/>
    <cellStyle name="OPXInFmat8 2 4" xfId="6957"/>
    <cellStyle name="OPXInFmat8 2 5" xfId="5324"/>
    <cellStyle name="OPXInFmat8 3" xfId="3648"/>
    <cellStyle name="OPXInFmat8 3 2" xfId="3649"/>
    <cellStyle name="OPXInFmat8 3 2 2" xfId="6961"/>
    <cellStyle name="OPXInFmat8 3 2 3" xfId="5328"/>
    <cellStyle name="OPXInFmat8 3 3" xfId="3650"/>
    <cellStyle name="OPXInFmat8 3 3 2" xfId="6962"/>
    <cellStyle name="OPXInFmat8 3 3 3" xfId="5329"/>
    <cellStyle name="OPXInFmat8 3 4" xfId="6960"/>
    <cellStyle name="OPXInFmat8 3 5" xfId="5327"/>
    <cellStyle name="OPXInFmat8 4" xfId="6956"/>
    <cellStyle name="OPXInFmat8 5" xfId="5323"/>
    <cellStyle name="OPXInFmat9" xfId="3651"/>
    <cellStyle name="OPXInFmat9 2" xfId="3652"/>
    <cellStyle name="OPXInFmat9 2 2" xfId="3653"/>
    <cellStyle name="OPXInFmat9 2 2 2" xfId="6965"/>
    <cellStyle name="OPXInFmat9 2 2 3" xfId="5332"/>
    <cellStyle name="OPXInFmat9 2 3" xfId="3654"/>
    <cellStyle name="OPXInFmat9 2 3 2" xfId="6966"/>
    <cellStyle name="OPXInFmat9 2 3 3" xfId="5333"/>
    <cellStyle name="OPXInFmat9 2 4" xfId="6964"/>
    <cellStyle name="OPXInFmat9 2 5" xfId="5331"/>
    <cellStyle name="OPXInFmat9 3" xfId="3655"/>
    <cellStyle name="OPXInFmat9 3 2" xfId="3656"/>
    <cellStyle name="OPXInFmat9 3 2 2" xfId="6968"/>
    <cellStyle name="OPXInFmat9 3 2 3" xfId="5335"/>
    <cellStyle name="OPXInFmat9 3 3" xfId="3657"/>
    <cellStyle name="OPXInFmat9 3 3 2" xfId="6969"/>
    <cellStyle name="OPXInFmat9 3 3 3" xfId="5336"/>
    <cellStyle name="OPXInFmat9 3 4" xfId="6967"/>
    <cellStyle name="OPXInFmat9 3 5" xfId="5334"/>
    <cellStyle name="OPXInFmat9 4" xfId="6963"/>
    <cellStyle name="OPXInFmat9 5" xfId="5330"/>
    <cellStyle name="OPXInFmatRate61" xfId="3658"/>
    <cellStyle name="OPXInFmatRate61 2" xfId="3659"/>
    <cellStyle name="OPXInFmatRate61 2 2" xfId="3660"/>
    <cellStyle name="OPXInFmatRate61 2 2 2" xfId="6972"/>
    <cellStyle name="OPXInFmatRate61 2 2 3" xfId="5339"/>
    <cellStyle name="OPXInFmatRate61 2 3" xfId="3661"/>
    <cellStyle name="OPXInFmatRate61 2 3 2" xfId="6973"/>
    <cellStyle name="OPXInFmatRate61 2 3 3" xfId="5340"/>
    <cellStyle name="OPXInFmatRate61 2 4" xfId="6971"/>
    <cellStyle name="OPXInFmatRate61 2 5" xfId="5338"/>
    <cellStyle name="OPXInFmatRate61 3" xfId="3662"/>
    <cellStyle name="OPXInFmatRate61 3 2" xfId="3663"/>
    <cellStyle name="OPXInFmatRate61 3 2 2" xfId="6975"/>
    <cellStyle name="OPXInFmatRate61 3 2 3" xfId="5342"/>
    <cellStyle name="OPXInFmatRate61 3 3" xfId="3664"/>
    <cellStyle name="OPXInFmatRate61 3 3 2" xfId="6976"/>
    <cellStyle name="OPXInFmatRate61 3 3 3" xfId="5343"/>
    <cellStyle name="OPXInFmatRate61 3 4" xfId="6974"/>
    <cellStyle name="OPXInFmatRate61 3 5" xfId="5341"/>
    <cellStyle name="OPXInFmatRate61 4" xfId="6970"/>
    <cellStyle name="OPXInFmatRate61 5" xfId="5337"/>
    <cellStyle name="OPXInFmatRate62" xfId="3665"/>
    <cellStyle name="OPXInFmatRate62 2" xfId="3666"/>
    <cellStyle name="OPXInFmatRate62 2 2" xfId="3667"/>
    <cellStyle name="OPXInFmatRate62 2 2 2" xfId="6979"/>
    <cellStyle name="OPXInFmatRate62 2 2 3" xfId="5346"/>
    <cellStyle name="OPXInFmatRate62 2 3" xfId="3668"/>
    <cellStyle name="OPXInFmatRate62 2 3 2" xfId="6980"/>
    <cellStyle name="OPXInFmatRate62 2 3 3" xfId="5347"/>
    <cellStyle name="OPXInFmatRate62 2 4" xfId="6978"/>
    <cellStyle name="OPXInFmatRate62 2 5" xfId="5345"/>
    <cellStyle name="OPXInFmatRate62 3" xfId="3669"/>
    <cellStyle name="OPXInFmatRate62 3 2" xfId="3670"/>
    <cellStyle name="OPXInFmatRate62 3 2 2" xfId="6982"/>
    <cellStyle name="OPXInFmatRate62 3 2 3" xfId="5349"/>
    <cellStyle name="OPXInFmatRate62 3 3" xfId="3671"/>
    <cellStyle name="OPXInFmatRate62 3 3 2" xfId="6983"/>
    <cellStyle name="OPXInFmatRate62 3 3 3" xfId="5350"/>
    <cellStyle name="OPXInFmatRate62 3 4" xfId="6981"/>
    <cellStyle name="OPXInFmatRate62 3 5" xfId="5348"/>
    <cellStyle name="OPXInFmatRate62 4" xfId="6977"/>
    <cellStyle name="OPXInFmatRate62 5" xfId="5344"/>
    <cellStyle name="OPXInFmatRate63" xfId="3672"/>
    <cellStyle name="OPXInFmatRate63 2" xfId="3673"/>
    <cellStyle name="OPXInFmatRate63 2 2" xfId="3674"/>
    <cellStyle name="OPXInFmatRate63 2 2 2" xfId="6986"/>
    <cellStyle name="OPXInFmatRate63 2 2 3" xfId="5353"/>
    <cellStyle name="OPXInFmatRate63 2 3" xfId="3675"/>
    <cellStyle name="OPXInFmatRate63 2 3 2" xfId="6987"/>
    <cellStyle name="OPXInFmatRate63 2 3 3" xfId="5354"/>
    <cellStyle name="OPXInFmatRate63 2 4" xfId="6985"/>
    <cellStyle name="OPXInFmatRate63 2 5" xfId="5352"/>
    <cellStyle name="OPXInFmatRate63 3" xfId="3676"/>
    <cellStyle name="OPXInFmatRate63 3 2" xfId="3677"/>
    <cellStyle name="OPXInFmatRate63 3 2 2" xfId="6989"/>
    <cellStyle name="OPXInFmatRate63 3 2 3" xfId="5356"/>
    <cellStyle name="OPXInFmatRate63 3 3" xfId="3678"/>
    <cellStyle name="OPXInFmatRate63 3 3 2" xfId="6990"/>
    <cellStyle name="OPXInFmatRate63 3 3 3" xfId="5357"/>
    <cellStyle name="OPXInFmatRate63 3 4" xfId="6988"/>
    <cellStyle name="OPXInFmatRate63 3 5" xfId="5355"/>
    <cellStyle name="OPXInFmatRate63 4" xfId="6984"/>
    <cellStyle name="OPXInFmatRate63 5" xfId="5351"/>
    <cellStyle name="OPXInFmatRate64" xfId="3679"/>
    <cellStyle name="OPXInFmatRate64 2" xfId="3680"/>
    <cellStyle name="OPXInFmatRate64 2 2" xfId="3681"/>
    <cellStyle name="OPXInFmatRate64 2 2 2" xfId="6993"/>
    <cellStyle name="OPXInFmatRate64 2 2 3" xfId="5360"/>
    <cellStyle name="OPXInFmatRate64 2 3" xfId="3682"/>
    <cellStyle name="OPXInFmatRate64 2 3 2" xfId="6994"/>
    <cellStyle name="OPXInFmatRate64 2 3 3" xfId="5361"/>
    <cellStyle name="OPXInFmatRate64 2 4" xfId="6992"/>
    <cellStyle name="OPXInFmatRate64 2 5" xfId="5359"/>
    <cellStyle name="OPXInFmatRate64 3" xfId="3683"/>
    <cellStyle name="OPXInFmatRate64 3 2" xfId="3684"/>
    <cellStyle name="OPXInFmatRate64 3 2 2" xfId="6996"/>
    <cellStyle name="OPXInFmatRate64 3 2 3" xfId="5363"/>
    <cellStyle name="OPXInFmatRate64 3 3" xfId="3685"/>
    <cellStyle name="OPXInFmatRate64 3 3 2" xfId="6997"/>
    <cellStyle name="OPXInFmatRate64 3 3 3" xfId="5364"/>
    <cellStyle name="OPXInFmatRate64 3 4" xfId="6995"/>
    <cellStyle name="OPXInFmatRate64 3 5" xfId="5362"/>
    <cellStyle name="OPXInFmatRate64 4" xfId="6991"/>
    <cellStyle name="OPXInFmatRate64 5" xfId="5358"/>
    <cellStyle name="OPXInFmatRate65" xfId="3686"/>
    <cellStyle name="OPXInFmatRate65 2" xfId="3687"/>
    <cellStyle name="OPXInFmatRate65 2 2" xfId="3688"/>
    <cellStyle name="OPXInFmatRate65 2 2 2" xfId="7000"/>
    <cellStyle name="OPXInFmatRate65 2 2 3" xfId="5367"/>
    <cellStyle name="OPXInFmatRate65 2 3" xfId="3689"/>
    <cellStyle name="OPXInFmatRate65 2 3 2" xfId="7001"/>
    <cellStyle name="OPXInFmatRate65 2 3 3" xfId="5368"/>
    <cellStyle name="OPXInFmatRate65 2 4" xfId="6999"/>
    <cellStyle name="OPXInFmatRate65 2 5" xfId="5366"/>
    <cellStyle name="OPXInFmatRate65 3" xfId="3690"/>
    <cellStyle name="OPXInFmatRate65 3 2" xfId="3691"/>
    <cellStyle name="OPXInFmatRate65 3 2 2" xfId="7003"/>
    <cellStyle name="OPXInFmatRate65 3 2 3" xfId="5370"/>
    <cellStyle name="OPXInFmatRate65 3 3" xfId="3692"/>
    <cellStyle name="OPXInFmatRate65 3 3 2" xfId="7004"/>
    <cellStyle name="OPXInFmatRate65 3 3 3" xfId="5371"/>
    <cellStyle name="OPXInFmatRate65 3 4" xfId="7002"/>
    <cellStyle name="OPXInFmatRate65 3 5" xfId="5369"/>
    <cellStyle name="OPXInFmatRate65 4" xfId="6998"/>
    <cellStyle name="OPXInFmatRate65 5" xfId="5365"/>
    <cellStyle name="OPXInFmatRate66" xfId="3693"/>
    <cellStyle name="OPXInFmatRate66 2" xfId="3694"/>
    <cellStyle name="OPXInFmatRate66 2 2" xfId="3695"/>
    <cellStyle name="OPXInFmatRate66 2 2 2" xfId="7007"/>
    <cellStyle name="OPXInFmatRate66 2 2 3" xfId="5374"/>
    <cellStyle name="OPXInFmatRate66 2 3" xfId="3696"/>
    <cellStyle name="OPXInFmatRate66 2 3 2" xfId="7008"/>
    <cellStyle name="OPXInFmatRate66 2 3 3" xfId="5375"/>
    <cellStyle name="OPXInFmatRate66 2 4" xfId="7006"/>
    <cellStyle name="OPXInFmatRate66 2 5" xfId="5373"/>
    <cellStyle name="OPXInFmatRate66 3" xfId="3697"/>
    <cellStyle name="OPXInFmatRate66 3 2" xfId="3698"/>
    <cellStyle name="OPXInFmatRate66 3 2 2" xfId="7010"/>
    <cellStyle name="OPXInFmatRate66 3 2 3" xfId="5377"/>
    <cellStyle name="OPXInFmatRate66 3 3" xfId="3699"/>
    <cellStyle name="OPXInFmatRate66 3 3 2" xfId="7011"/>
    <cellStyle name="OPXInFmatRate66 3 3 3" xfId="5378"/>
    <cellStyle name="OPXInFmatRate66 3 4" xfId="7009"/>
    <cellStyle name="OPXInFmatRate66 3 5" xfId="5376"/>
    <cellStyle name="OPXInFmatRate66 4" xfId="7005"/>
    <cellStyle name="OPXInFmatRate66 5" xfId="5372"/>
    <cellStyle name="OPXInFmatRate67" xfId="3700"/>
    <cellStyle name="OPXInFmatRate67 2" xfId="3701"/>
    <cellStyle name="OPXInFmatRate67 2 2" xfId="3702"/>
    <cellStyle name="OPXInFmatRate67 2 2 2" xfId="7014"/>
    <cellStyle name="OPXInFmatRate67 2 2 3" xfId="5381"/>
    <cellStyle name="OPXInFmatRate67 2 3" xfId="3703"/>
    <cellStyle name="OPXInFmatRate67 2 3 2" xfId="7015"/>
    <cellStyle name="OPXInFmatRate67 2 3 3" xfId="5382"/>
    <cellStyle name="OPXInFmatRate67 2 4" xfId="7013"/>
    <cellStyle name="OPXInFmatRate67 2 5" xfId="5380"/>
    <cellStyle name="OPXInFmatRate67 3" xfId="3704"/>
    <cellStyle name="OPXInFmatRate67 3 2" xfId="3705"/>
    <cellStyle name="OPXInFmatRate67 3 2 2" xfId="7017"/>
    <cellStyle name="OPXInFmatRate67 3 2 3" xfId="5384"/>
    <cellStyle name="OPXInFmatRate67 3 3" xfId="3706"/>
    <cellStyle name="OPXInFmatRate67 3 3 2" xfId="7018"/>
    <cellStyle name="OPXInFmatRate67 3 3 3" xfId="5385"/>
    <cellStyle name="OPXInFmatRate67 3 4" xfId="7016"/>
    <cellStyle name="OPXInFmatRate67 3 5" xfId="5383"/>
    <cellStyle name="OPXInFmatRate67 4" xfId="7012"/>
    <cellStyle name="OPXInFmatRate67 5" xfId="5379"/>
    <cellStyle name="OPXInFmatRate68" xfId="3707"/>
    <cellStyle name="OPXInFmatRate68 2" xfId="3708"/>
    <cellStyle name="OPXInFmatRate68 2 2" xfId="3709"/>
    <cellStyle name="OPXInFmatRate68 2 2 2" xfId="7021"/>
    <cellStyle name="OPXInFmatRate68 2 2 3" xfId="5388"/>
    <cellStyle name="OPXInFmatRate68 2 3" xfId="3710"/>
    <cellStyle name="OPXInFmatRate68 2 3 2" xfId="7022"/>
    <cellStyle name="OPXInFmatRate68 2 3 3" xfId="5389"/>
    <cellStyle name="OPXInFmatRate68 2 4" xfId="7020"/>
    <cellStyle name="OPXInFmatRate68 2 5" xfId="5387"/>
    <cellStyle name="OPXInFmatRate68 3" xfId="3711"/>
    <cellStyle name="OPXInFmatRate68 3 2" xfId="3712"/>
    <cellStyle name="OPXInFmatRate68 3 2 2" xfId="7024"/>
    <cellStyle name="OPXInFmatRate68 3 2 3" xfId="5391"/>
    <cellStyle name="OPXInFmatRate68 3 3" xfId="3713"/>
    <cellStyle name="OPXInFmatRate68 3 3 2" xfId="7025"/>
    <cellStyle name="OPXInFmatRate68 3 3 3" xfId="5392"/>
    <cellStyle name="OPXInFmatRate68 3 4" xfId="7023"/>
    <cellStyle name="OPXInFmatRate68 3 5" xfId="5390"/>
    <cellStyle name="OPXInFmatRate68 4" xfId="7019"/>
    <cellStyle name="OPXInFmatRate68 5" xfId="5386"/>
    <cellStyle name="OPXInText" xfId="3714"/>
    <cellStyle name="OPXInText 2" xfId="3715"/>
    <cellStyle name="OPXInText 2 2" xfId="3716"/>
    <cellStyle name="OPXInText 2 2 2" xfId="7028"/>
    <cellStyle name="OPXInText 2 2 3" xfId="5395"/>
    <cellStyle name="OPXInText 2 3" xfId="3717"/>
    <cellStyle name="OPXInText 2 3 2" xfId="7029"/>
    <cellStyle name="OPXInText 2 3 3" xfId="5396"/>
    <cellStyle name="OPXInText 2 4" xfId="7027"/>
    <cellStyle name="OPXInText 2 5" xfId="5394"/>
    <cellStyle name="OPXInText 3" xfId="3718"/>
    <cellStyle name="OPXInText 3 2" xfId="3719"/>
    <cellStyle name="OPXInText 3 2 2" xfId="7031"/>
    <cellStyle name="OPXInText 3 2 3" xfId="5398"/>
    <cellStyle name="OPXInText 3 3" xfId="3720"/>
    <cellStyle name="OPXInText 3 3 2" xfId="7032"/>
    <cellStyle name="OPXInText 3 3 3" xfId="5399"/>
    <cellStyle name="OPXInText 3 4" xfId="7030"/>
    <cellStyle name="OPXInText 3 5" xfId="5397"/>
    <cellStyle name="OPXInText 4" xfId="7026"/>
    <cellStyle name="OPXInText 5" xfId="5393"/>
    <cellStyle name="OPXInTextWrap" xfId="3721"/>
    <cellStyle name="OPXInTextWrap 2" xfId="3722"/>
    <cellStyle name="OPXInTextWrap 2 2" xfId="3723"/>
    <cellStyle name="OPXInTextWrap 2 2 2" xfId="7035"/>
    <cellStyle name="OPXInTextWrap 2 2 3" xfId="5402"/>
    <cellStyle name="OPXInTextWrap 2 3" xfId="3724"/>
    <cellStyle name="OPXInTextWrap 2 3 2" xfId="7036"/>
    <cellStyle name="OPXInTextWrap 2 3 3" xfId="5403"/>
    <cellStyle name="OPXInTextWrap 2 4" xfId="7034"/>
    <cellStyle name="OPXInTextWrap 2 5" xfId="5401"/>
    <cellStyle name="OPXInTextWrap 3" xfId="3725"/>
    <cellStyle name="OPXInTextWrap 3 2" xfId="3726"/>
    <cellStyle name="OPXInTextWrap 3 2 2" xfId="7038"/>
    <cellStyle name="OPXInTextWrap 3 2 3" xfId="5405"/>
    <cellStyle name="OPXInTextWrap 3 3" xfId="3727"/>
    <cellStyle name="OPXInTextWrap 3 3 2" xfId="7039"/>
    <cellStyle name="OPXInTextWrap 3 3 3" xfId="5406"/>
    <cellStyle name="OPXInTextWrap 3 4" xfId="7037"/>
    <cellStyle name="OPXInTextWrap 3 5" xfId="5404"/>
    <cellStyle name="OPXInTextWrap 4" xfId="7033"/>
    <cellStyle name="OPXInTextWrap 5" xfId="5400"/>
    <cellStyle name="OPXInTime" xfId="3728"/>
    <cellStyle name="OPXInTime 2" xfId="3729"/>
    <cellStyle name="OPXInTime 2 2" xfId="3730"/>
    <cellStyle name="OPXInTime 2 2 2" xfId="7042"/>
    <cellStyle name="OPXInTime 2 2 3" xfId="5409"/>
    <cellStyle name="OPXInTime 2 3" xfId="3731"/>
    <cellStyle name="OPXInTime 2 3 2" xfId="7043"/>
    <cellStyle name="OPXInTime 2 3 3" xfId="5410"/>
    <cellStyle name="OPXInTime 2 4" xfId="7041"/>
    <cellStyle name="OPXInTime 2 5" xfId="5408"/>
    <cellStyle name="OPXInTime 3" xfId="3732"/>
    <cellStyle name="OPXInTime 3 2" xfId="3733"/>
    <cellStyle name="OPXInTime 3 2 2" xfId="7045"/>
    <cellStyle name="OPXInTime 3 2 3" xfId="5412"/>
    <cellStyle name="OPXInTime 3 3" xfId="3734"/>
    <cellStyle name="OPXInTime 3 3 2" xfId="7046"/>
    <cellStyle name="OPXInTime 3 3 3" xfId="5413"/>
    <cellStyle name="OPXInTime 3 4" xfId="7044"/>
    <cellStyle name="OPXInTime 3 5" xfId="5411"/>
    <cellStyle name="OPXInTime 4" xfId="7040"/>
    <cellStyle name="OPXInTime 5" xfId="5407"/>
    <cellStyle name="OPXLiteralCenter" xfId="3735"/>
    <cellStyle name="OPXLiteralCenter 2" xfId="3736"/>
    <cellStyle name="OPXLiteralCenter 2 2" xfId="3737"/>
    <cellStyle name="OPXLiteralCenter 2 2 2" xfId="7049"/>
    <cellStyle name="OPXLiteralCenter 2 2 3" xfId="5416"/>
    <cellStyle name="OPXLiteralCenter 2 3" xfId="3738"/>
    <cellStyle name="OPXLiteralCenter 2 3 2" xfId="7050"/>
    <cellStyle name="OPXLiteralCenter 2 3 3" xfId="5417"/>
    <cellStyle name="OPXLiteralCenter 2 4" xfId="7048"/>
    <cellStyle name="OPXLiteralCenter 2 5" xfId="5415"/>
    <cellStyle name="OPXLiteralCenter 3" xfId="3739"/>
    <cellStyle name="OPXLiteralCenter 3 2" xfId="3740"/>
    <cellStyle name="OPXLiteralCenter 3 2 2" xfId="7052"/>
    <cellStyle name="OPXLiteralCenter 3 2 3" xfId="5419"/>
    <cellStyle name="OPXLiteralCenter 3 3" xfId="3741"/>
    <cellStyle name="OPXLiteralCenter 3 3 2" xfId="7053"/>
    <cellStyle name="OPXLiteralCenter 3 3 3" xfId="5420"/>
    <cellStyle name="OPXLiteralCenter 3 4" xfId="7051"/>
    <cellStyle name="OPXLiteralCenter 3 5" xfId="5418"/>
    <cellStyle name="OPXLiteralCenter 4" xfId="7047"/>
    <cellStyle name="OPXLiteralCenter 5" xfId="5414"/>
    <cellStyle name="OPXLiteralCenterWrap" xfId="3742"/>
    <cellStyle name="OPXLiteralCenterWrap 2" xfId="3743"/>
    <cellStyle name="OPXLiteralCenterWrap 2 2" xfId="3744"/>
    <cellStyle name="OPXLiteralCenterWrap 2 2 2" xfId="7056"/>
    <cellStyle name="OPXLiteralCenterWrap 2 2 3" xfId="5423"/>
    <cellStyle name="OPXLiteralCenterWrap 2 3" xfId="3745"/>
    <cellStyle name="OPXLiteralCenterWrap 2 3 2" xfId="7057"/>
    <cellStyle name="OPXLiteralCenterWrap 2 3 3" xfId="5424"/>
    <cellStyle name="OPXLiteralCenterWrap 2 4" xfId="7055"/>
    <cellStyle name="OPXLiteralCenterWrap 2 5" xfId="5422"/>
    <cellStyle name="OPXLiteralCenterWrap 3" xfId="3746"/>
    <cellStyle name="OPXLiteralCenterWrap 3 2" xfId="3747"/>
    <cellStyle name="OPXLiteralCenterWrap 3 2 2" xfId="7059"/>
    <cellStyle name="OPXLiteralCenterWrap 3 2 3" xfId="5426"/>
    <cellStyle name="OPXLiteralCenterWrap 3 3" xfId="3748"/>
    <cellStyle name="OPXLiteralCenterWrap 3 3 2" xfId="7060"/>
    <cellStyle name="OPXLiteralCenterWrap 3 3 3" xfId="5427"/>
    <cellStyle name="OPXLiteralCenterWrap 3 4" xfId="7058"/>
    <cellStyle name="OPXLiteralCenterWrap 3 5" xfId="5425"/>
    <cellStyle name="OPXLiteralCenterWrap 4" xfId="7054"/>
    <cellStyle name="OPXLiteralCenterWrap 5" xfId="5421"/>
    <cellStyle name="OPXLiteralDateLeft" xfId="3749"/>
    <cellStyle name="OPXLiteralDateLeft 2" xfId="3750"/>
    <cellStyle name="OPXLiteralDateLeft 2 2" xfId="3751"/>
    <cellStyle name="OPXLiteralDateLeft 2 2 2" xfId="7063"/>
    <cellStyle name="OPXLiteralDateLeft 2 2 3" xfId="5430"/>
    <cellStyle name="OPXLiteralDateLeft 2 3" xfId="3752"/>
    <cellStyle name="OPXLiteralDateLeft 2 3 2" xfId="7064"/>
    <cellStyle name="OPXLiteralDateLeft 2 3 3" xfId="5431"/>
    <cellStyle name="OPXLiteralDateLeft 2 4" xfId="7062"/>
    <cellStyle name="OPXLiteralDateLeft 2 5" xfId="5429"/>
    <cellStyle name="OPXLiteralDateLeft 3" xfId="3753"/>
    <cellStyle name="OPXLiteralDateLeft 3 2" xfId="3754"/>
    <cellStyle name="OPXLiteralDateLeft 3 2 2" xfId="7066"/>
    <cellStyle name="OPXLiteralDateLeft 3 2 3" xfId="5433"/>
    <cellStyle name="OPXLiteralDateLeft 3 3" xfId="3755"/>
    <cellStyle name="OPXLiteralDateLeft 3 3 2" xfId="7067"/>
    <cellStyle name="OPXLiteralDateLeft 3 3 3" xfId="5434"/>
    <cellStyle name="OPXLiteralDateLeft 3 4" xfId="7065"/>
    <cellStyle name="OPXLiteralDateLeft 3 5" xfId="5432"/>
    <cellStyle name="OPXLiteralDateLeft 4" xfId="7061"/>
    <cellStyle name="OPXLiteralDateLeft 5" xfId="5428"/>
    <cellStyle name="OPXLiteralLeft" xfId="3756"/>
    <cellStyle name="OPXLiteralLeft 2" xfId="3757"/>
    <cellStyle name="OPXLiteralLeft 2 2" xfId="3758"/>
    <cellStyle name="OPXLiteralLeft 2 2 2" xfId="7070"/>
    <cellStyle name="OPXLiteralLeft 2 2 3" xfId="5437"/>
    <cellStyle name="OPXLiteralLeft 2 3" xfId="3759"/>
    <cellStyle name="OPXLiteralLeft 2 3 2" xfId="7071"/>
    <cellStyle name="OPXLiteralLeft 2 3 3" xfId="5438"/>
    <cellStyle name="OPXLiteralLeft 2 4" xfId="7069"/>
    <cellStyle name="OPXLiteralLeft 2 5" xfId="5436"/>
    <cellStyle name="OPXLiteralLeft 3" xfId="3760"/>
    <cellStyle name="OPXLiteralLeft 3 2" xfId="3761"/>
    <cellStyle name="OPXLiteralLeft 3 2 2" xfId="7073"/>
    <cellStyle name="OPXLiteralLeft 3 2 3" xfId="5440"/>
    <cellStyle name="OPXLiteralLeft 3 3" xfId="3762"/>
    <cellStyle name="OPXLiteralLeft 3 3 2" xfId="7074"/>
    <cellStyle name="OPXLiteralLeft 3 3 3" xfId="5441"/>
    <cellStyle name="OPXLiteralLeft 3 4" xfId="7072"/>
    <cellStyle name="OPXLiteralLeft 3 5" xfId="5439"/>
    <cellStyle name="OPXLiteralLeft 4" xfId="7068"/>
    <cellStyle name="OPXLiteralLeft 5" xfId="5435"/>
    <cellStyle name="OPXLiteralLeftWrap" xfId="3763"/>
    <cellStyle name="OPXLiteralLeftWrap 2" xfId="3764"/>
    <cellStyle name="OPXLiteralLeftWrap 2 2" xfId="3765"/>
    <cellStyle name="OPXLiteralLeftWrap 2 2 2" xfId="7077"/>
    <cellStyle name="OPXLiteralLeftWrap 2 2 3" xfId="5444"/>
    <cellStyle name="OPXLiteralLeftWrap 2 3" xfId="3766"/>
    <cellStyle name="OPXLiteralLeftWrap 2 3 2" xfId="7078"/>
    <cellStyle name="OPXLiteralLeftWrap 2 3 3" xfId="5445"/>
    <cellStyle name="OPXLiteralLeftWrap 2 4" xfId="7076"/>
    <cellStyle name="OPXLiteralLeftWrap 2 5" xfId="5443"/>
    <cellStyle name="OPXLiteralLeftWrap 3" xfId="3767"/>
    <cellStyle name="OPXLiteralLeftWrap 3 2" xfId="3768"/>
    <cellStyle name="OPXLiteralLeftWrap 3 2 2" xfId="7080"/>
    <cellStyle name="OPXLiteralLeftWrap 3 2 3" xfId="5447"/>
    <cellStyle name="OPXLiteralLeftWrap 3 3" xfId="3769"/>
    <cellStyle name="OPXLiteralLeftWrap 3 3 2" xfId="7081"/>
    <cellStyle name="OPXLiteralLeftWrap 3 3 3" xfId="5448"/>
    <cellStyle name="OPXLiteralLeftWrap 3 4" xfId="7079"/>
    <cellStyle name="OPXLiteralLeftWrap 3 5" xfId="5446"/>
    <cellStyle name="OPXLiteralLeftWrap 4" xfId="7075"/>
    <cellStyle name="OPXLiteralLeftWrap 5" xfId="5442"/>
    <cellStyle name="OPXLiteralRight" xfId="3770"/>
    <cellStyle name="OPXLiteralRight 2" xfId="3771"/>
    <cellStyle name="OPXLiteralRight 2 2" xfId="3772"/>
    <cellStyle name="OPXLiteralRight 2 2 2" xfId="7084"/>
    <cellStyle name="OPXLiteralRight 2 2 3" xfId="5451"/>
    <cellStyle name="OPXLiteralRight 2 3" xfId="3773"/>
    <cellStyle name="OPXLiteralRight 2 3 2" xfId="7085"/>
    <cellStyle name="OPXLiteralRight 2 3 3" xfId="5452"/>
    <cellStyle name="OPXLiteralRight 2 4" xfId="7083"/>
    <cellStyle name="OPXLiteralRight 2 5" xfId="5450"/>
    <cellStyle name="OPXLiteralRight 3" xfId="3774"/>
    <cellStyle name="OPXLiteralRight 3 2" xfId="3775"/>
    <cellStyle name="OPXLiteralRight 3 2 2" xfId="7087"/>
    <cellStyle name="OPXLiteralRight 3 2 3" xfId="5454"/>
    <cellStyle name="OPXLiteralRight 3 3" xfId="3776"/>
    <cellStyle name="OPXLiteralRight 3 3 2" xfId="7088"/>
    <cellStyle name="OPXLiteralRight 3 3 3" xfId="5455"/>
    <cellStyle name="OPXLiteralRight 3 4" xfId="7086"/>
    <cellStyle name="OPXLiteralRight 3 5" xfId="5453"/>
    <cellStyle name="OPXLiteralRight 4" xfId="7082"/>
    <cellStyle name="OPXLiteralRight 5" xfId="5449"/>
    <cellStyle name="OPXLiteralRightWrap" xfId="3777"/>
    <cellStyle name="OPXLiteralRightWrap 2" xfId="3778"/>
    <cellStyle name="OPXLiteralRightWrap 2 2" xfId="3779"/>
    <cellStyle name="OPXLiteralRightWrap 2 2 2" xfId="7091"/>
    <cellStyle name="OPXLiteralRightWrap 2 2 3" xfId="5458"/>
    <cellStyle name="OPXLiteralRightWrap 2 3" xfId="3780"/>
    <cellStyle name="OPXLiteralRightWrap 2 3 2" xfId="7092"/>
    <cellStyle name="OPXLiteralRightWrap 2 3 3" xfId="5459"/>
    <cellStyle name="OPXLiteralRightWrap 2 4" xfId="7090"/>
    <cellStyle name="OPXLiteralRightWrap 2 5" xfId="5457"/>
    <cellStyle name="OPXLiteralRightWrap 3" xfId="3781"/>
    <cellStyle name="OPXLiteralRightWrap 3 2" xfId="3782"/>
    <cellStyle name="OPXLiteralRightWrap 3 2 2" xfId="7094"/>
    <cellStyle name="OPXLiteralRightWrap 3 2 3" xfId="5461"/>
    <cellStyle name="OPXLiteralRightWrap 3 3" xfId="3783"/>
    <cellStyle name="OPXLiteralRightWrap 3 3 2" xfId="7095"/>
    <cellStyle name="OPXLiteralRightWrap 3 3 3" xfId="5462"/>
    <cellStyle name="OPXLiteralRightWrap 3 4" xfId="7093"/>
    <cellStyle name="OPXLiteralRightWrap 3 5" xfId="5460"/>
    <cellStyle name="OPXLiteralRightWrap 4" xfId="7089"/>
    <cellStyle name="OPXLiteralRightWrap 5" xfId="5456"/>
    <cellStyle name="OPXOutDate" xfId="3784"/>
    <cellStyle name="OPXOutDate 2" xfId="3785"/>
    <cellStyle name="OPXOutDate 2 2" xfId="3786"/>
    <cellStyle name="OPXOutDate 2 2 2" xfId="7098"/>
    <cellStyle name="OPXOutDate 2 2 3" xfId="5465"/>
    <cellStyle name="OPXOutDate 2 3" xfId="3787"/>
    <cellStyle name="OPXOutDate 2 3 2" xfId="7099"/>
    <cellStyle name="OPXOutDate 2 3 3" xfId="5466"/>
    <cellStyle name="OPXOutDate 2 4" xfId="7097"/>
    <cellStyle name="OPXOutDate 2 5" xfId="5464"/>
    <cellStyle name="OPXOutDate 3" xfId="3788"/>
    <cellStyle name="OPXOutDate 3 2" xfId="3789"/>
    <cellStyle name="OPXOutDate 3 2 2" xfId="7101"/>
    <cellStyle name="OPXOutDate 3 2 3" xfId="5468"/>
    <cellStyle name="OPXOutDate 3 3" xfId="3790"/>
    <cellStyle name="OPXOutDate 3 3 2" xfId="7102"/>
    <cellStyle name="OPXOutDate 3 3 3" xfId="5469"/>
    <cellStyle name="OPXOutDate 3 4" xfId="7100"/>
    <cellStyle name="OPXOutDate 3 5" xfId="5467"/>
    <cellStyle name="OPXOutDate 4" xfId="7096"/>
    <cellStyle name="OPXOutDate 5" xfId="5463"/>
    <cellStyle name="OPXOutFmat1" xfId="3791"/>
    <cellStyle name="OPXOutFmat1 2" xfId="3792"/>
    <cellStyle name="OPXOutFmat1 2 2" xfId="3793"/>
    <cellStyle name="OPXOutFmat1 2 2 2" xfId="7105"/>
    <cellStyle name="OPXOutFmat1 2 2 3" xfId="5472"/>
    <cellStyle name="OPXOutFmat1 2 3" xfId="3794"/>
    <cellStyle name="OPXOutFmat1 2 3 2" xfId="7106"/>
    <cellStyle name="OPXOutFmat1 2 3 3" xfId="5473"/>
    <cellStyle name="OPXOutFmat1 2 4" xfId="7104"/>
    <cellStyle name="OPXOutFmat1 2 5" xfId="5471"/>
    <cellStyle name="OPXOutFmat1 3" xfId="3795"/>
    <cellStyle name="OPXOutFmat1 3 2" xfId="3796"/>
    <cellStyle name="OPXOutFmat1 3 2 2" xfId="7108"/>
    <cellStyle name="OPXOutFmat1 3 2 3" xfId="5475"/>
    <cellStyle name="OPXOutFmat1 3 3" xfId="3797"/>
    <cellStyle name="OPXOutFmat1 3 3 2" xfId="7109"/>
    <cellStyle name="OPXOutFmat1 3 3 3" xfId="5476"/>
    <cellStyle name="OPXOutFmat1 3 4" xfId="7107"/>
    <cellStyle name="OPXOutFmat1 3 5" xfId="5474"/>
    <cellStyle name="OPXOutFmat1 4" xfId="7103"/>
    <cellStyle name="OPXOutFmat1 5" xfId="5470"/>
    <cellStyle name="OPXOutFmat10" xfId="3798"/>
    <cellStyle name="OPXOutFmat10 2" xfId="3799"/>
    <cellStyle name="OPXOutFmat10 2 2" xfId="3800"/>
    <cellStyle name="OPXOutFmat10 2 2 2" xfId="7112"/>
    <cellStyle name="OPXOutFmat10 2 2 3" xfId="5479"/>
    <cellStyle name="OPXOutFmat10 2 3" xfId="3801"/>
    <cellStyle name="OPXOutFmat10 2 3 2" xfId="7113"/>
    <cellStyle name="OPXOutFmat10 2 3 3" xfId="5480"/>
    <cellStyle name="OPXOutFmat10 2 4" xfId="7111"/>
    <cellStyle name="OPXOutFmat10 2 5" xfId="5478"/>
    <cellStyle name="OPXOutFmat10 3" xfId="3802"/>
    <cellStyle name="OPXOutFmat10 3 2" xfId="3803"/>
    <cellStyle name="OPXOutFmat10 3 2 2" xfId="7115"/>
    <cellStyle name="OPXOutFmat10 3 2 3" xfId="5482"/>
    <cellStyle name="OPXOutFmat10 3 3" xfId="3804"/>
    <cellStyle name="OPXOutFmat10 3 3 2" xfId="7116"/>
    <cellStyle name="OPXOutFmat10 3 3 3" xfId="5483"/>
    <cellStyle name="OPXOutFmat10 3 4" xfId="7114"/>
    <cellStyle name="OPXOutFmat10 3 5" xfId="5481"/>
    <cellStyle name="OPXOutFmat10 4" xfId="7110"/>
    <cellStyle name="OPXOutFmat10 5" xfId="5477"/>
    <cellStyle name="OPXOutFmat11" xfId="3805"/>
    <cellStyle name="OPXOutFmat11 2" xfId="3806"/>
    <cellStyle name="OPXOutFmat11 2 2" xfId="3807"/>
    <cellStyle name="OPXOutFmat11 2 2 2" xfId="7119"/>
    <cellStyle name="OPXOutFmat11 2 2 3" xfId="5486"/>
    <cellStyle name="OPXOutFmat11 2 3" xfId="3808"/>
    <cellStyle name="OPXOutFmat11 2 3 2" xfId="7120"/>
    <cellStyle name="OPXOutFmat11 2 3 3" xfId="5487"/>
    <cellStyle name="OPXOutFmat11 2 4" xfId="7118"/>
    <cellStyle name="OPXOutFmat11 2 5" xfId="5485"/>
    <cellStyle name="OPXOutFmat11 3" xfId="3809"/>
    <cellStyle name="OPXOutFmat11 3 2" xfId="3810"/>
    <cellStyle name="OPXOutFmat11 3 2 2" xfId="7122"/>
    <cellStyle name="OPXOutFmat11 3 2 3" xfId="5489"/>
    <cellStyle name="OPXOutFmat11 3 3" xfId="3811"/>
    <cellStyle name="OPXOutFmat11 3 3 2" xfId="7123"/>
    <cellStyle name="OPXOutFmat11 3 3 3" xfId="5490"/>
    <cellStyle name="OPXOutFmat11 3 4" xfId="7121"/>
    <cellStyle name="OPXOutFmat11 3 5" xfId="5488"/>
    <cellStyle name="OPXOutFmat11 4" xfId="7117"/>
    <cellStyle name="OPXOutFmat11 5" xfId="5484"/>
    <cellStyle name="OPXOutFmat2" xfId="3812"/>
    <cellStyle name="OPXOutFmat2 2" xfId="3813"/>
    <cellStyle name="OPXOutFmat2 2 2" xfId="3814"/>
    <cellStyle name="OPXOutFmat2 2 2 2" xfId="7126"/>
    <cellStyle name="OPXOutFmat2 2 2 3" xfId="5493"/>
    <cellStyle name="OPXOutFmat2 2 3" xfId="3815"/>
    <cellStyle name="OPXOutFmat2 2 3 2" xfId="7127"/>
    <cellStyle name="OPXOutFmat2 2 3 3" xfId="5494"/>
    <cellStyle name="OPXOutFmat2 2 4" xfId="7125"/>
    <cellStyle name="OPXOutFmat2 2 5" xfId="5492"/>
    <cellStyle name="OPXOutFmat2 3" xfId="3816"/>
    <cellStyle name="OPXOutFmat2 3 2" xfId="3817"/>
    <cellStyle name="OPXOutFmat2 3 2 2" xfId="7129"/>
    <cellStyle name="OPXOutFmat2 3 2 3" xfId="5496"/>
    <cellStyle name="OPXOutFmat2 3 3" xfId="3818"/>
    <cellStyle name="OPXOutFmat2 3 3 2" xfId="7130"/>
    <cellStyle name="OPXOutFmat2 3 3 3" xfId="5497"/>
    <cellStyle name="OPXOutFmat2 3 4" xfId="7128"/>
    <cellStyle name="OPXOutFmat2 3 5" xfId="5495"/>
    <cellStyle name="OPXOutFmat2 4" xfId="7124"/>
    <cellStyle name="OPXOutFmat2 5" xfId="5491"/>
    <cellStyle name="OPXOutFmat23" xfId="3819"/>
    <cellStyle name="OPXOutFmat23 2" xfId="3820"/>
    <cellStyle name="OPXOutFmat23 2 2" xfId="3821"/>
    <cellStyle name="OPXOutFmat23 2 2 2" xfId="7133"/>
    <cellStyle name="OPXOutFmat23 2 2 3" xfId="5500"/>
    <cellStyle name="OPXOutFmat23 2 3" xfId="3822"/>
    <cellStyle name="OPXOutFmat23 2 3 2" xfId="7134"/>
    <cellStyle name="OPXOutFmat23 2 3 3" xfId="5501"/>
    <cellStyle name="OPXOutFmat23 2 4" xfId="7132"/>
    <cellStyle name="OPXOutFmat23 2 5" xfId="5499"/>
    <cellStyle name="OPXOutFmat23 3" xfId="3823"/>
    <cellStyle name="OPXOutFmat23 3 2" xfId="3824"/>
    <cellStyle name="OPXOutFmat23 3 2 2" xfId="7136"/>
    <cellStyle name="OPXOutFmat23 3 2 3" xfId="5503"/>
    <cellStyle name="OPXOutFmat23 3 3" xfId="3825"/>
    <cellStyle name="OPXOutFmat23 3 3 2" xfId="7137"/>
    <cellStyle name="OPXOutFmat23 3 3 3" xfId="5504"/>
    <cellStyle name="OPXOutFmat23 3 4" xfId="7135"/>
    <cellStyle name="OPXOutFmat23 3 5" xfId="5502"/>
    <cellStyle name="OPXOutFmat23 4" xfId="7131"/>
    <cellStyle name="OPXOutFmat23 5" xfId="5498"/>
    <cellStyle name="OPXOutFmat25" xfId="3826"/>
    <cellStyle name="OPXOutFmat25 2" xfId="3827"/>
    <cellStyle name="OPXOutFmat25 2 2" xfId="3828"/>
    <cellStyle name="OPXOutFmat25 2 2 2" xfId="7140"/>
    <cellStyle name="OPXOutFmat25 2 2 3" xfId="5507"/>
    <cellStyle name="OPXOutFmat25 2 3" xfId="3829"/>
    <cellStyle name="OPXOutFmat25 2 3 2" xfId="7141"/>
    <cellStyle name="OPXOutFmat25 2 3 3" xfId="5508"/>
    <cellStyle name="OPXOutFmat25 2 4" xfId="7139"/>
    <cellStyle name="OPXOutFmat25 2 5" xfId="5506"/>
    <cellStyle name="OPXOutFmat25 3" xfId="3830"/>
    <cellStyle name="OPXOutFmat25 3 2" xfId="3831"/>
    <cellStyle name="OPXOutFmat25 3 2 2" xfId="7143"/>
    <cellStyle name="OPXOutFmat25 3 2 3" xfId="5510"/>
    <cellStyle name="OPXOutFmat25 3 3" xfId="3832"/>
    <cellStyle name="OPXOutFmat25 3 3 2" xfId="7144"/>
    <cellStyle name="OPXOutFmat25 3 3 3" xfId="5511"/>
    <cellStyle name="OPXOutFmat25 3 4" xfId="7142"/>
    <cellStyle name="OPXOutFmat25 3 5" xfId="5509"/>
    <cellStyle name="OPXOutFmat25 4" xfId="7138"/>
    <cellStyle name="OPXOutFmat25 5" xfId="5505"/>
    <cellStyle name="OPXOutFmat26" xfId="3833"/>
    <cellStyle name="OPXOutFmat26 2" xfId="3834"/>
    <cellStyle name="OPXOutFmat26 2 2" xfId="3835"/>
    <cellStyle name="OPXOutFmat26 2 2 2" xfId="7147"/>
    <cellStyle name="OPXOutFmat26 2 2 3" xfId="5514"/>
    <cellStyle name="OPXOutFmat26 2 3" xfId="3836"/>
    <cellStyle name="OPXOutFmat26 2 3 2" xfId="7148"/>
    <cellStyle name="OPXOutFmat26 2 3 3" xfId="5515"/>
    <cellStyle name="OPXOutFmat26 2 4" xfId="7146"/>
    <cellStyle name="OPXOutFmat26 2 5" xfId="5513"/>
    <cellStyle name="OPXOutFmat26 3" xfId="3837"/>
    <cellStyle name="OPXOutFmat26 3 2" xfId="3838"/>
    <cellStyle name="OPXOutFmat26 3 2 2" xfId="7150"/>
    <cellStyle name="OPXOutFmat26 3 2 3" xfId="5517"/>
    <cellStyle name="OPXOutFmat26 3 3" xfId="3839"/>
    <cellStyle name="OPXOutFmat26 3 3 2" xfId="7151"/>
    <cellStyle name="OPXOutFmat26 3 3 3" xfId="5518"/>
    <cellStyle name="OPXOutFmat26 3 4" xfId="7149"/>
    <cellStyle name="OPXOutFmat26 3 5" xfId="5516"/>
    <cellStyle name="OPXOutFmat26 4" xfId="7145"/>
    <cellStyle name="OPXOutFmat26 5" xfId="5512"/>
    <cellStyle name="OPXOutFmat27" xfId="3840"/>
    <cellStyle name="OPXOutFmat27 2" xfId="3841"/>
    <cellStyle name="OPXOutFmat27 2 2" xfId="3842"/>
    <cellStyle name="OPXOutFmat27 2 2 2" xfId="7154"/>
    <cellStyle name="OPXOutFmat27 2 2 3" xfId="5521"/>
    <cellStyle name="OPXOutFmat27 2 3" xfId="3843"/>
    <cellStyle name="OPXOutFmat27 2 3 2" xfId="7155"/>
    <cellStyle name="OPXOutFmat27 2 3 3" xfId="5522"/>
    <cellStyle name="OPXOutFmat27 2 4" xfId="7153"/>
    <cellStyle name="OPXOutFmat27 2 5" xfId="5520"/>
    <cellStyle name="OPXOutFmat27 3" xfId="3844"/>
    <cellStyle name="OPXOutFmat27 3 2" xfId="3845"/>
    <cellStyle name="OPXOutFmat27 3 2 2" xfId="7157"/>
    <cellStyle name="OPXOutFmat27 3 2 3" xfId="5524"/>
    <cellStyle name="OPXOutFmat27 3 3" xfId="3846"/>
    <cellStyle name="OPXOutFmat27 3 3 2" xfId="7158"/>
    <cellStyle name="OPXOutFmat27 3 3 3" xfId="5525"/>
    <cellStyle name="OPXOutFmat27 3 4" xfId="7156"/>
    <cellStyle name="OPXOutFmat27 3 5" xfId="5523"/>
    <cellStyle name="OPXOutFmat27 4" xfId="7152"/>
    <cellStyle name="OPXOutFmat27 5" xfId="5519"/>
    <cellStyle name="OPXOutFmat5" xfId="3847"/>
    <cellStyle name="OPXOutFmat5 2" xfId="3848"/>
    <cellStyle name="OPXOutFmat5 2 2" xfId="3849"/>
    <cellStyle name="OPXOutFmat5 2 2 2" xfId="7161"/>
    <cellStyle name="OPXOutFmat5 2 2 3" xfId="5528"/>
    <cellStyle name="OPXOutFmat5 2 3" xfId="3850"/>
    <cellStyle name="OPXOutFmat5 2 3 2" xfId="7162"/>
    <cellStyle name="OPXOutFmat5 2 3 3" xfId="5529"/>
    <cellStyle name="OPXOutFmat5 2 4" xfId="7160"/>
    <cellStyle name="OPXOutFmat5 2 5" xfId="5527"/>
    <cellStyle name="OPXOutFmat5 3" xfId="3851"/>
    <cellStyle name="OPXOutFmat5 3 2" xfId="3852"/>
    <cellStyle name="OPXOutFmat5 3 2 2" xfId="7164"/>
    <cellStyle name="OPXOutFmat5 3 2 3" xfId="5531"/>
    <cellStyle name="OPXOutFmat5 3 3" xfId="3853"/>
    <cellStyle name="OPXOutFmat5 3 3 2" xfId="7165"/>
    <cellStyle name="OPXOutFmat5 3 3 3" xfId="5532"/>
    <cellStyle name="OPXOutFmat5 3 4" xfId="7163"/>
    <cellStyle name="OPXOutFmat5 3 5" xfId="5530"/>
    <cellStyle name="OPXOutFmat5 4" xfId="7159"/>
    <cellStyle name="OPXOutFmat5 5" xfId="5526"/>
    <cellStyle name="OPXOutFmat6" xfId="3854"/>
    <cellStyle name="OPXOutFmat6 2" xfId="3855"/>
    <cellStyle name="OPXOutFmat6 2 2" xfId="3856"/>
    <cellStyle name="OPXOutFmat6 2 2 2" xfId="7168"/>
    <cellStyle name="OPXOutFmat6 2 2 3" xfId="5535"/>
    <cellStyle name="OPXOutFmat6 2 3" xfId="3857"/>
    <cellStyle name="OPXOutFmat6 2 3 2" xfId="7169"/>
    <cellStyle name="OPXOutFmat6 2 3 3" xfId="5536"/>
    <cellStyle name="OPXOutFmat6 2 4" xfId="7167"/>
    <cellStyle name="OPXOutFmat6 2 5" xfId="5534"/>
    <cellStyle name="OPXOutFmat6 3" xfId="3858"/>
    <cellStyle name="OPXOutFmat6 3 2" xfId="3859"/>
    <cellStyle name="OPXOutFmat6 3 2 2" xfId="7171"/>
    <cellStyle name="OPXOutFmat6 3 2 3" xfId="5538"/>
    <cellStyle name="OPXOutFmat6 3 3" xfId="3860"/>
    <cellStyle name="OPXOutFmat6 3 3 2" xfId="7172"/>
    <cellStyle name="OPXOutFmat6 3 3 3" xfId="5539"/>
    <cellStyle name="OPXOutFmat6 3 4" xfId="7170"/>
    <cellStyle name="OPXOutFmat6 3 5" xfId="5537"/>
    <cellStyle name="OPXOutFmat6 4" xfId="7166"/>
    <cellStyle name="OPXOutFmat6 5" xfId="5533"/>
    <cellStyle name="OPXOutFmat7" xfId="3861"/>
    <cellStyle name="OPXOutFmat7 2" xfId="3862"/>
    <cellStyle name="OPXOutFmat7 2 2" xfId="3863"/>
    <cellStyle name="OPXOutFmat7 2 2 2" xfId="7175"/>
    <cellStyle name="OPXOutFmat7 2 2 3" xfId="5542"/>
    <cellStyle name="OPXOutFmat7 2 3" xfId="3864"/>
    <cellStyle name="OPXOutFmat7 2 3 2" xfId="7176"/>
    <cellStyle name="OPXOutFmat7 2 3 3" xfId="5543"/>
    <cellStyle name="OPXOutFmat7 2 4" xfId="7174"/>
    <cellStyle name="OPXOutFmat7 2 5" xfId="5541"/>
    <cellStyle name="OPXOutFmat7 3" xfId="3865"/>
    <cellStyle name="OPXOutFmat7 3 2" xfId="3866"/>
    <cellStyle name="OPXOutFmat7 3 2 2" xfId="7178"/>
    <cellStyle name="OPXOutFmat7 3 2 3" xfId="5545"/>
    <cellStyle name="OPXOutFmat7 3 3" xfId="3867"/>
    <cellStyle name="OPXOutFmat7 3 3 2" xfId="7179"/>
    <cellStyle name="OPXOutFmat7 3 3 3" xfId="5546"/>
    <cellStyle name="OPXOutFmat7 3 4" xfId="7177"/>
    <cellStyle name="OPXOutFmat7 3 5" xfId="5544"/>
    <cellStyle name="OPXOutFmat7 4" xfId="7173"/>
    <cellStyle name="OPXOutFmat7 5" xfId="5540"/>
    <cellStyle name="OPXOutFmat8" xfId="3868"/>
    <cellStyle name="OPXOutFmat8 2" xfId="3869"/>
    <cellStyle name="OPXOutFmat8 2 2" xfId="3870"/>
    <cellStyle name="OPXOutFmat8 2 2 2" xfId="7182"/>
    <cellStyle name="OPXOutFmat8 2 2 3" xfId="5549"/>
    <cellStyle name="OPXOutFmat8 2 3" xfId="3871"/>
    <cellStyle name="OPXOutFmat8 2 3 2" xfId="7183"/>
    <cellStyle name="OPXOutFmat8 2 3 3" xfId="5550"/>
    <cellStyle name="OPXOutFmat8 2 4" xfId="7181"/>
    <cellStyle name="OPXOutFmat8 2 5" xfId="5548"/>
    <cellStyle name="OPXOutFmat8 3" xfId="3872"/>
    <cellStyle name="OPXOutFmat8 3 2" xfId="3873"/>
    <cellStyle name="OPXOutFmat8 3 2 2" xfId="7185"/>
    <cellStyle name="OPXOutFmat8 3 2 3" xfId="5552"/>
    <cellStyle name="OPXOutFmat8 3 3" xfId="3874"/>
    <cellStyle name="OPXOutFmat8 3 3 2" xfId="7186"/>
    <cellStyle name="OPXOutFmat8 3 3 3" xfId="5553"/>
    <cellStyle name="OPXOutFmat8 3 4" xfId="7184"/>
    <cellStyle name="OPXOutFmat8 3 5" xfId="5551"/>
    <cellStyle name="OPXOutFmat8 4" xfId="7180"/>
    <cellStyle name="OPXOutFmat8 5" xfId="5547"/>
    <cellStyle name="OPXOutFmat9" xfId="3875"/>
    <cellStyle name="OPXOutFmat9 2" xfId="3876"/>
    <cellStyle name="OPXOutFmat9 2 2" xfId="3877"/>
    <cellStyle name="OPXOutFmat9 2 2 2" xfId="7189"/>
    <cellStyle name="OPXOutFmat9 2 2 3" xfId="5556"/>
    <cellStyle name="OPXOutFmat9 2 3" xfId="3878"/>
    <cellStyle name="OPXOutFmat9 2 3 2" xfId="7190"/>
    <cellStyle name="OPXOutFmat9 2 3 3" xfId="5557"/>
    <cellStyle name="OPXOutFmat9 2 4" xfId="7188"/>
    <cellStyle name="OPXOutFmat9 2 5" xfId="5555"/>
    <cellStyle name="OPXOutFmat9 3" xfId="3879"/>
    <cellStyle name="OPXOutFmat9 3 2" xfId="3880"/>
    <cellStyle name="OPXOutFmat9 3 2 2" xfId="7192"/>
    <cellStyle name="OPXOutFmat9 3 2 3" xfId="5559"/>
    <cellStyle name="OPXOutFmat9 3 3" xfId="3881"/>
    <cellStyle name="OPXOutFmat9 3 3 2" xfId="7193"/>
    <cellStyle name="OPXOutFmat9 3 3 3" xfId="5560"/>
    <cellStyle name="OPXOutFmat9 3 4" xfId="7191"/>
    <cellStyle name="OPXOutFmat9 3 5" xfId="5558"/>
    <cellStyle name="OPXOutFmat9 4" xfId="7187"/>
    <cellStyle name="OPXOutFmat9 5" xfId="5554"/>
    <cellStyle name="OPXOutFmatRate61" xfId="3882"/>
    <cellStyle name="OPXOutFmatRate61 2" xfId="3883"/>
    <cellStyle name="OPXOutFmatRate61 2 2" xfId="3884"/>
    <cellStyle name="OPXOutFmatRate61 2 2 2" xfId="7196"/>
    <cellStyle name="OPXOutFmatRate61 2 2 3" xfId="5563"/>
    <cellStyle name="OPXOutFmatRate61 2 3" xfId="3885"/>
    <cellStyle name="OPXOutFmatRate61 2 3 2" xfId="7197"/>
    <cellStyle name="OPXOutFmatRate61 2 3 3" xfId="5564"/>
    <cellStyle name="OPXOutFmatRate61 2 4" xfId="7195"/>
    <cellStyle name="OPXOutFmatRate61 2 5" xfId="5562"/>
    <cellStyle name="OPXOutFmatRate61 3" xfId="3886"/>
    <cellStyle name="OPXOutFmatRate61 3 2" xfId="3887"/>
    <cellStyle name="OPXOutFmatRate61 3 2 2" xfId="7199"/>
    <cellStyle name="OPXOutFmatRate61 3 2 3" xfId="5566"/>
    <cellStyle name="OPXOutFmatRate61 3 3" xfId="3888"/>
    <cellStyle name="OPXOutFmatRate61 3 3 2" xfId="7200"/>
    <cellStyle name="OPXOutFmatRate61 3 3 3" xfId="5567"/>
    <cellStyle name="OPXOutFmatRate61 3 4" xfId="7198"/>
    <cellStyle name="OPXOutFmatRate61 3 5" xfId="5565"/>
    <cellStyle name="OPXOutFmatRate61 4" xfId="7194"/>
    <cellStyle name="OPXOutFmatRate61 5" xfId="5561"/>
    <cellStyle name="OPXOutFmatRate62" xfId="3889"/>
    <cellStyle name="OPXOutFmatRate62 2" xfId="3890"/>
    <cellStyle name="OPXOutFmatRate62 2 2" xfId="3891"/>
    <cellStyle name="OPXOutFmatRate62 2 2 2" xfId="7203"/>
    <cellStyle name="OPXOutFmatRate62 2 2 3" xfId="5570"/>
    <cellStyle name="OPXOutFmatRate62 2 3" xfId="3892"/>
    <cellStyle name="OPXOutFmatRate62 2 3 2" xfId="7204"/>
    <cellStyle name="OPXOutFmatRate62 2 3 3" xfId="5571"/>
    <cellStyle name="OPXOutFmatRate62 2 4" xfId="7202"/>
    <cellStyle name="OPXOutFmatRate62 2 5" xfId="5569"/>
    <cellStyle name="OPXOutFmatRate62 3" xfId="3893"/>
    <cellStyle name="OPXOutFmatRate62 3 2" xfId="3894"/>
    <cellStyle name="OPXOutFmatRate62 3 2 2" xfId="7206"/>
    <cellStyle name="OPXOutFmatRate62 3 2 3" xfId="5573"/>
    <cellStyle name="OPXOutFmatRate62 3 3" xfId="3895"/>
    <cellStyle name="OPXOutFmatRate62 3 3 2" xfId="7207"/>
    <cellStyle name="OPXOutFmatRate62 3 3 3" xfId="5574"/>
    <cellStyle name="OPXOutFmatRate62 3 4" xfId="7205"/>
    <cellStyle name="OPXOutFmatRate62 3 5" xfId="5572"/>
    <cellStyle name="OPXOutFmatRate62 4" xfId="7201"/>
    <cellStyle name="OPXOutFmatRate62 5" xfId="5568"/>
    <cellStyle name="OPXOutFmatRate63" xfId="3896"/>
    <cellStyle name="OPXOutFmatRate63 2" xfId="3897"/>
    <cellStyle name="OPXOutFmatRate63 2 2" xfId="3898"/>
    <cellStyle name="OPXOutFmatRate63 2 2 2" xfId="7210"/>
    <cellStyle name="OPXOutFmatRate63 2 2 3" xfId="5577"/>
    <cellStyle name="OPXOutFmatRate63 2 3" xfId="3899"/>
    <cellStyle name="OPXOutFmatRate63 2 3 2" xfId="7211"/>
    <cellStyle name="OPXOutFmatRate63 2 3 3" xfId="5578"/>
    <cellStyle name="OPXOutFmatRate63 2 4" xfId="7209"/>
    <cellStyle name="OPXOutFmatRate63 2 5" xfId="5576"/>
    <cellStyle name="OPXOutFmatRate63 3" xfId="3900"/>
    <cellStyle name="OPXOutFmatRate63 3 2" xfId="3901"/>
    <cellStyle name="OPXOutFmatRate63 3 2 2" xfId="7213"/>
    <cellStyle name="OPXOutFmatRate63 3 2 3" xfId="5580"/>
    <cellStyle name="OPXOutFmatRate63 3 3" xfId="3902"/>
    <cellStyle name="OPXOutFmatRate63 3 3 2" xfId="7214"/>
    <cellStyle name="OPXOutFmatRate63 3 3 3" xfId="5581"/>
    <cellStyle name="OPXOutFmatRate63 3 4" xfId="7212"/>
    <cellStyle name="OPXOutFmatRate63 3 5" xfId="5579"/>
    <cellStyle name="OPXOutFmatRate63 4" xfId="7208"/>
    <cellStyle name="OPXOutFmatRate63 5" xfId="5575"/>
    <cellStyle name="OPXOutFmatRate64" xfId="3903"/>
    <cellStyle name="OPXOutFmatRate64 2" xfId="3904"/>
    <cellStyle name="OPXOutFmatRate64 2 2" xfId="3905"/>
    <cellStyle name="OPXOutFmatRate64 2 2 2" xfId="7217"/>
    <cellStyle name="OPXOutFmatRate64 2 2 3" xfId="5584"/>
    <cellStyle name="OPXOutFmatRate64 2 3" xfId="3906"/>
    <cellStyle name="OPXOutFmatRate64 2 3 2" xfId="7218"/>
    <cellStyle name="OPXOutFmatRate64 2 3 3" xfId="5585"/>
    <cellStyle name="OPXOutFmatRate64 2 4" xfId="7216"/>
    <cellStyle name="OPXOutFmatRate64 2 5" xfId="5583"/>
    <cellStyle name="OPXOutFmatRate64 3" xfId="3907"/>
    <cellStyle name="OPXOutFmatRate64 3 2" xfId="3908"/>
    <cellStyle name="OPXOutFmatRate64 3 2 2" xfId="7220"/>
    <cellStyle name="OPXOutFmatRate64 3 2 3" xfId="5587"/>
    <cellStyle name="OPXOutFmatRate64 3 3" xfId="3909"/>
    <cellStyle name="OPXOutFmatRate64 3 3 2" xfId="7221"/>
    <cellStyle name="OPXOutFmatRate64 3 3 3" xfId="5588"/>
    <cellStyle name="OPXOutFmatRate64 3 4" xfId="7219"/>
    <cellStyle name="OPXOutFmatRate64 3 5" xfId="5586"/>
    <cellStyle name="OPXOutFmatRate64 4" xfId="7215"/>
    <cellStyle name="OPXOutFmatRate64 5" xfId="5582"/>
    <cellStyle name="OPXOutFmatRate65" xfId="3910"/>
    <cellStyle name="OPXOutFmatRate65 2" xfId="3911"/>
    <cellStyle name="OPXOutFmatRate65 2 2" xfId="3912"/>
    <cellStyle name="OPXOutFmatRate65 2 2 2" xfId="7224"/>
    <cellStyle name="OPXOutFmatRate65 2 2 3" xfId="5591"/>
    <cellStyle name="OPXOutFmatRate65 2 3" xfId="3913"/>
    <cellStyle name="OPXOutFmatRate65 2 3 2" xfId="7225"/>
    <cellStyle name="OPXOutFmatRate65 2 3 3" xfId="5592"/>
    <cellStyle name="OPXOutFmatRate65 2 4" xfId="7223"/>
    <cellStyle name="OPXOutFmatRate65 2 5" xfId="5590"/>
    <cellStyle name="OPXOutFmatRate65 3" xfId="3914"/>
    <cellStyle name="OPXOutFmatRate65 3 2" xfId="3915"/>
    <cellStyle name="OPXOutFmatRate65 3 2 2" xfId="7227"/>
    <cellStyle name="OPXOutFmatRate65 3 2 3" xfId="5594"/>
    <cellStyle name="OPXOutFmatRate65 3 3" xfId="3916"/>
    <cellStyle name="OPXOutFmatRate65 3 3 2" xfId="7228"/>
    <cellStyle name="OPXOutFmatRate65 3 3 3" xfId="5595"/>
    <cellStyle name="OPXOutFmatRate65 3 4" xfId="7226"/>
    <cellStyle name="OPXOutFmatRate65 3 5" xfId="5593"/>
    <cellStyle name="OPXOutFmatRate65 4" xfId="7222"/>
    <cellStyle name="OPXOutFmatRate65 5" xfId="5589"/>
    <cellStyle name="OPXOutFmatRate66" xfId="3917"/>
    <cellStyle name="OPXOutFmatRate66 2" xfId="3918"/>
    <cellStyle name="OPXOutFmatRate66 2 2" xfId="3919"/>
    <cellStyle name="OPXOutFmatRate66 2 2 2" xfId="7231"/>
    <cellStyle name="OPXOutFmatRate66 2 2 3" xfId="5598"/>
    <cellStyle name="OPXOutFmatRate66 2 3" xfId="3920"/>
    <cellStyle name="OPXOutFmatRate66 2 3 2" xfId="7232"/>
    <cellStyle name="OPXOutFmatRate66 2 3 3" xfId="5599"/>
    <cellStyle name="OPXOutFmatRate66 2 4" xfId="7230"/>
    <cellStyle name="OPXOutFmatRate66 2 5" xfId="5597"/>
    <cellStyle name="OPXOutFmatRate66 3" xfId="3921"/>
    <cellStyle name="OPXOutFmatRate66 3 2" xfId="3922"/>
    <cellStyle name="OPXOutFmatRate66 3 2 2" xfId="7234"/>
    <cellStyle name="OPXOutFmatRate66 3 2 3" xfId="5601"/>
    <cellStyle name="OPXOutFmatRate66 3 3" xfId="3923"/>
    <cellStyle name="OPXOutFmatRate66 3 3 2" xfId="7235"/>
    <cellStyle name="OPXOutFmatRate66 3 3 3" xfId="5602"/>
    <cellStyle name="OPXOutFmatRate66 3 4" xfId="7233"/>
    <cellStyle name="OPXOutFmatRate66 3 5" xfId="5600"/>
    <cellStyle name="OPXOutFmatRate66 4" xfId="7229"/>
    <cellStyle name="OPXOutFmatRate66 5" xfId="5596"/>
    <cellStyle name="OPXOutFmatRate67" xfId="3924"/>
    <cellStyle name="OPXOutFmatRate67 2" xfId="3925"/>
    <cellStyle name="OPXOutFmatRate67 2 2" xfId="3926"/>
    <cellStyle name="OPXOutFmatRate67 2 2 2" xfId="7238"/>
    <cellStyle name="OPXOutFmatRate67 2 2 3" xfId="5605"/>
    <cellStyle name="OPXOutFmatRate67 2 3" xfId="3927"/>
    <cellStyle name="OPXOutFmatRate67 2 3 2" xfId="7239"/>
    <cellStyle name="OPXOutFmatRate67 2 3 3" xfId="5606"/>
    <cellStyle name="OPXOutFmatRate67 2 4" xfId="7237"/>
    <cellStyle name="OPXOutFmatRate67 2 5" xfId="5604"/>
    <cellStyle name="OPXOutFmatRate67 3" xfId="3928"/>
    <cellStyle name="OPXOutFmatRate67 3 2" xfId="3929"/>
    <cellStyle name="OPXOutFmatRate67 3 2 2" xfId="7241"/>
    <cellStyle name="OPXOutFmatRate67 3 2 3" xfId="5608"/>
    <cellStyle name="OPXOutFmatRate67 3 3" xfId="3930"/>
    <cellStyle name="OPXOutFmatRate67 3 3 2" xfId="7242"/>
    <cellStyle name="OPXOutFmatRate67 3 3 3" xfId="5609"/>
    <cellStyle name="OPXOutFmatRate67 3 4" xfId="7240"/>
    <cellStyle name="OPXOutFmatRate67 3 5" xfId="5607"/>
    <cellStyle name="OPXOutFmatRate67 4" xfId="7236"/>
    <cellStyle name="OPXOutFmatRate67 5" xfId="5603"/>
    <cellStyle name="OPXOutFmatRate68" xfId="3931"/>
    <cellStyle name="OPXOutFmatRate68 2" xfId="3932"/>
    <cellStyle name="OPXOutFmatRate68 2 2" xfId="3933"/>
    <cellStyle name="OPXOutFmatRate68 2 2 2" xfId="7245"/>
    <cellStyle name="OPXOutFmatRate68 2 2 3" xfId="5612"/>
    <cellStyle name="OPXOutFmatRate68 2 3" xfId="3934"/>
    <cellStyle name="OPXOutFmatRate68 2 3 2" xfId="7246"/>
    <cellStyle name="OPXOutFmatRate68 2 3 3" xfId="5613"/>
    <cellStyle name="OPXOutFmatRate68 2 4" xfId="7244"/>
    <cellStyle name="OPXOutFmatRate68 2 5" xfId="5611"/>
    <cellStyle name="OPXOutFmatRate68 3" xfId="3935"/>
    <cellStyle name="OPXOutFmatRate68 3 2" xfId="3936"/>
    <cellStyle name="OPXOutFmatRate68 3 2 2" xfId="7248"/>
    <cellStyle name="OPXOutFmatRate68 3 2 3" xfId="5615"/>
    <cellStyle name="OPXOutFmatRate68 3 3" xfId="3937"/>
    <cellStyle name="OPXOutFmatRate68 3 3 2" xfId="7249"/>
    <cellStyle name="OPXOutFmatRate68 3 3 3" xfId="5616"/>
    <cellStyle name="OPXOutFmatRate68 3 4" xfId="7247"/>
    <cellStyle name="OPXOutFmatRate68 3 5" xfId="5614"/>
    <cellStyle name="OPXOutFmatRate68 4" xfId="7243"/>
    <cellStyle name="OPXOutFmatRate68 5" xfId="5610"/>
    <cellStyle name="OPXOutText" xfId="3938"/>
    <cellStyle name="OPXOutText 2" xfId="3939"/>
    <cellStyle name="OPXOutText 2 2" xfId="3940"/>
    <cellStyle name="OPXOutText 2 2 2" xfId="7252"/>
    <cellStyle name="OPXOutText 2 2 3" xfId="5619"/>
    <cellStyle name="OPXOutText 2 3" xfId="3941"/>
    <cellStyle name="OPXOutText 2 3 2" xfId="7253"/>
    <cellStyle name="OPXOutText 2 3 3" xfId="5620"/>
    <cellStyle name="OPXOutText 2 4" xfId="7251"/>
    <cellStyle name="OPXOutText 2 5" xfId="5618"/>
    <cellStyle name="OPXOutText 3" xfId="3942"/>
    <cellStyle name="OPXOutText 3 2" xfId="3943"/>
    <cellStyle name="OPXOutText 3 2 2" xfId="7255"/>
    <cellStyle name="OPXOutText 3 2 3" xfId="5622"/>
    <cellStyle name="OPXOutText 3 3" xfId="3944"/>
    <cellStyle name="OPXOutText 3 3 2" xfId="7256"/>
    <cellStyle name="OPXOutText 3 3 3" xfId="5623"/>
    <cellStyle name="OPXOutText 3 4" xfId="7254"/>
    <cellStyle name="OPXOutText 3 5" xfId="5621"/>
    <cellStyle name="OPXOutText 4" xfId="7250"/>
    <cellStyle name="OPXOutText 5" xfId="5617"/>
    <cellStyle name="OPXOutTextWrap" xfId="3945"/>
    <cellStyle name="OPXOutTextWrap 2" xfId="3946"/>
    <cellStyle name="OPXOutTextWrap 2 2" xfId="3947"/>
    <cellStyle name="OPXOutTextWrap 2 2 2" xfId="7259"/>
    <cellStyle name="OPXOutTextWrap 2 2 3" xfId="5626"/>
    <cellStyle name="OPXOutTextWrap 2 3" xfId="3948"/>
    <cellStyle name="OPXOutTextWrap 2 3 2" xfId="7260"/>
    <cellStyle name="OPXOutTextWrap 2 3 3" xfId="5627"/>
    <cellStyle name="OPXOutTextWrap 2 4" xfId="7258"/>
    <cellStyle name="OPXOutTextWrap 2 5" xfId="5625"/>
    <cellStyle name="OPXOutTextWrap 3" xfId="3949"/>
    <cellStyle name="OPXOutTextWrap 3 2" xfId="3950"/>
    <cellStyle name="OPXOutTextWrap 3 2 2" xfId="7262"/>
    <cellStyle name="OPXOutTextWrap 3 2 3" xfId="5629"/>
    <cellStyle name="OPXOutTextWrap 3 3" xfId="3951"/>
    <cellStyle name="OPXOutTextWrap 3 3 2" xfId="7263"/>
    <cellStyle name="OPXOutTextWrap 3 3 3" xfId="5630"/>
    <cellStyle name="OPXOutTextWrap 3 4" xfId="7261"/>
    <cellStyle name="OPXOutTextWrap 3 5" xfId="5628"/>
    <cellStyle name="OPXOutTextWrap 4" xfId="7257"/>
    <cellStyle name="OPXOutTextWrap 5" xfId="5624"/>
    <cellStyle name="OPXOutTime" xfId="3952"/>
    <cellStyle name="OPXOutTime 2" xfId="3953"/>
    <cellStyle name="OPXOutTime 2 2" xfId="3954"/>
    <cellStyle name="OPXOutTime 2 2 2" xfId="7266"/>
    <cellStyle name="OPXOutTime 2 2 3" xfId="5633"/>
    <cellStyle name="OPXOutTime 2 3" xfId="3955"/>
    <cellStyle name="OPXOutTime 2 3 2" xfId="7267"/>
    <cellStyle name="OPXOutTime 2 3 3" xfId="5634"/>
    <cellStyle name="OPXOutTime 2 4" xfId="7265"/>
    <cellStyle name="OPXOutTime 2 5" xfId="5632"/>
    <cellStyle name="OPXOutTime 3" xfId="3956"/>
    <cellStyle name="OPXOutTime 3 2" xfId="3957"/>
    <cellStyle name="OPXOutTime 3 2 2" xfId="7269"/>
    <cellStyle name="OPXOutTime 3 2 3" xfId="5636"/>
    <cellStyle name="OPXOutTime 3 3" xfId="3958"/>
    <cellStyle name="OPXOutTime 3 3 2" xfId="7270"/>
    <cellStyle name="OPXOutTime 3 3 3" xfId="5637"/>
    <cellStyle name="OPXOutTime 3 4" xfId="7268"/>
    <cellStyle name="OPXOutTime 3 5" xfId="5635"/>
    <cellStyle name="OPXOutTime 4" xfId="7264"/>
    <cellStyle name="OPXOutTime 5" xfId="5631"/>
    <cellStyle name="OPXProtected" xfId="3959"/>
    <cellStyle name="OPXProtected 2" xfId="3960"/>
    <cellStyle name="OPXProtected 2 2" xfId="3961"/>
    <cellStyle name="OPXProtected 2 2 2" xfId="7273"/>
    <cellStyle name="OPXProtected 2 2 3" xfId="5640"/>
    <cellStyle name="OPXProtected 2 3" xfId="3962"/>
    <cellStyle name="OPXProtected 2 3 2" xfId="7274"/>
    <cellStyle name="OPXProtected 2 3 3" xfId="5641"/>
    <cellStyle name="OPXProtected 2 4" xfId="7272"/>
    <cellStyle name="OPXProtected 2 5" xfId="5639"/>
    <cellStyle name="OPXProtected 3" xfId="3963"/>
    <cellStyle name="OPXProtected 3 2" xfId="3964"/>
    <cellStyle name="OPXProtected 3 2 2" xfId="7276"/>
    <cellStyle name="OPXProtected 3 2 3" xfId="5643"/>
    <cellStyle name="OPXProtected 3 3" xfId="3965"/>
    <cellStyle name="OPXProtected 3 3 2" xfId="7277"/>
    <cellStyle name="OPXProtected 3 3 3" xfId="5644"/>
    <cellStyle name="OPXProtected 3 4" xfId="7275"/>
    <cellStyle name="OPXProtected 3 5" xfId="5642"/>
    <cellStyle name="OPXProtected 4" xfId="7271"/>
    <cellStyle name="OPXProtected 5" xfId="5638"/>
    <cellStyle name="Out_range" xfId="3966"/>
    <cellStyle name="Output 2" xfId="3967"/>
    <cellStyle name="Output 3" xfId="3968"/>
    <cellStyle name="Output 4" xfId="3969"/>
    <cellStyle name="Output 5" xfId="3970"/>
    <cellStyle name="Output 5 2" xfId="3971"/>
    <cellStyle name="Output 5 2 2" xfId="6676"/>
    <cellStyle name="Output 5 2 3" xfId="5646"/>
    <cellStyle name="Output 5 3" xfId="3972"/>
    <cellStyle name="Output 5 3 2" xfId="3973"/>
    <cellStyle name="Output 5 3 2 2" xfId="6678"/>
    <cellStyle name="Output 5 3 2 3" xfId="5648"/>
    <cellStyle name="Output 5 3 3" xfId="3974"/>
    <cellStyle name="Output 5 3 3 2" xfId="6679"/>
    <cellStyle name="Output 5 3 3 3" xfId="5649"/>
    <cellStyle name="Output 5 3 4" xfId="6677"/>
    <cellStyle name="Output 5 3 5" xfId="5647"/>
    <cellStyle name="Output 5 4" xfId="3975"/>
    <cellStyle name="Output 5 4 2" xfId="6680"/>
    <cellStyle name="Output 5 4 3" xfId="5650"/>
    <cellStyle name="Output 5 5" xfId="3976"/>
    <cellStyle name="Output 5 5 2" xfId="6681"/>
    <cellStyle name="Output 5 5 3" xfId="5651"/>
    <cellStyle name="Output 5 6" xfId="6675"/>
    <cellStyle name="Output 5 7" xfId="5645"/>
    <cellStyle name="p/therm" xfId="3977"/>
    <cellStyle name="Page Heading Large" xfId="3978"/>
    <cellStyle name="Page Heading Small" xfId="3979"/>
    <cellStyle name="Page Number" xfId="3980"/>
    <cellStyle name="PageSubtitle" xfId="129"/>
    <cellStyle name="PageTitle" xfId="130"/>
    <cellStyle name="per.style" xfId="3981"/>
    <cellStyle name="Percen - Modelo2" xfId="3982"/>
    <cellStyle name="Percen - Modelo3" xfId="3983"/>
    <cellStyle name="Percent" xfId="3984"/>
    <cellStyle name="Percent (,0)" xfId="131"/>
    <cellStyle name="Percent (,00)" xfId="132"/>
    <cellStyle name="Percent (,0000)" xfId="133"/>
    <cellStyle name="Percent (0)" xfId="3985"/>
    <cellStyle name="Percent [0]" xfId="3986"/>
    <cellStyle name="Percent [1]" xfId="3987"/>
    <cellStyle name="Percent [2]" xfId="3988"/>
    <cellStyle name="Percent [2] 2" xfId="3989"/>
    <cellStyle name="Percent [2] 3" xfId="3990"/>
    <cellStyle name="Percent [2] 4" xfId="3991"/>
    <cellStyle name="Percent [2] 5" xfId="3992"/>
    <cellStyle name="Percent 2" xfId="134"/>
    <cellStyle name="Percent 2 2" xfId="3993"/>
    <cellStyle name="Percent 3" xfId="3994"/>
    <cellStyle name="Percent 3 2" xfId="3995"/>
    <cellStyle name="Percent 3 2 2" xfId="3996"/>
    <cellStyle name="Percent 3 3" xfId="3997"/>
    <cellStyle name="Percent 3 4" xfId="3998"/>
    <cellStyle name="Percent 4" xfId="3999"/>
    <cellStyle name="Percent 4 2" xfId="4000"/>
    <cellStyle name="Percent 5" xfId="4001"/>
    <cellStyle name="Percent 5 2" xfId="4002"/>
    <cellStyle name="Percent 5 2 2" xfId="4003"/>
    <cellStyle name="Percent 5 3" xfId="4004"/>
    <cellStyle name="Percent 5 4" xfId="4005"/>
    <cellStyle name="Percent 6" xfId="4006"/>
    <cellStyle name="Percent 7" xfId="4007"/>
    <cellStyle name="Percent 8" xfId="4008"/>
    <cellStyle name="Percent 9" xfId="4009"/>
    <cellStyle name="Percent Hard" xfId="4010"/>
    <cellStyle name="Percent_Millennium Revised Final" xfId="4011"/>
    <cellStyle name="Percent0" xfId="135"/>
    <cellStyle name="PERCENTAGE" xfId="4012"/>
    <cellStyle name="PERCENTAGE 2" xfId="4013"/>
    <cellStyle name="PERCENTAGE 3" xfId="4014"/>
    <cellStyle name="PERCENTAGE 4" xfId="4015"/>
    <cellStyle name="PERCENTAGE 5" xfId="4016"/>
    <cellStyle name="Percentuale (0,00%)" xfId="136"/>
    <cellStyle name="Percentuale 2" xfId="2"/>
    <cellStyle name="Percentuale 3" xfId="137"/>
    <cellStyle name="Percentuale 4" xfId="4017"/>
    <cellStyle name="Percentuale 5" xfId="4018"/>
    <cellStyle name="pf/GJ" xfId="4019"/>
    <cellStyle name="pf/kw" xfId="4020"/>
    <cellStyle name="pf/therm" xfId="4021"/>
    <cellStyle name="pino" xfId="138"/>
    <cellStyle name="Po" xfId="4022"/>
    <cellStyle name="Popis" xfId="4023"/>
    <cellStyle name="Porcentagem 2" xfId="4024"/>
    <cellStyle name="Porcentaje 10" xfId="4025"/>
    <cellStyle name="Porcentaje 11" xfId="4026"/>
    <cellStyle name="Porcentaje 11 2" xfId="4027"/>
    <cellStyle name="Porcentaje 12" xfId="4028"/>
    <cellStyle name="Porcentaje 2" xfId="139"/>
    <cellStyle name="Porcentaje 2 2" xfId="4029"/>
    <cellStyle name="Porcentaje 2 3" xfId="4030"/>
    <cellStyle name="Porcentaje 3" xfId="140"/>
    <cellStyle name="Porcentaje 3 2" xfId="4031"/>
    <cellStyle name="Porcentaje 3 3" xfId="4032"/>
    <cellStyle name="Porcentaje 3 4" xfId="4033"/>
    <cellStyle name="Porcentaje 4" xfId="4034"/>
    <cellStyle name="Porcentaje 4 2" xfId="4035"/>
    <cellStyle name="Porcentaje 4 3" xfId="4036"/>
    <cellStyle name="Porcentaje 4 4" xfId="4037"/>
    <cellStyle name="Porcentaje 5" xfId="4038"/>
    <cellStyle name="Porcentaje 5 2" xfId="4039"/>
    <cellStyle name="Porcentaje 5 3" xfId="4040"/>
    <cellStyle name="Porcentaje 6" xfId="4041"/>
    <cellStyle name="Porcentaje 6 2" xfId="4042"/>
    <cellStyle name="Porcentaje 6 3" xfId="4043"/>
    <cellStyle name="Porcentaje 7" xfId="4044"/>
    <cellStyle name="Porcentaje 8" xfId="4045"/>
    <cellStyle name="Porcentaje 9" xfId="4046"/>
    <cellStyle name="Porcentual 10" xfId="4047"/>
    <cellStyle name="Porcentual 10 2" xfId="4048"/>
    <cellStyle name="Porcentual 10 3" xfId="4049"/>
    <cellStyle name="Porcentual 11" xfId="4050"/>
    <cellStyle name="Porcentual 11 2" xfId="4051"/>
    <cellStyle name="Porcentual 12" xfId="4052"/>
    <cellStyle name="Porcentual 12 2" xfId="4053"/>
    <cellStyle name="Porcentual 13" xfId="4054"/>
    <cellStyle name="Porcentual 14" xfId="4055"/>
    <cellStyle name="Porcentual 14 2" xfId="4056"/>
    <cellStyle name="Porcentual 15" xfId="4057"/>
    <cellStyle name="Porcentual 16" xfId="4058"/>
    <cellStyle name="Porcentual 17" xfId="4059"/>
    <cellStyle name="Porcentual 18" xfId="4060"/>
    <cellStyle name="Porcentual 19" xfId="4061"/>
    <cellStyle name="Porcentual 2" xfId="141"/>
    <cellStyle name="Porcentual 2 10" xfId="4062"/>
    <cellStyle name="Porcentual 2 11" xfId="4063"/>
    <cellStyle name="Porcentual 2 12" xfId="4064"/>
    <cellStyle name="Porcentual 2 13" xfId="4065"/>
    <cellStyle name="Porcentual 2 14" xfId="4066"/>
    <cellStyle name="Porcentual 2 15" xfId="4067"/>
    <cellStyle name="Porcentual 2 16" xfId="4068"/>
    <cellStyle name="Porcentual 2 2" xfId="4069"/>
    <cellStyle name="Porcentual 2 2 2" xfId="4070"/>
    <cellStyle name="Porcentual 2 2 2 2" xfId="4071"/>
    <cellStyle name="Porcentual 2 2 3" xfId="4072"/>
    <cellStyle name="Porcentual 2 2 4" xfId="4073"/>
    <cellStyle name="Porcentual 2 2 5" xfId="4074"/>
    <cellStyle name="Porcentual 2 2 6" xfId="4075"/>
    <cellStyle name="Porcentual 2 3" xfId="4076"/>
    <cellStyle name="Porcentual 2 3 2" xfId="4077"/>
    <cellStyle name="Porcentual 2 3 2 2" xfId="4078"/>
    <cellStyle name="Porcentual 2 3 3" xfId="4079"/>
    <cellStyle name="Porcentual 2 3 4" xfId="4080"/>
    <cellStyle name="Porcentual 2 3 5" xfId="4081"/>
    <cellStyle name="Porcentual 2 4" xfId="4082"/>
    <cellStyle name="Porcentual 2 5" xfId="4083"/>
    <cellStyle name="Porcentual 2 5 2" xfId="4084"/>
    <cellStyle name="Porcentual 2 5 3" xfId="4085"/>
    <cellStyle name="Porcentual 2 6" xfId="4086"/>
    <cellStyle name="Porcentual 2 6 2" xfId="4087"/>
    <cellStyle name="Porcentual 2 6 3" xfId="4088"/>
    <cellStyle name="Porcentual 2 7" xfId="4089"/>
    <cellStyle name="Porcentual 2 7 2" xfId="4090"/>
    <cellStyle name="Porcentual 2 8" xfId="4091"/>
    <cellStyle name="Porcentual 2 9" xfId="4092"/>
    <cellStyle name="Porcentual 20" xfId="4093"/>
    <cellStyle name="Porcentual 21" xfId="4094"/>
    <cellStyle name="Porcentual 22" xfId="4095"/>
    <cellStyle name="Porcentual 23" xfId="4096"/>
    <cellStyle name="Porcentual 3" xfId="4097"/>
    <cellStyle name="Porcentual 3 2" xfId="4098"/>
    <cellStyle name="Porcentual 3 2 2" xfId="4099"/>
    <cellStyle name="Porcentual 3 2 3" xfId="4100"/>
    <cellStyle name="Porcentual 3 3" xfId="4101"/>
    <cellStyle name="Porcentual 3 3 2" xfId="4102"/>
    <cellStyle name="Porcentual 3 4" xfId="4103"/>
    <cellStyle name="Porcentual 4" xfId="4104"/>
    <cellStyle name="Porcentual 4 2" xfId="4105"/>
    <cellStyle name="Porcentual 4 2 2" xfId="4106"/>
    <cellStyle name="Porcentual 4 3" xfId="4107"/>
    <cellStyle name="Porcentual 4 4" xfId="4108"/>
    <cellStyle name="Porcentual 4 5" xfId="4109"/>
    <cellStyle name="Porcentual 4 6" xfId="4110"/>
    <cellStyle name="Porcentual 4 7" xfId="4111"/>
    <cellStyle name="Porcentual 5" xfId="4112"/>
    <cellStyle name="Porcentual 5 2" xfId="4113"/>
    <cellStyle name="Porcentual 6" xfId="4114"/>
    <cellStyle name="Porcentual 6 2" xfId="4115"/>
    <cellStyle name="Porcentual 6 2 2" xfId="4116"/>
    <cellStyle name="Porcentual 6 3" xfId="4117"/>
    <cellStyle name="Porcentual 7" xfId="4118"/>
    <cellStyle name="Porcentual 7 2" xfId="4119"/>
    <cellStyle name="Porcentual 7 3" xfId="4120"/>
    <cellStyle name="Porcentual 8" xfId="4121"/>
    <cellStyle name="Porcentual 8 2" xfId="4122"/>
    <cellStyle name="Porcentual 8 3" xfId="4123"/>
    <cellStyle name="Porcentual 9" xfId="4124"/>
    <cellStyle name="Porcentual 9 2" xfId="4125"/>
    <cellStyle name="PosNr" xfId="4126"/>
    <cellStyle name="PRIMA" xfId="142"/>
    <cellStyle name="PSChar" xfId="4127"/>
    <cellStyle name="PSChar 2" xfId="4128"/>
    <cellStyle name="PSChar 3" xfId="4129"/>
    <cellStyle name="PSChar 4" xfId="4130"/>
    <cellStyle name="PSChar 5" xfId="4131"/>
    <cellStyle name="PSDate" xfId="4132"/>
    <cellStyle name="PSDate 2" xfId="4133"/>
    <cellStyle name="PSDate 3" xfId="4134"/>
    <cellStyle name="PSDate 4" xfId="4135"/>
    <cellStyle name="PSDate 5" xfId="4136"/>
    <cellStyle name="PSDec" xfId="4137"/>
    <cellStyle name="PSDec 2" xfId="4138"/>
    <cellStyle name="PSDec 3" xfId="4139"/>
    <cellStyle name="PSDec 4" xfId="4140"/>
    <cellStyle name="PSDec 5" xfId="4141"/>
    <cellStyle name="PSHeading" xfId="4142"/>
    <cellStyle name="PSHeading 2" xfId="4143"/>
    <cellStyle name="PSHeading 3" xfId="4144"/>
    <cellStyle name="PSHeading 4" xfId="4145"/>
    <cellStyle name="PSHeading 5" xfId="4146"/>
    <cellStyle name="PSHeading_Deuda a Ago 19 2009" xfId="4147"/>
    <cellStyle name="PSInt" xfId="4148"/>
    <cellStyle name="PSInt 2" xfId="4149"/>
    <cellStyle name="PSInt 3" xfId="4150"/>
    <cellStyle name="PSInt 4" xfId="4151"/>
    <cellStyle name="PSInt 5" xfId="4152"/>
    <cellStyle name="PSSpacer" xfId="4153"/>
    <cellStyle name="PSSpacer 2" xfId="4154"/>
    <cellStyle name="PSSpacer 3" xfId="4155"/>
    <cellStyle name="PSSpacer 4" xfId="4156"/>
    <cellStyle name="PSSpacer 5" xfId="4157"/>
    <cellStyle name="puc10" xfId="4158"/>
    <cellStyle name="puc12" xfId="4159"/>
    <cellStyle name="puc14" xfId="4160"/>
    <cellStyle name="puc4" xfId="4161"/>
    <cellStyle name="puc6" xfId="4162"/>
    <cellStyle name="puc8" xfId="4163"/>
    <cellStyle name="Punto0" xfId="4164"/>
    <cellStyle name="Ref Numbers" xfId="4165"/>
    <cellStyle name="regstoresfromspecstores" xfId="4166"/>
    <cellStyle name="results" xfId="4167"/>
    <cellStyle name="results 2" xfId="4168"/>
    <cellStyle name="results 2 2" xfId="4169"/>
    <cellStyle name="results 2 2 2" xfId="7330"/>
    <cellStyle name="results 2 2 3" xfId="5654"/>
    <cellStyle name="results 2 3" xfId="4170"/>
    <cellStyle name="results 2 3 2" xfId="7331"/>
    <cellStyle name="results 2 3 3" xfId="5655"/>
    <cellStyle name="results 2 4" xfId="7329"/>
    <cellStyle name="results 2 5" xfId="5653"/>
    <cellStyle name="results 3" xfId="4171"/>
    <cellStyle name="results 3 2" xfId="4172"/>
    <cellStyle name="results 3 2 2" xfId="7333"/>
    <cellStyle name="results 3 2 3" xfId="5657"/>
    <cellStyle name="results 3 3" xfId="4173"/>
    <cellStyle name="results 3 3 2" xfId="7334"/>
    <cellStyle name="results 3 3 3" xfId="5658"/>
    <cellStyle name="results 3 4" xfId="7332"/>
    <cellStyle name="results 3 5" xfId="5656"/>
    <cellStyle name="results 4" xfId="7328"/>
    <cellStyle name="results 5" xfId="5652"/>
    <cellStyle name="RevList" xfId="4174"/>
    <cellStyle name="RISKbigPercent" xfId="4175"/>
    <cellStyle name="RISKblandrEdge" xfId="4176"/>
    <cellStyle name="RISKblCorner" xfId="4177"/>
    <cellStyle name="RISKbottomEdge" xfId="4178"/>
    <cellStyle name="RISKbrCorner" xfId="4179"/>
    <cellStyle name="RISKdarkBoxed" xfId="4180"/>
    <cellStyle name="RISKdarkBoxed 2" xfId="4181"/>
    <cellStyle name="RISKdarkBoxed 2 2" xfId="4182"/>
    <cellStyle name="RISKdarkBoxed 2 2 2" xfId="7280"/>
    <cellStyle name="RISKdarkBoxed 2 2 3" xfId="5661"/>
    <cellStyle name="RISKdarkBoxed 2 3" xfId="4183"/>
    <cellStyle name="RISKdarkBoxed 2 3 2" xfId="7281"/>
    <cellStyle name="RISKdarkBoxed 2 3 3" xfId="5662"/>
    <cellStyle name="RISKdarkBoxed 2 4" xfId="7279"/>
    <cellStyle name="RISKdarkBoxed 2 5" xfId="5660"/>
    <cellStyle name="RISKdarkBoxed 3" xfId="4184"/>
    <cellStyle name="RISKdarkBoxed 3 2" xfId="4185"/>
    <cellStyle name="RISKdarkBoxed 3 2 2" xfId="7283"/>
    <cellStyle name="RISKdarkBoxed 3 2 3" xfId="5664"/>
    <cellStyle name="RISKdarkBoxed 3 3" xfId="4186"/>
    <cellStyle name="RISKdarkBoxed 3 3 2" xfId="7284"/>
    <cellStyle name="RISKdarkBoxed 3 3 3" xfId="5665"/>
    <cellStyle name="RISKdarkBoxed 3 4" xfId="7282"/>
    <cellStyle name="RISKdarkBoxed 3 5" xfId="5663"/>
    <cellStyle name="RISKdarkBoxed 4" xfId="7278"/>
    <cellStyle name="RISKdarkBoxed 5" xfId="5659"/>
    <cellStyle name="RISKdarkShade" xfId="4187"/>
    <cellStyle name="RISKdbottomEdge" xfId="4188"/>
    <cellStyle name="RISKdrightEdge" xfId="4189"/>
    <cellStyle name="RISKdurationTime" xfId="4190"/>
    <cellStyle name="RISKinNumber" xfId="4191"/>
    <cellStyle name="RISKlandrEdge" xfId="4192"/>
    <cellStyle name="RISKleftEdge" xfId="4193"/>
    <cellStyle name="RISKlightBoxed" xfId="4194"/>
    <cellStyle name="RISKlightBoxed 2" xfId="4195"/>
    <cellStyle name="RISKlightBoxed 2 2" xfId="4196"/>
    <cellStyle name="RISKlightBoxed 2 2 2" xfId="6685"/>
    <cellStyle name="RISKlightBoxed 2 2 3" xfId="5668"/>
    <cellStyle name="RISKlightBoxed 2 3" xfId="4197"/>
    <cellStyle name="RISKlightBoxed 2 3 2" xfId="6686"/>
    <cellStyle name="RISKlightBoxed 2 3 3" xfId="5669"/>
    <cellStyle name="RISKlightBoxed 2 4" xfId="6684"/>
    <cellStyle name="RISKlightBoxed 2 5" xfId="5667"/>
    <cellStyle name="RISKlightBoxed 3" xfId="4198"/>
    <cellStyle name="RISKlightBoxed 3 2" xfId="4199"/>
    <cellStyle name="RISKlightBoxed 3 2 2" xfId="6688"/>
    <cellStyle name="RISKlightBoxed 3 2 3" xfId="5671"/>
    <cellStyle name="RISKlightBoxed 3 3" xfId="4200"/>
    <cellStyle name="RISKlightBoxed 3 3 2" xfId="6689"/>
    <cellStyle name="RISKlightBoxed 3 3 3" xfId="5672"/>
    <cellStyle name="RISKlightBoxed 3 4" xfId="6687"/>
    <cellStyle name="RISKlightBoxed 3 5" xfId="5670"/>
    <cellStyle name="RISKlightBoxed 4" xfId="6683"/>
    <cellStyle name="RISKlightBoxed 5" xfId="5666"/>
    <cellStyle name="RISKltandbEdge" xfId="4201"/>
    <cellStyle name="RISKltandbEdge 2" xfId="4202"/>
    <cellStyle name="RISKltandbEdge 2 2" xfId="4203"/>
    <cellStyle name="RISKltandbEdge 2 2 2" xfId="7287"/>
    <cellStyle name="RISKltandbEdge 2 2 3" xfId="5675"/>
    <cellStyle name="RISKltandbEdge 2 3" xfId="4204"/>
    <cellStyle name="RISKltandbEdge 2 3 2" xfId="7288"/>
    <cellStyle name="RISKltandbEdge 2 3 3" xfId="5676"/>
    <cellStyle name="RISKltandbEdge 2 4" xfId="7286"/>
    <cellStyle name="RISKltandbEdge 2 5" xfId="5674"/>
    <cellStyle name="RISKltandbEdge 3" xfId="4205"/>
    <cellStyle name="RISKltandbEdge 3 2" xfId="4206"/>
    <cellStyle name="RISKltandbEdge 3 2 2" xfId="7290"/>
    <cellStyle name="RISKltandbEdge 3 2 3" xfId="5678"/>
    <cellStyle name="RISKltandbEdge 3 3" xfId="4207"/>
    <cellStyle name="RISKltandbEdge 3 3 2" xfId="7291"/>
    <cellStyle name="RISKltandbEdge 3 3 3" xfId="5679"/>
    <cellStyle name="RISKltandbEdge 3 4" xfId="7289"/>
    <cellStyle name="RISKltandbEdge 3 5" xfId="5677"/>
    <cellStyle name="RISKltandbEdge 4" xfId="7285"/>
    <cellStyle name="RISKltandbEdge 5" xfId="5673"/>
    <cellStyle name="RISKnormBoxed" xfId="4208"/>
    <cellStyle name="RISKnormBoxed 2" xfId="4209"/>
    <cellStyle name="RISKnormBoxed 2 2" xfId="4210"/>
    <cellStyle name="RISKnormBoxed 2 2 2" xfId="6692"/>
    <cellStyle name="RISKnormBoxed 2 2 3" xfId="5682"/>
    <cellStyle name="RISKnormBoxed 2 3" xfId="4211"/>
    <cellStyle name="RISKnormBoxed 2 3 2" xfId="6693"/>
    <cellStyle name="RISKnormBoxed 2 3 3" xfId="5683"/>
    <cellStyle name="RISKnormBoxed 2 4" xfId="6691"/>
    <cellStyle name="RISKnormBoxed 2 5" xfId="5681"/>
    <cellStyle name="RISKnormBoxed 3" xfId="4212"/>
    <cellStyle name="RISKnormBoxed 3 2" xfId="4213"/>
    <cellStyle name="RISKnormBoxed 3 2 2" xfId="6695"/>
    <cellStyle name="RISKnormBoxed 3 2 3" xfId="5685"/>
    <cellStyle name="RISKnormBoxed 3 3" xfId="4214"/>
    <cellStyle name="RISKnormBoxed 3 3 2" xfId="6696"/>
    <cellStyle name="RISKnormBoxed 3 3 3" xfId="5686"/>
    <cellStyle name="RISKnormBoxed 3 4" xfId="6694"/>
    <cellStyle name="RISKnormBoxed 3 5" xfId="5684"/>
    <cellStyle name="RISKnormBoxed 4" xfId="6690"/>
    <cellStyle name="RISKnormBoxed 5" xfId="5680"/>
    <cellStyle name="RISKnormCenter" xfId="4215"/>
    <cellStyle name="RISKnormHeading" xfId="4216"/>
    <cellStyle name="RISKnormItal" xfId="4217"/>
    <cellStyle name="RISKnormLabel" xfId="4218"/>
    <cellStyle name="RISKnormShade" xfId="4219"/>
    <cellStyle name="RISKnormTitle" xfId="4220"/>
    <cellStyle name="RISKoutNumber" xfId="4221"/>
    <cellStyle name="RISKrightEdge" xfId="4222"/>
    <cellStyle name="RISKrtandbEdge" xfId="4223"/>
    <cellStyle name="RISKrtandbEdge 2" xfId="4224"/>
    <cellStyle name="RISKrtandbEdge 2 2" xfId="4225"/>
    <cellStyle name="RISKrtandbEdge 2 2 2" xfId="7294"/>
    <cellStyle name="RISKrtandbEdge 2 2 3" xfId="5689"/>
    <cellStyle name="RISKrtandbEdge 2 3" xfId="4226"/>
    <cellStyle name="RISKrtandbEdge 2 3 2" xfId="6682"/>
    <cellStyle name="RISKrtandbEdge 2 3 3" xfId="5690"/>
    <cellStyle name="RISKrtandbEdge 2 4" xfId="7293"/>
    <cellStyle name="RISKrtandbEdge 2 5" xfId="5688"/>
    <cellStyle name="RISKrtandbEdge 3" xfId="4227"/>
    <cellStyle name="RISKrtandbEdge 3 2" xfId="4228"/>
    <cellStyle name="RISKrtandbEdge 3 2 2" xfId="7296"/>
    <cellStyle name="RISKrtandbEdge 3 2 3" xfId="5692"/>
    <cellStyle name="RISKrtandbEdge 3 3" xfId="4229"/>
    <cellStyle name="RISKrtandbEdge 3 3 2" xfId="7335"/>
    <cellStyle name="RISKrtandbEdge 3 3 3" xfId="5693"/>
    <cellStyle name="RISKrtandbEdge 3 4" xfId="7295"/>
    <cellStyle name="RISKrtandbEdge 3 5" xfId="5691"/>
    <cellStyle name="RISKrtandbEdge 4" xfId="7292"/>
    <cellStyle name="RISKrtandbEdge 5" xfId="5687"/>
    <cellStyle name="RISKssTime" xfId="4230"/>
    <cellStyle name="RISKtandbEdge" xfId="4231"/>
    <cellStyle name="RISKtandbEdge 2" xfId="4232"/>
    <cellStyle name="RISKtandbEdge 2 2" xfId="4233"/>
    <cellStyle name="RISKtandbEdge 2 2 2" xfId="7337"/>
    <cellStyle name="RISKtandbEdge 2 2 3" xfId="5696"/>
    <cellStyle name="RISKtandbEdge 2 3" xfId="4234"/>
    <cellStyle name="RISKtandbEdge 2 3 2" xfId="7298"/>
    <cellStyle name="RISKtandbEdge 2 3 3" xfId="5697"/>
    <cellStyle name="RISKtandbEdge 2 4" xfId="7297"/>
    <cellStyle name="RISKtandbEdge 2 5" xfId="5695"/>
    <cellStyle name="RISKtandbEdge 3" xfId="4235"/>
    <cellStyle name="RISKtandbEdge 3 2" xfId="4236"/>
    <cellStyle name="RISKtandbEdge 3 2 2" xfId="7299"/>
    <cellStyle name="RISKtandbEdge 3 2 3" xfId="5699"/>
    <cellStyle name="RISKtandbEdge 3 3" xfId="4237"/>
    <cellStyle name="RISKtandbEdge 3 3 2" xfId="7339"/>
    <cellStyle name="RISKtandbEdge 3 3 3" xfId="5700"/>
    <cellStyle name="RISKtandbEdge 3 4" xfId="7338"/>
    <cellStyle name="RISKtandbEdge 3 5" xfId="5698"/>
    <cellStyle name="RISKtandbEdge 4" xfId="7336"/>
    <cellStyle name="RISKtandbEdge 5" xfId="5694"/>
    <cellStyle name="RISKtlandrEdge" xfId="4238"/>
    <cellStyle name="RISKtlandrEdge 2" xfId="4239"/>
    <cellStyle name="RISKtlandrEdge 2 2" xfId="4240"/>
    <cellStyle name="RISKtlandrEdge 2 2 2" xfId="7302"/>
    <cellStyle name="RISKtlandrEdge 2 2 3" xfId="5703"/>
    <cellStyle name="RISKtlandrEdge 2 3" xfId="4241"/>
    <cellStyle name="RISKtlandrEdge 2 3 2" xfId="7303"/>
    <cellStyle name="RISKtlandrEdge 2 3 3" xfId="5704"/>
    <cellStyle name="RISKtlandrEdge 2 4" xfId="7301"/>
    <cellStyle name="RISKtlandrEdge 2 5" xfId="5702"/>
    <cellStyle name="RISKtlandrEdge 3" xfId="4242"/>
    <cellStyle name="RISKtlandrEdge 3 2" xfId="4243"/>
    <cellStyle name="RISKtlandrEdge 3 2 2" xfId="7305"/>
    <cellStyle name="RISKtlandrEdge 3 2 3" xfId="5706"/>
    <cellStyle name="RISKtlandrEdge 3 3" xfId="4244"/>
    <cellStyle name="RISKtlandrEdge 3 3 2" xfId="7306"/>
    <cellStyle name="RISKtlandrEdge 3 3 3" xfId="5707"/>
    <cellStyle name="RISKtlandrEdge 3 4" xfId="7304"/>
    <cellStyle name="RISKtlandrEdge 3 5" xfId="5705"/>
    <cellStyle name="RISKtlandrEdge 4" xfId="7300"/>
    <cellStyle name="RISKtlandrEdge 5" xfId="5701"/>
    <cellStyle name="RISKtlCorner" xfId="4245"/>
    <cellStyle name="RISKtlCorner 2" xfId="4246"/>
    <cellStyle name="RISKtlCorner 2 2" xfId="4247"/>
    <cellStyle name="RISKtlCorner 2 2 2" xfId="7309"/>
    <cellStyle name="RISKtlCorner 2 2 3" xfId="5710"/>
    <cellStyle name="RISKtlCorner 2 3" xfId="4248"/>
    <cellStyle name="RISKtlCorner 2 3 2" xfId="7310"/>
    <cellStyle name="RISKtlCorner 2 3 3" xfId="5711"/>
    <cellStyle name="RISKtlCorner 2 4" xfId="7308"/>
    <cellStyle name="RISKtlCorner 2 5" xfId="5709"/>
    <cellStyle name="RISKtlCorner 3" xfId="4249"/>
    <cellStyle name="RISKtlCorner 3 2" xfId="4250"/>
    <cellStyle name="RISKtlCorner 3 2 2" xfId="7312"/>
    <cellStyle name="RISKtlCorner 3 2 3" xfId="5713"/>
    <cellStyle name="RISKtlCorner 3 3" xfId="4251"/>
    <cellStyle name="RISKtlCorner 3 3 2" xfId="7313"/>
    <cellStyle name="RISKtlCorner 3 3 3" xfId="5714"/>
    <cellStyle name="RISKtlCorner 3 4" xfId="7311"/>
    <cellStyle name="RISKtlCorner 3 5" xfId="5712"/>
    <cellStyle name="RISKtlCorner 4" xfId="7307"/>
    <cellStyle name="RISKtlCorner 5" xfId="5708"/>
    <cellStyle name="RISKtopEdge" xfId="4252"/>
    <cellStyle name="RISKtopEdge 2" xfId="4253"/>
    <cellStyle name="RISKtopEdge 2 2" xfId="4254"/>
    <cellStyle name="RISKtopEdge 2 2 2" xfId="7316"/>
    <cellStyle name="RISKtopEdge 2 2 3" xfId="5717"/>
    <cellStyle name="RISKtopEdge 2 3" xfId="4255"/>
    <cellStyle name="RISKtopEdge 2 3 2" xfId="7317"/>
    <cellStyle name="RISKtopEdge 2 3 3" xfId="5718"/>
    <cellStyle name="RISKtopEdge 2 4" xfId="7315"/>
    <cellStyle name="RISKtopEdge 2 5" xfId="5716"/>
    <cellStyle name="RISKtopEdge 3" xfId="4256"/>
    <cellStyle name="RISKtopEdge 3 2" xfId="4257"/>
    <cellStyle name="RISKtopEdge 3 2 2" xfId="7319"/>
    <cellStyle name="RISKtopEdge 3 2 3" xfId="5720"/>
    <cellStyle name="RISKtopEdge 3 3" xfId="4258"/>
    <cellStyle name="RISKtopEdge 3 3 2" xfId="7320"/>
    <cellStyle name="RISKtopEdge 3 3 3" xfId="5721"/>
    <cellStyle name="RISKtopEdge 3 4" xfId="7318"/>
    <cellStyle name="RISKtopEdge 3 5" xfId="5719"/>
    <cellStyle name="RISKtopEdge 4" xfId="7314"/>
    <cellStyle name="RISKtopEdge 5" xfId="5715"/>
    <cellStyle name="RISKtrCorner" xfId="4259"/>
    <cellStyle name="RISKtrCorner 2" xfId="4260"/>
    <cellStyle name="RISKtrCorner 2 2" xfId="4261"/>
    <cellStyle name="RISKtrCorner 2 2 2" xfId="7323"/>
    <cellStyle name="RISKtrCorner 2 2 3" xfId="5724"/>
    <cellStyle name="RISKtrCorner 2 3" xfId="4262"/>
    <cellStyle name="RISKtrCorner 2 3 2" xfId="7324"/>
    <cellStyle name="RISKtrCorner 2 3 3" xfId="5725"/>
    <cellStyle name="RISKtrCorner 2 4" xfId="7322"/>
    <cellStyle name="RISKtrCorner 2 5" xfId="5723"/>
    <cellStyle name="RISKtrCorner 3" xfId="4263"/>
    <cellStyle name="RISKtrCorner 3 2" xfId="4264"/>
    <cellStyle name="RISKtrCorner 3 2 2" xfId="7326"/>
    <cellStyle name="RISKtrCorner 3 2 3" xfId="5727"/>
    <cellStyle name="RISKtrCorner 3 3" xfId="4265"/>
    <cellStyle name="RISKtrCorner 3 3 2" xfId="7327"/>
    <cellStyle name="RISKtrCorner 3 3 3" xfId="5728"/>
    <cellStyle name="RISKtrCorner 3 4" xfId="7325"/>
    <cellStyle name="RISKtrCorner 3 5" xfId="5726"/>
    <cellStyle name="RISKtrCorner 4" xfId="7321"/>
    <cellStyle name="RISKtrCorner 5" xfId="5722"/>
    <cellStyle name="rojo" xfId="4266"/>
    <cellStyle name="RowHead" xfId="143"/>
    <cellStyle name="Salida 2" xfId="4267"/>
    <cellStyle name="Salida 2 2" xfId="4268"/>
    <cellStyle name="Salida 2 2 2" xfId="4269"/>
    <cellStyle name="Salida 2 2 2 2" xfId="4270"/>
    <cellStyle name="Salida 2 2 2 2 2" xfId="6698"/>
    <cellStyle name="Salida 2 2 2 2 3" xfId="5730"/>
    <cellStyle name="Salida 2 2 2 3" xfId="4271"/>
    <cellStyle name="Salida 2 2 2 3 2" xfId="4272"/>
    <cellStyle name="Salida 2 2 2 3 2 2" xfId="6700"/>
    <cellStyle name="Salida 2 2 2 3 2 3" xfId="5732"/>
    <cellStyle name="Salida 2 2 2 3 3" xfId="4273"/>
    <cellStyle name="Salida 2 2 2 3 3 2" xfId="6701"/>
    <cellStyle name="Salida 2 2 2 3 3 3" xfId="5733"/>
    <cellStyle name="Salida 2 2 2 3 4" xfId="6699"/>
    <cellStyle name="Salida 2 2 2 3 5" xfId="5731"/>
    <cellStyle name="Salida 2 2 2 4" xfId="4274"/>
    <cellStyle name="Salida 2 2 2 4 2" xfId="6702"/>
    <cellStyle name="Salida 2 2 2 4 3" xfId="5734"/>
    <cellStyle name="Salida 2 2 2 5" xfId="4275"/>
    <cellStyle name="Salida 2 2 2 5 2" xfId="6703"/>
    <cellStyle name="Salida 2 2 2 5 3" xfId="5735"/>
    <cellStyle name="Salida 2 2 2 6" xfId="6697"/>
    <cellStyle name="Salida 2 2 2 7" xfId="5729"/>
    <cellStyle name="Salida 2 2 3" xfId="4276"/>
    <cellStyle name="Salida 2 2 3 2" xfId="4277"/>
    <cellStyle name="Salida 2 2 3 2 2" xfId="6705"/>
    <cellStyle name="Salida 2 2 3 2 3" xfId="5737"/>
    <cellStyle name="Salida 2 2 3 3" xfId="4278"/>
    <cellStyle name="Salida 2 2 3 3 2" xfId="4279"/>
    <cellStyle name="Salida 2 2 3 3 2 2" xfId="6707"/>
    <cellStyle name="Salida 2 2 3 3 2 3" xfId="5739"/>
    <cellStyle name="Salida 2 2 3 3 3" xfId="4280"/>
    <cellStyle name="Salida 2 2 3 3 3 2" xfId="6708"/>
    <cellStyle name="Salida 2 2 3 3 3 3" xfId="5740"/>
    <cellStyle name="Salida 2 2 3 3 4" xfId="6706"/>
    <cellStyle name="Salida 2 2 3 3 5" xfId="5738"/>
    <cellStyle name="Salida 2 2 3 4" xfId="4281"/>
    <cellStyle name="Salida 2 2 3 4 2" xfId="6709"/>
    <cellStyle name="Salida 2 2 3 4 3" xfId="5741"/>
    <cellStyle name="Salida 2 2 3 5" xfId="4282"/>
    <cellStyle name="Salida 2 2 3 5 2" xfId="6710"/>
    <cellStyle name="Salida 2 2 3 5 3" xfId="5742"/>
    <cellStyle name="Salida 2 2 3 6" xfId="6704"/>
    <cellStyle name="Salida 2 2 3 7" xfId="5736"/>
    <cellStyle name="Salida 2 3" xfId="4283"/>
    <cellStyle name="Salida 2 3 2" xfId="4284"/>
    <cellStyle name="Salida 2 3 2 2" xfId="6712"/>
    <cellStyle name="Salida 2 3 2 3" xfId="5744"/>
    <cellStyle name="Salida 2 3 3" xfId="4285"/>
    <cellStyle name="Salida 2 3 3 2" xfId="4286"/>
    <cellStyle name="Salida 2 3 3 2 2" xfId="6714"/>
    <cellStyle name="Salida 2 3 3 2 3" xfId="5746"/>
    <cellStyle name="Salida 2 3 3 3" xfId="4287"/>
    <cellStyle name="Salida 2 3 3 3 2" xfId="6715"/>
    <cellStyle name="Salida 2 3 3 3 3" xfId="5747"/>
    <cellStyle name="Salida 2 3 3 4" xfId="6713"/>
    <cellStyle name="Salida 2 3 3 5" xfId="5745"/>
    <cellStyle name="Salida 2 3 4" xfId="4288"/>
    <cellStyle name="Salida 2 3 4 2" xfId="6716"/>
    <cellStyle name="Salida 2 3 4 3" xfId="5748"/>
    <cellStyle name="Salida 2 3 5" xfId="4289"/>
    <cellStyle name="Salida 2 3 5 2" xfId="6717"/>
    <cellStyle name="Salida 2 3 5 3" xfId="5749"/>
    <cellStyle name="Salida 2 3 6" xfId="6711"/>
    <cellStyle name="Salida 2 3 7" xfId="5743"/>
    <cellStyle name="Salida 2 4" xfId="4290"/>
    <cellStyle name="Salida 2 4 2" xfId="4291"/>
    <cellStyle name="Salida 2 4 2 2" xfId="6719"/>
    <cellStyle name="Salida 2 4 2 3" xfId="5751"/>
    <cellStyle name="Salida 2 4 3" xfId="4292"/>
    <cellStyle name="Salida 2 4 3 2" xfId="4293"/>
    <cellStyle name="Salida 2 4 3 2 2" xfId="6721"/>
    <cellStyle name="Salida 2 4 3 2 3" xfId="5753"/>
    <cellStyle name="Salida 2 4 3 3" xfId="4294"/>
    <cellStyle name="Salida 2 4 3 3 2" xfId="6722"/>
    <cellStyle name="Salida 2 4 3 3 3" xfId="5754"/>
    <cellStyle name="Salida 2 4 3 4" xfId="6720"/>
    <cellStyle name="Salida 2 4 3 5" xfId="5752"/>
    <cellStyle name="Salida 2 4 4" xfId="4295"/>
    <cellStyle name="Salida 2 4 4 2" xfId="6723"/>
    <cellStyle name="Salida 2 4 4 3" xfId="5755"/>
    <cellStyle name="Salida 2 4 5" xfId="4296"/>
    <cellStyle name="Salida 2 4 5 2" xfId="6724"/>
    <cellStyle name="Salida 2 4 5 3" xfId="5756"/>
    <cellStyle name="Salida 2 4 6" xfId="6718"/>
    <cellStyle name="Salida 2 4 7" xfId="5750"/>
    <cellStyle name="Salida 2 5" xfId="4297"/>
    <cellStyle name="Salida 2 5 2" xfId="4298"/>
    <cellStyle name="Salida 2 5 2 2" xfId="6726"/>
    <cellStyle name="Salida 2 5 2 3" xfId="5758"/>
    <cellStyle name="Salida 2 5 3" xfId="4299"/>
    <cellStyle name="Salida 2 5 3 2" xfId="4300"/>
    <cellStyle name="Salida 2 5 3 2 2" xfId="6728"/>
    <cellStyle name="Salida 2 5 3 2 3" xfId="5760"/>
    <cellStyle name="Salida 2 5 3 3" xfId="4301"/>
    <cellStyle name="Salida 2 5 3 3 2" xfId="6729"/>
    <cellStyle name="Salida 2 5 3 3 3" xfId="5761"/>
    <cellStyle name="Salida 2 5 3 4" xfId="6727"/>
    <cellStyle name="Salida 2 5 3 5" xfId="5759"/>
    <cellStyle name="Salida 2 5 4" xfId="4302"/>
    <cellStyle name="Salida 2 5 4 2" xfId="6730"/>
    <cellStyle name="Salida 2 5 4 3" xfId="5762"/>
    <cellStyle name="Salida 2 5 5" xfId="4303"/>
    <cellStyle name="Salida 2 5 5 2" xfId="6731"/>
    <cellStyle name="Salida 2 5 5 3" xfId="5763"/>
    <cellStyle name="Salida 2 5 6" xfId="6725"/>
    <cellStyle name="Salida 2 5 7" xfId="5757"/>
    <cellStyle name="Salida 2_Deuda a Ago 19 2009" xfId="4304"/>
    <cellStyle name="Salida 3" xfId="4305"/>
    <cellStyle name="Salida 3 10" xfId="6732"/>
    <cellStyle name="Salida 3 11" xfId="5764"/>
    <cellStyle name="Salida 3 2" xfId="4306"/>
    <cellStyle name="Salida 3 2 2" xfId="4307"/>
    <cellStyle name="Salida 3 2 2 2" xfId="4308"/>
    <cellStyle name="Salida 3 2 2 2 2" xfId="6735"/>
    <cellStyle name="Salida 3 2 2 2 3" xfId="5767"/>
    <cellStyle name="Salida 3 2 2 3" xfId="4309"/>
    <cellStyle name="Salida 3 2 2 3 2" xfId="4310"/>
    <cellStyle name="Salida 3 2 2 3 2 2" xfId="6737"/>
    <cellStyle name="Salida 3 2 2 3 2 3" xfId="5769"/>
    <cellStyle name="Salida 3 2 2 3 3" xfId="4311"/>
    <cellStyle name="Salida 3 2 2 3 3 2" xfId="6738"/>
    <cellStyle name="Salida 3 2 2 3 3 3" xfId="5770"/>
    <cellStyle name="Salida 3 2 2 3 4" xfId="6736"/>
    <cellStyle name="Salida 3 2 2 3 5" xfId="5768"/>
    <cellStyle name="Salida 3 2 2 4" xfId="4312"/>
    <cellStyle name="Salida 3 2 2 4 2" xfId="6739"/>
    <cellStyle name="Salida 3 2 2 4 3" xfId="5771"/>
    <cellStyle name="Salida 3 2 2 5" xfId="4313"/>
    <cellStyle name="Salida 3 2 2 5 2" xfId="6740"/>
    <cellStyle name="Salida 3 2 2 5 3" xfId="5772"/>
    <cellStyle name="Salida 3 2 2 6" xfId="6734"/>
    <cellStyle name="Salida 3 2 2 7" xfId="5766"/>
    <cellStyle name="Salida 3 2 3" xfId="4314"/>
    <cellStyle name="Salida 3 2 3 2" xfId="6741"/>
    <cellStyle name="Salida 3 2 3 3" xfId="5773"/>
    <cellStyle name="Salida 3 2 4" xfId="4315"/>
    <cellStyle name="Salida 3 2 4 2" xfId="4316"/>
    <cellStyle name="Salida 3 2 4 2 2" xfId="6743"/>
    <cellStyle name="Salida 3 2 4 2 3" xfId="5775"/>
    <cellStyle name="Salida 3 2 4 3" xfId="4317"/>
    <cellStyle name="Salida 3 2 4 3 2" xfId="6744"/>
    <cellStyle name="Salida 3 2 4 3 3" xfId="5776"/>
    <cellStyle name="Salida 3 2 4 4" xfId="6742"/>
    <cellStyle name="Salida 3 2 4 5" xfId="5774"/>
    <cellStyle name="Salida 3 2 5" xfId="4318"/>
    <cellStyle name="Salida 3 2 5 2" xfId="6745"/>
    <cellStyle name="Salida 3 2 5 3" xfId="5777"/>
    <cellStyle name="Salida 3 2 6" xfId="4319"/>
    <cellStyle name="Salida 3 2 6 2" xfId="6746"/>
    <cellStyle name="Salida 3 2 6 3" xfId="5778"/>
    <cellStyle name="Salida 3 2 7" xfId="6733"/>
    <cellStyle name="Salida 3 2 8" xfId="5765"/>
    <cellStyle name="Salida 3 3" xfId="4320"/>
    <cellStyle name="Salida 3 3 2" xfId="4321"/>
    <cellStyle name="Salida 3 3 2 2" xfId="6748"/>
    <cellStyle name="Salida 3 3 2 3" xfId="5780"/>
    <cellStyle name="Salida 3 3 3" xfId="4322"/>
    <cellStyle name="Salida 3 3 3 2" xfId="4323"/>
    <cellStyle name="Salida 3 3 3 2 2" xfId="6750"/>
    <cellStyle name="Salida 3 3 3 2 3" xfId="5782"/>
    <cellStyle name="Salida 3 3 3 3" xfId="4324"/>
    <cellStyle name="Salida 3 3 3 3 2" xfId="6751"/>
    <cellStyle name="Salida 3 3 3 3 3" xfId="5783"/>
    <cellStyle name="Salida 3 3 3 4" xfId="6749"/>
    <cellStyle name="Salida 3 3 3 5" xfId="5781"/>
    <cellStyle name="Salida 3 3 4" xfId="4325"/>
    <cellStyle name="Salida 3 3 4 2" xfId="6752"/>
    <cellStyle name="Salida 3 3 4 3" xfId="5784"/>
    <cellStyle name="Salida 3 3 5" xfId="4326"/>
    <cellStyle name="Salida 3 3 5 2" xfId="6753"/>
    <cellStyle name="Salida 3 3 5 3" xfId="5785"/>
    <cellStyle name="Salida 3 3 6" xfId="6747"/>
    <cellStyle name="Salida 3 3 7" xfId="5779"/>
    <cellStyle name="Salida 3 4" xfId="4327"/>
    <cellStyle name="Salida 3 4 2" xfId="4328"/>
    <cellStyle name="Salida 3 4 2 2" xfId="6755"/>
    <cellStyle name="Salida 3 4 2 3" xfId="5787"/>
    <cellStyle name="Salida 3 4 3" xfId="4329"/>
    <cellStyle name="Salida 3 4 3 2" xfId="4330"/>
    <cellStyle name="Salida 3 4 3 2 2" xfId="6757"/>
    <cellStyle name="Salida 3 4 3 2 3" xfId="5789"/>
    <cellStyle name="Salida 3 4 3 3" xfId="4331"/>
    <cellStyle name="Salida 3 4 3 3 2" xfId="6758"/>
    <cellStyle name="Salida 3 4 3 3 3" xfId="5790"/>
    <cellStyle name="Salida 3 4 3 4" xfId="6756"/>
    <cellStyle name="Salida 3 4 3 5" xfId="5788"/>
    <cellStyle name="Salida 3 4 4" xfId="4332"/>
    <cellStyle name="Salida 3 4 4 2" xfId="6759"/>
    <cellStyle name="Salida 3 4 4 3" xfId="5791"/>
    <cellStyle name="Salida 3 4 5" xfId="4333"/>
    <cellStyle name="Salida 3 4 5 2" xfId="6760"/>
    <cellStyle name="Salida 3 4 5 3" xfId="5792"/>
    <cellStyle name="Salida 3 4 6" xfId="6754"/>
    <cellStyle name="Salida 3 4 7" xfId="5786"/>
    <cellStyle name="Salida 3 5" xfId="4334"/>
    <cellStyle name="Salida 3 5 2" xfId="4335"/>
    <cellStyle name="Salida 3 5 2 2" xfId="6762"/>
    <cellStyle name="Salida 3 5 2 3" xfId="5794"/>
    <cellStyle name="Salida 3 5 3" xfId="4336"/>
    <cellStyle name="Salida 3 5 3 2" xfId="4337"/>
    <cellStyle name="Salida 3 5 3 2 2" xfId="6764"/>
    <cellStyle name="Salida 3 5 3 2 3" xfId="5796"/>
    <cellStyle name="Salida 3 5 3 3" xfId="4338"/>
    <cellStyle name="Salida 3 5 3 3 2" xfId="6765"/>
    <cellStyle name="Salida 3 5 3 3 3" xfId="5797"/>
    <cellStyle name="Salida 3 5 3 4" xfId="6763"/>
    <cellStyle name="Salida 3 5 3 5" xfId="5795"/>
    <cellStyle name="Salida 3 5 4" xfId="4339"/>
    <cellStyle name="Salida 3 5 4 2" xfId="6766"/>
    <cellStyle name="Salida 3 5 4 3" xfId="5798"/>
    <cellStyle name="Salida 3 5 5" xfId="4340"/>
    <cellStyle name="Salida 3 5 5 2" xfId="6767"/>
    <cellStyle name="Salida 3 5 5 3" xfId="5799"/>
    <cellStyle name="Salida 3 5 6" xfId="6761"/>
    <cellStyle name="Salida 3 5 7" xfId="5793"/>
    <cellStyle name="Salida 3 6" xfId="4341"/>
    <cellStyle name="Salida 3 6 2" xfId="6768"/>
    <cellStyle name="Salida 3 6 3" xfId="5800"/>
    <cellStyle name="Salida 3 7" xfId="4342"/>
    <cellStyle name="Salida 3 7 2" xfId="4343"/>
    <cellStyle name="Salida 3 7 2 2" xfId="6770"/>
    <cellStyle name="Salida 3 7 2 3" xfId="5802"/>
    <cellStyle name="Salida 3 7 3" xfId="4344"/>
    <cellStyle name="Salida 3 7 3 2" xfId="6771"/>
    <cellStyle name="Salida 3 7 3 3" xfId="5803"/>
    <cellStyle name="Salida 3 7 4" xfId="6769"/>
    <cellStyle name="Salida 3 7 5" xfId="5801"/>
    <cellStyle name="Salida 3 8" xfId="4345"/>
    <cellStyle name="Salida 3 8 2" xfId="6772"/>
    <cellStyle name="Salida 3 8 3" xfId="5804"/>
    <cellStyle name="Salida 3 9" xfId="4346"/>
    <cellStyle name="Salida 3 9 2" xfId="6773"/>
    <cellStyle name="Salida 3 9 3" xfId="5805"/>
    <cellStyle name="Salida 3_Deuda a Ago 19 2009" xfId="4347"/>
    <cellStyle name="Salida 4" xfId="4348"/>
    <cellStyle name="Salida 4 10" xfId="6774"/>
    <cellStyle name="Salida 4 11" xfId="5806"/>
    <cellStyle name="Salida 4 2" xfId="4349"/>
    <cellStyle name="Salida 4 2 2" xfId="4350"/>
    <cellStyle name="Salida 4 2 2 2" xfId="4351"/>
    <cellStyle name="Salida 4 2 2 2 2" xfId="6777"/>
    <cellStyle name="Salida 4 2 2 2 3" xfId="5809"/>
    <cellStyle name="Salida 4 2 2 3" xfId="4352"/>
    <cellStyle name="Salida 4 2 2 3 2" xfId="4353"/>
    <cellStyle name="Salida 4 2 2 3 2 2" xfId="6779"/>
    <cellStyle name="Salida 4 2 2 3 2 3" xfId="5811"/>
    <cellStyle name="Salida 4 2 2 3 3" xfId="4354"/>
    <cellStyle name="Salida 4 2 2 3 3 2" xfId="6780"/>
    <cellStyle name="Salida 4 2 2 3 3 3" xfId="5812"/>
    <cellStyle name="Salida 4 2 2 3 4" xfId="6778"/>
    <cellStyle name="Salida 4 2 2 3 5" xfId="5810"/>
    <cellStyle name="Salida 4 2 2 4" xfId="4355"/>
    <cellStyle name="Salida 4 2 2 4 2" xfId="6781"/>
    <cellStyle name="Salida 4 2 2 4 3" xfId="5813"/>
    <cellStyle name="Salida 4 2 2 5" xfId="4356"/>
    <cellStyle name="Salida 4 2 2 5 2" xfId="6782"/>
    <cellStyle name="Salida 4 2 2 5 3" xfId="5814"/>
    <cellStyle name="Salida 4 2 2 6" xfId="6776"/>
    <cellStyle name="Salida 4 2 2 7" xfId="5808"/>
    <cellStyle name="Salida 4 2 3" xfId="4357"/>
    <cellStyle name="Salida 4 2 3 2" xfId="6783"/>
    <cellStyle name="Salida 4 2 3 3" xfId="5815"/>
    <cellStyle name="Salida 4 2 4" xfId="4358"/>
    <cellStyle name="Salida 4 2 4 2" xfId="4359"/>
    <cellStyle name="Salida 4 2 4 2 2" xfId="6785"/>
    <cellStyle name="Salida 4 2 4 2 3" xfId="5817"/>
    <cellStyle name="Salida 4 2 4 3" xfId="4360"/>
    <cellStyle name="Salida 4 2 4 3 2" xfId="6786"/>
    <cellStyle name="Salida 4 2 4 3 3" xfId="5818"/>
    <cellStyle name="Salida 4 2 4 4" xfId="6784"/>
    <cellStyle name="Salida 4 2 4 5" xfId="5816"/>
    <cellStyle name="Salida 4 2 5" xfId="4361"/>
    <cellStyle name="Salida 4 2 5 2" xfId="6787"/>
    <cellStyle name="Salida 4 2 5 3" xfId="5819"/>
    <cellStyle name="Salida 4 2 6" xfId="4362"/>
    <cellStyle name="Salida 4 2 6 2" xfId="6788"/>
    <cellStyle name="Salida 4 2 6 3" xfId="5820"/>
    <cellStyle name="Salida 4 2 7" xfId="6775"/>
    <cellStyle name="Salida 4 2 8" xfId="5807"/>
    <cellStyle name="Salida 4 3" xfId="4363"/>
    <cellStyle name="Salida 4 3 2" xfId="4364"/>
    <cellStyle name="Salida 4 3 2 2" xfId="6790"/>
    <cellStyle name="Salida 4 3 2 3" xfId="5822"/>
    <cellStyle name="Salida 4 3 3" xfId="4365"/>
    <cellStyle name="Salida 4 3 3 2" xfId="4366"/>
    <cellStyle name="Salida 4 3 3 2 2" xfId="6792"/>
    <cellStyle name="Salida 4 3 3 2 3" xfId="5824"/>
    <cellStyle name="Salida 4 3 3 3" xfId="4367"/>
    <cellStyle name="Salida 4 3 3 3 2" xfId="6793"/>
    <cellStyle name="Salida 4 3 3 3 3" xfId="5825"/>
    <cellStyle name="Salida 4 3 3 4" xfId="6791"/>
    <cellStyle name="Salida 4 3 3 5" xfId="5823"/>
    <cellStyle name="Salida 4 3 4" xfId="4368"/>
    <cellStyle name="Salida 4 3 4 2" xfId="6794"/>
    <cellStyle name="Salida 4 3 4 3" xfId="5826"/>
    <cellStyle name="Salida 4 3 5" xfId="4369"/>
    <cellStyle name="Salida 4 3 5 2" xfId="6795"/>
    <cellStyle name="Salida 4 3 5 3" xfId="5827"/>
    <cellStyle name="Salida 4 3 6" xfId="6789"/>
    <cellStyle name="Salida 4 3 7" xfId="5821"/>
    <cellStyle name="Salida 4 4" xfId="4370"/>
    <cellStyle name="Salida 4 4 2" xfId="4371"/>
    <cellStyle name="Salida 4 4 2 2" xfId="6797"/>
    <cellStyle name="Salida 4 4 2 3" xfId="5829"/>
    <cellStyle name="Salida 4 4 3" xfId="4372"/>
    <cellStyle name="Salida 4 4 3 2" xfId="4373"/>
    <cellStyle name="Salida 4 4 3 2 2" xfId="6799"/>
    <cellStyle name="Salida 4 4 3 2 3" xfId="5831"/>
    <cellStyle name="Salida 4 4 3 3" xfId="4374"/>
    <cellStyle name="Salida 4 4 3 3 2" xfId="6800"/>
    <cellStyle name="Salida 4 4 3 3 3" xfId="5832"/>
    <cellStyle name="Salida 4 4 3 4" xfId="6798"/>
    <cellStyle name="Salida 4 4 3 5" xfId="5830"/>
    <cellStyle name="Salida 4 4 4" xfId="4375"/>
    <cellStyle name="Salida 4 4 4 2" xfId="6801"/>
    <cellStyle name="Salida 4 4 4 3" xfId="5833"/>
    <cellStyle name="Salida 4 4 5" xfId="4376"/>
    <cellStyle name="Salida 4 4 5 2" xfId="6802"/>
    <cellStyle name="Salida 4 4 5 3" xfId="5834"/>
    <cellStyle name="Salida 4 4 6" xfId="6796"/>
    <cellStyle name="Salida 4 4 7" xfId="5828"/>
    <cellStyle name="Salida 4 5" xfId="4377"/>
    <cellStyle name="Salida 4 5 2" xfId="4378"/>
    <cellStyle name="Salida 4 5 2 2" xfId="6804"/>
    <cellStyle name="Salida 4 5 2 3" xfId="5836"/>
    <cellStyle name="Salida 4 5 3" xfId="4379"/>
    <cellStyle name="Salida 4 5 3 2" xfId="4380"/>
    <cellStyle name="Salida 4 5 3 2 2" xfId="6806"/>
    <cellStyle name="Salida 4 5 3 2 3" xfId="5838"/>
    <cellStyle name="Salida 4 5 3 3" xfId="4381"/>
    <cellStyle name="Salida 4 5 3 3 2" xfId="6807"/>
    <cellStyle name="Salida 4 5 3 3 3" xfId="5839"/>
    <cellStyle name="Salida 4 5 3 4" xfId="6805"/>
    <cellStyle name="Salida 4 5 3 5" xfId="5837"/>
    <cellStyle name="Salida 4 5 4" xfId="4382"/>
    <cellStyle name="Salida 4 5 4 2" xfId="6808"/>
    <cellStyle name="Salida 4 5 4 3" xfId="5840"/>
    <cellStyle name="Salida 4 5 5" xfId="4383"/>
    <cellStyle name="Salida 4 5 5 2" xfId="6809"/>
    <cellStyle name="Salida 4 5 5 3" xfId="5841"/>
    <cellStyle name="Salida 4 5 6" xfId="6803"/>
    <cellStyle name="Salida 4 5 7" xfId="5835"/>
    <cellStyle name="Salida 4 6" xfId="4384"/>
    <cellStyle name="Salida 4 6 2" xfId="6810"/>
    <cellStyle name="Salida 4 6 3" xfId="5842"/>
    <cellStyle name="Salida 4 7" xfId="4385"/>
    <cellStyle name="Salida 4 7 2" xfId="4386"/>
    <cellStyle name="Salida 4 7 2 2" xfId="6812"/>
    <cellStyle name="Salida 4 7 2 3" xfId="5844"/>
    <cellStyle name="Salida 4 7 3" xfId="4387"/>
    <cellStyle name="Salida 4 7 3 2" xfId="6813"/>
    <cellStyle name="Salida 4 7 3 3" xfId="5845"/>
    <cellStyle name="Salida 4 7 4" xfId="6811"/>
    <cellStyle name="Salida 4 7 5" xfId="5843"/>
    <cellStyle name="Salida 4 8" xfId="4388"/>
    <cellStyle name="Salida 4 8 2" xfId="6814"/>
    <cellStyle name="Salida 4 8 3" xfId="5846"/>
    <cellStyle name="Salida 4 9" xfId="4389"/>
    <cellStyle name="Salida 4 9 2" xfId="6815"/>
    <cellStyle name="Salida 4 9 3" xfId="5847"/>
    <cellStyle name="Salida 4_Deuda a Ago 19 2009" xfId="4390"/>
    <cellStyle name="Salida 5" xfId="4391"/>
    <cellStyle name="Salida 5 10" xfId="6816"/>
    <cellStyle name="Salida 5 11" xfId="5848"/>
    <cellStyle name="Salida 5 2" xfId="4392"/>
    <cellStyle name="Salida 5 2 2" xfId="4393"/>
    <cellStyle name="Salida 5 2 2 2" xfId="4394"/>
    <cellStyle name="Salida 5 2 2 2 2" xfId="6819"/>
    <cellStyle name="Salida 5 2 2 2 3" xfId="5851"/>
    <cellStyle name="Salida 5 2 2 3" xfId="4395"/>
    <cellStyle name="Salida 5 2 2 3 2" xfId="4396"/>
    <cellStyle name="Salida 5 2 2 3 2 2" xfId="6821"/>
    <cellStyle name="Salida 5 2 2 3 2 3" xfId="5853"/>
    <cellStyle name="Salida 5 2 2 3 3" xfId="4397"/>
    <cellStyle name="Salida 5 2 2 3 3 2" xfId="6822"/>
    <cellStyle name="Salida 5 2 2 3 3 3" xfId="5854"/>
    <cellStyle name="Salida 5 2 2 3 4" xfId="6820"/>
    <cellStyle name="Salida 5 2 2 3 5" xfId="5852"/>
    <cellStyle name="Salida 5 2 2 4" xfId="4398"/>
    <cellStyle name="Salida 5 2 2 4 2" xfId="6823"/>
    <cellStyle name="Salida 5 2 2 4 3" xfId="5855"/>
    <cellStyle name="Salida 5 2 2 5" xfId="4399"/>
    <cellStyle name="Salida 5 2 2 5 2" xfId="6824"/>
    <cellStyle name="Salida 5 2 2 5 3" xfId="5856"/>
    <cellStyle name="Salida 5 2 2 6" xfId="6818"/>
    <cellStyle name="Salida 5 2 2 7" xfId="5850"/>
    <cellStyle name="Salida 5 2 3" xfId="4400"/>
    <cellStyle name="Salida 5 2 3 2" xfId="6825"/>
    <cellStyle name="Salida 5 2 3 3" xfId="5857"/>
    <cellStyle name="Salida 5 2 4" xfId="4401"/>
    <cellStyle name="Salida 5 2 4 2" xfId="4402"/>
    <cellStyle name="Salida 5 2 4 2 2" xfId="6827"/>
    <cellStyle name="Salida 5 2 4 2 3" xfId="5859"/>
    <cellStyle name="Salida 5 2 4 3" xfId="4403"/>
    <cellStyle name="Salida 5 2 4 3 2" xfId="6828"/>
    <cellStyle name="Salida 5 2 4 3 3" xfId="5860"/>
    <cellStyle name="Salida 5 2 4 4" xfId="6826"/>
    <cellStyle name="Salida 5 2 4 5" xfId="5858"/>
    <cellStyle name="Salida 5 2 5" xfId="4404"/>
    <cellStyle name="Salida 5 2 5 2" xfId="6829"/>
    <cellStyle name="Salida 5 2 5 3" xfId="5861"/>
    <cellStyle name="Salida 5 2 6" xfId="4405"/>
    <cellStyle name="Salida 5 2 6 2" xfId="6830"/>
    <cellStyle name="Salida 5 2 6 3" xfId="5862"/>
    <cellStyle name="Salida 5 2 7" xfId="6817"/>
    <cellStyle name="Salida 5 2 8" xfId="5849"/>
    <cellStyle name="Salida 5 3" xfId="4406"/>
    <cellStyle name="Salida 5 3 2" xfId="4407"/>
    <cellStyle name="Salida 5 3 2 2" xfId="6832"/>
    <cellStyle name="Salida 5 3 2 3" xfId="5864"/>
    <cellStyle name="Salida 5 3 3" xfId="4408"/>
    <cellStyle name="Salida 5 3 3 2" xfId="4409"/>
    <cellStyle name="Salida 5 3 3 2 2" xfId="6834"/>
    <cellStyle name="Salida 5 3 3 2 3" xfId="5866"/>
    <cellStyle name="Salida 5 3 3 3" xfId="4410"/>
    <cellStyle name="Salida 5 3 3 3 2" xfId="6835"/>
    <cellStyle name="Salida 5 3 3 3 3" xfId="5867"/>
    <cellStyle name="Salida 5 3 3 4" xfId="6833"/>
    <cellStyle name="Salida 5 3 3 5" xfId="5865"/>
    <cellStyle name="Salida 5 3 4" xfId="4411"/>
    <cellStyle name="Salida 5 3 4 2" xfId="6836"/>
    <cellStyle name="Salida 5 3 4 3" xfId="5868"/>
    <cellStyle name="Salida 5 3 5" xfId="4412"/>
    <cellStyle name="Salida 5 3 5 2" xfId="6837"/>
    <cellStyle name="Salida 5 3 5 3" xfId="5869"/>
    <cellStyle name="Salida 5 3 6" xfId="6831"/>
    <cellStyle name="Salida 5 3 7" xfId="5863"/>
    <cellStyle name="Salida 5 4" xfId="4413"/>
    <cellStyle name="Salida 5 4 2" xfId="4414"/>
    <cellStyle name="Salida 5 4 2 2" xfId="6839"/>
    <cellStyle name="Salida 5 4 2 3" xfId="5871"/>
    <cellStyle name="Salida 5 4 3" xfId="4415"/>
    <cellStyle name="Salida 5 4 3 2" xfId="4416"/>
    <cellStyle name="Salida 5 4 3 2 2" xfId="6841"/>
    <cellStyle name="Salida 5 4 3 2 3" xfId="5873"/>
    <cellStyle name="Salida 5 4 3 3" xfId="4417"/>
    <cellStyle name="Salida 5 4 3 3 2" xfId="6842"/>
    <cellStyle name="Salida 5 4 3 3 3" xfId="5874"/>
    <cellStyle name="Salida 5 4 3 4" xfId="6840"/>
    <cellStyle name="Salida 5 4 3 5" xfId="5872"/>
    <cellStyle name="Salida 5 4 4" xfId="4418"/>
    <cellStyle name="Salida 5 4 4 2" xfId="6843"/>
    <cellStyle name="Salida 5 4 4 3" xfId="5875"/>
    <cellStyle name="Salida 5 4 5" xfId="4419"/>
    <cellStyle name="Salida 5 4 5 2" xfId="6844"/>
    <cellStyle name="Salida 5 4 5 3" xfId="5876"/>
    <cellStyle name="Salida 5 4 6" xfId="6838"/>
    <cellStyle name="Salida 5 4 7" xfId="5870"/>
    <cellStyle name="Salida 5 5" xfId="4420"/>
    <cellStyle name="Salida 5 5 2" xfId="4421"/>
    <cellStyle name="Salida 5 5 2 2" xfId="6846"/>
    <cellStyle name="Salida 5 5 2 3" xfId="5878"/>
    <cellStyle name="Salida 5 5 3" xfId="4422"/>
    <cellStyle name="Salida 5 5 3 2" xfId="4423"/>
    <cellStyle name="Salida 5 5 3 2 2" xfId="6848"/>
    <cellStyle name="Salida 5 5 3 2 3" xfId="5880"/>
    <cellStyle name="Salida 5 5 3 3" xfId="4424"/>
    <cellStyle name="Salida 5 5 3 3 2" xfId="6849"/>
    <cellStyle name="Salida 5 5 3 3 3" xfId="5881"/>
    <cellStyle name="Salida 5 5 3 4" xfId="6847"/>
    <cellStyle name="Salida 5 5 3 5" xfId="5879"/>
    <cellStyle name="Salida 5 5 4" xfId="4425"/>
    <cellStyle name="Salida 5 5 4 2" xfId="6850"/>
    <cellStyle name="Salida 5 5 4 3" xfId="5882"/>
    <cellStyle name="Salida 5 5 5" xfId="4426"/>
    <cellStyle name="Salida 5 5 5 2" xfId="6851"/>
    <cellStyle name="Salida 5 5 5 3" xfId="5883"/>
    <cellStyle name="Salida 5 5 6" xfId="6845"/>
    <cellStyle name="Salida 5 5 7" xfId="5877"/>
    <cellStyle name="Salida 5 6" xfId="4427"/>
    <cellStyle name="Salida 5 6 2" xfId="6852"/>
    <cellStyle name="Salida 5 6 3" xfId="5884"/>
    <cellStyle name="Salida 5 7" xfId="4428"/>
    <cellStyle name="Salida 5 7 2" xfId="4429"/>
    <cellStyle name="Salida 5 7 2 2" xfId="6854"/>
    <cellStyle name="Salida 5 7 2 3" xfId="5886"/>
    <cellStyle name="Salida 5 7 3" xfId="4430"/>
    <cellStyle name="Salida 5 7 3 2" xfId="6855"/>
    <cellStyle name="Salida 5 7 3 3" xfId="5887"/>
    <cellStyle name="Salida 5 7 4" xfId="6853"/>
    <cellStyle name="Salida 5 7 5" xfId="5885"/>
    <cellStyle name="Salida 5 8" xfId="4431"/>
    <cellStyle name="Salida 5 8 2" xfId="6856"/>
    <cellStyle name="Salida 5 8 3" xfId="5888"/>
    <cellStyle name="Salida 5 9" xfId="4432"/>
    <cellStyle name="Salida 5 9 2" xfId="6857"/>
    <cellStyle name="Salida 5 9 3" xfId="5889"/>
    <cellStyle name="Salida 5_Deuda a Ago 19 2009" xfId="4433"/>
    <cellStyle name="Salida 6" xfId="4434"/>
    <cellStyle name="Salida 6 2" xfId="4435"/>
    <cellStyle name="Salida 6 2 2" xfId="6859"/>
    <cellStyle name="Salida 6 2 3" xfId="5891"/>
    <cellStyle name="Salida 6 3" xfId="4436"/>
    <cellStyle name="Salida 6 3 2" xfId="4437"/>
    <cellStyle name="Salida 6 3 2 2" xfId="6861"/>
    <cellStyle name="Salida 6 3 2 3" xfId="5893"/>
    <cellStyle name="Salida 6 3 3" xfId="4438"/>
    <cellStyle name="Salida 6 3 3 2" xfId="6862"/>
    <cellStyle name="Salida 6 3 3 3" xfId="5894"/>
    <cellStyle name="Salida 6 3 4" xfId="6860"/>
    <cellStyle name="Salida 6 3 5" xfId="5892"/>
    <cellStyle name="Salida 6 4" xfId="4439"/>
    <cellStyle name="Salida 6 4 2" xfId="6863"/>
    <cellStyle name="Salida 6 4 3" xfId="5895"/>
    <cellStyle name="Salida 6 5" xfId="4440"/>
    <cellStyle name="Salida 6 5 2" xfId="6864"/>
    <cellStyle name="Salida 6 5 3" xfId="5896"/>
    <cellStyle name="Salida 6 6" xfId="6858"/>
    <cellStyle name="Salida 6 7" xfId="5890"/>
    <cellStyle name="Sección 1" xfId="4441"/>
    <cellStyle name="SectionHeaderNormal" xfId="4442"/>
    <cellStyle name="Seite" xfId="4443"/>
    <cellStyle name="Sensitivity" xfId="4444"/>
    <cellStyle name="Separador de milhares [0]_DesabA1" xfId="4445"/>
    <cellStyle name="Separador de milhares 2" xfId="4446"/>
    <cellStyle name="Separador de milhares_DesabA1" xfId="4447"/>
    <cellStyle name="Shaded" xfId="4448"/>
    <cellStyle name="SHADEDSTORES" xfId="4449"/>
    <cellStyle name="SHADEDSTORES 2" xfId="4450"/>
    <cellStyle name="SHADEDSTORES 2 2" xfId="7341"/>
    <cellStyle name="SHADEDSTORES 3" xfId="4451"/>
    <cellStyle name="SHADEDSTORES 3 2" xfId="7342"/>
    <cellStyle name="SHADEDSTORES 4" xfId="7340"/>
    <cellStyle name="Sheet Title" xfId="4452"/>
    <cellStyle name="Shell" xfId="4453"/>
    <cellStyle name="ShOut" xfId="144"/>
    <cellStyle name="Sledovaný hypertextový odkaz" xfId="4454"/>
    <cellStyle name="Smart Bold" xfId="4455"/>
    <cellStyle name="Smart Forecast" xfId="4456"/>
    <cellStyle name="Smart General" xfId="4457"/>
    <cellStyle name="Smart General 2" xfId="4458"/>
    <cellStyle name="Smart General 3" xfId="4459"/>
    <cellStyle name="Smart General 4" xfId="4460"/>
    <cellStyle name="Smart Highlight" xfId="4461"/>
    <cellStyle name="Standard_AS" xfId="145"/>
    <cellStyle name="Std_%1" xfId="146"/>
    <cellStyle name="Stile 1" xfId="147"/>
    <cellStyle name="Stile 2" xfId="148"/>
    <cellStyle name="Table Head" xfId="149"/>
    <cellStyle name="Table Head Aligned" xfId="150"/>
    <cellStyle name="Table Title" xfId="151"/>
    <cellStyle name="Table Units" xfId="152"/>
    <cellStyle name="Text" xfId="153"/>
    <cellStyle name="Text 2" xfId="154"/>
    <cellStyle name="Titulo" xfId="155"/>
    <cellStyle name="Valuta (0)_Amm. IMI 1°" xfId="156"/>
    <cellStyle name="Währung" xfId="157"/>
    <cellStyle name="ДАТА" xfId="158"/>
    <cellStyle name="ДЕНЕЖНЫЙ_BOPENGC" xfId="159"/>
    <cellStyle name="ЗАГОЛОВОК1" xfId="160"/>
    <cellStyle name="ЗАГОЛОВОК2" xfId="161"/>
    <cellStyle name="ИТОГОВЫЙ" xfId="162"/>
    <cellStyle name="Обычный_BOPENGC" xfId="163"/>
    <cellStyle name="ПРОЦЕНТНЫЙ_BOPENGC" xfId="164"/>
    <cellStyle name="ТЕКСТ" xfId="165"/>
    <cellStyle name="ФИКСИРОВАННЫЙ" xfId="166"/>
    <cellStyle name="ФИНАНСОВЫЙ_BOPENGC" xfId="167"/>
  </cellStyles>
  <dxfs count="0"/>
  <tableStyles count="0" defaultTableStyle="TableStyleMedium2" defaultPivotStyle="PivotStyleLight16"/>
  <colors>
    <mruColors>
      <color rgb="FFFFFF00"/>
      <color rgb="FFFFFF66"/>
      <color rgb="FF009900"/>
      <color rgb="FFFBD1AF"/>
      <color rgb="FF008000"/>
      <color rgb="FFFF9900"/>
      <color rgb="FFFF3300"/>
      <color rgb="FFFF6600"/>
      <color rgb="FFFFCC66"/>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8.xml"/><Relationship Id="rId18" Type="http://schemas.openxmlformats.org/officeDocument/2006/relationships/externalLink" Target="externalLinks/externalLink13.xml"/><Relationship Id="rId26" Type="http://schemas.openxmlformats.org/officeDocument/2006/relationships/externalLink" Target="externalLinks/externalLink21.xml"/><Relationship Id="rId39" Type="http://schemas.openxmlformats.org/officeDocument/2006/relationships/externalLink" Target="externalLinks/externalLink34.xml"/><Relationship Id="rId21" Type="http://schemas.openxmlformats.org/officeDocument/2006/relationships/externalLink" Target="externalLinks/externalLink16.xml"/><Relationship Id="rId34" Type="http://schemas.openxmlformats.org/officeDocument/2006/relationships/externalLink" Target="externalLinks/externalLink29.xml"/><Relationship Id="rId42" Type="http://schemas.openxmlformats.org/officeDocument/2006/relationships/sharedStrings" Target="sharedStrings.xml"/><Relationship Id="rId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1.xml"/><Relationship Id="rId20" Type="http://schemas.openxmlformats.org/officeDocument/2006/relationships/externalLink" Target="externalLinks/externalLink15.xml"/><Relationship Id="rId29" Type="http://schemas.openxmlformats.org/officeDocument/2006/relationships/externalLink" Target="externalLinks/externalLink24.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24" Type="http://schemas.openxmlformats.org/officeDocument/2006/relationships/externalLink" Target="externalLinks/externalLink19.xml"/><Relationship Id="rId32" Type="http://schemas.openxmlformats.org/officeDocument/2006/relationships/externalLink" Target="externalLinks/externalLink27.xml"/><Relationship Id="rId37" Type="http://schemas.openxmlformats.org/officeDocument/2006/relationships/externalLink" Target="externalLinks/externalLink32.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10.xml"/><Relationship Id="rId23" Type="http://schemas.openxmlformats.org/officeDocument/2006/relationships/externalLink" Target="externalLinks/externalLink18.xml"/><Relationship Id="rId28" Type="http://schemas.openxmlformats.org/officeDocument/2006/relationships/externalLink" Target="externalLinks/externalLink23.xml"/><Relationship Id="rId36" Type="http://schemas.openxmlformats.org/officeDocument/2006/relationships/externalLink" Target="externalLinks/externalLink31.xml"/><Relationship Id="rId10" Type="http://schemas.openxmlformats.org/officeDocument/2006/relationships/externalLink" Target="externalLinks/externalLink5.xml"/><Relationship Id="rId19" Type="http://schemas.openxmlformats.org/officeDocument/2006/relationships/externalLink" Target="externalLinks/externalLink14.xml"/><Relationship Id="rId31" Type="http://schemas.openxmlformats.org/officeDocument/2006/relationships/externalLink" Target="externalLinks/externalLink26.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 Id="rId22" Type="http://schemas.openxmlformats.org/officeDocument/2006/relationships/externalLink" Target="externalLinks/externalLink17.xml"/><Relationship Id="rId27" Type="http://schemas.openxmlformats.org/officeDocument/2006/relationships/externalLink" Target="externalLinks/externalLink22.xml"/><Relationship Id="rId30" Type="http://schemas.openxmlformats.org/officeDocument/2006/relationships/externalLink" Target="externalLinks/externalLink25.xml"/><Relationship Id="rId35" Type="http://schemas.openxmlformats.org/officeDocument/2006/relationships/externalLink" Target="externalLinks/externalLink30.xml"/><Relationship Id="rId43" Type="http://schemas.openxmlformats.org/officeDocument/2006/relationships/calcChain" Target="calcChain.xml"/><Relationship Id="rId8" Type="http://schemas.openxmlformats.org/officeDocument/2006/relationships/externalLink" Target="externalLinks/externalLink3.xml"/><Relationship Id="rId3" Type="http://schemas.openxmlformats.org/officeDocument/2006/relationships/worksheet" Target="worksheets/sheet3.xml"/><Relationship Id="rId12" Type="http://schemas.openxmlformats.org/officeDocument/2006/relationships/externalLink" Target="externalLinks/externalLink7.xml"/><Relationship Id="rId17" Type="http://schemas.openxmlformats.org/officeDocument/2006/relationships/externalLink" Target="externalLinks/externalLink12.xml"/><Relationship Id="rId25" Type="http://schemas.openxmlformats.org/officeDocument/2006/relationships/externalLink" Target="externalLinks/externalLink20.xml"/><Relationship Id="rId33" Type="http://schemas.openxmlformats.org/officeDocument/2006/relationships/externalLink" Target="externalLinks/externalLink28.xml"/><Relationship Id="rId38" Type="http://schemas.openxmlformats.org/officeDocument/2006/relationships/externalLink" Target="externalLinks/externalLink33.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14</xdr:col>
      <xdr:colOff>95251</xdr:colOff>
      <xdr:row>2</xdr:row>
      <xdr:rowOff>133350</xdr:rowOff>
    </xdr:from>
    <xdr:to>
      <xdr:col>19</xdr:col>
      <xdr:colOff>611095</xdr:colOff>
      <xdr:row>2</xdr:row>
      <xdr:rowOff>1472550</xdr:rowOff>
    </xdr:to>
    <xdr:pic>
      <xdr:nvPicPr>
        <xdr:cNvPr id="3" name="Immagin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879301" y="628650"/>
          <a:ext cx="2135095" cy="1339200"/>
        </a:xfrm>
        <a:prstGeom prst="rect">
          <a:avLst/>
        </a:prstGeom>
      </xdr:spPr>
    </xdr:pic>
    <xdr:clientData/>
  </xdr:twoCellAnchor>
  <xdr:twoCellAnchor editAs="oneCell">
    <xdr:from>
      <xdr:col>14</xdr:col>
      <xdr:colOff>0</xdr:colOff>
      <xdr:row>2</xdr:row>
      <xdr:rowOff>133350</xdr:rowOff>
    </xdr:from>
    <xdr:to>
      <xdr:col>19</xdr:col>
      <xdr:colOff>611095</xdr:colOff>
      <xdr:row>2</xdr:row>
      <xdr:rowOff>1472550</xdr:rowOff>
    </xdr:to>
    <xdr:pic>
      <xdr:nvPicPr>
        <xdr:cNvPr id="5" name="Immagine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765000" y="609600"/>
          <a:ext cx="2135095" cy="1339200"/>
        </a:xfrm>
        <a:prstGeom prst="rect">
          <a:avLst/>
        </a:prstGeom>
      </xdr:spPr>
    </xdr:pic>
    <xdr:clientData/>
  </xdr:twoCellAnchor>
  <xdr:twoCellAnchor editAs="oneCell">
    <xdr:from>
      <xdr:col>5</xdr:col>
      <xdr:colOff>31750</xdr:colOff>
      <xdr:row>2</xdr:row>
      <xdr:rowOff>47625</xdr:rowOff>
    </xdr:from>
    <xdr:to>
      <xdr:col>7</xdr:col>
      <xdr:colOff>595362</xdr:colOff>
      <xdr:row>2</xdr:row>
      <xdr:rowOff>1476376</xdr:rowOff>
    </xdr:to>
    <xdr:pic>
      <xdr:nvPicPr>
        <xdr:cNvPr id="6" name="Immagine 5"/>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413500" y="523875"/>
          <a:ext cx="2436862" cy="142875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pplications/Microsoft%20Office%202011/Microsoft%20Excel.app/Contents/MacOS/Modello%20k%20v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E/Documents%20and%20Settings/A21796C/Desktop/Ferrara%20-%20Porto%20Garibaldi/Ferrara%20-%20Porto%20Garibaldi%20-%20prescrizioni%20per%20il%20PFR%20e%20il%20PEF%20definitive%2015.1.09/Brebemi/piano_per_regione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E\Users\admin\AppData\Local\Microsoft\Windows\Temporary%20Internet%20Files\Content.IE5\7AS2NPRT\WINNT\Profiles\BU0998\Desktop\Clienti\Ratti\Clienti\Faram\Corsi%20Comparables%20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Documents%20and%20Settings/daf/Desktop/concessionarie/brebemi/SDM/modello/nuovo%20mod%20con%20banche/modello/modello%20adv/SdM_Model_sep05_v1%20rev0.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E/Documents%20and%20Settings/A21796C/Documenti/Anas/Passante%20di%20Mestre/Passante%20con%20costi%20dal%204-2-05/Passante%20di%20Mestre%20debito%20lungo.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TEMP/Piano%20Pedemontana/DOCUME~1/scb3/IMPOST~1/Temp/windows/TEMP/A24-A25.Final.20.04.01.28%20anni.1200%20mld..xls" TargetMode="External"/></Relationships>
</file>

<file path=xl/externalLinks/_rels/externalLink15.xml.rels><?xml version="1.0" encoding="UTF-8" standalone="yes"?>
<Relationships xmlns="http://schemas.openxmlformats.org/package/2006/relationships"><Relationship Id="rId1" Type="http://schemas.microsoft.com/office/2006/relationships/xlExternalLinkPath/xlPathMissing" Target="Lug%2004%20-%20CS%20-%2004%20-%20b%20-%20BOZZA%20DI%20CONVENZIONE%20-%20Allegato%20A.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E/Documents%20and%20Settings/daf/Desktop/concessionarie/brebemi/Documents%20and%20Settings/pcrescini/Impostazioni%20locali/Temp/WindFarm40MWv4.9.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Users/cananolee/Library/Containers/com.apple.mail/Data/Library/Mail%20Downloads/Gianni206/Desktop/Documents%20and%20Settings/g.gasbarri.VP003/Impostazioni%20locali/Temporary%20Internet%20Files/OLK8/mutui.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Documents%20and%20Settings/daf/Desktop/concessionarie/brebemi/brebemi%200.26.xls" TargetMode="External"/></Relationships>
</file>

<file path=xl/externalLinks/_rels/externalLink19.xml.rels><?xml version="1.0" encoding="UTF-8" standalone="yes"?>
<Relationships xmlns="http://schemas.openxmlformats.org/package/2006/relationships"><Relationship Id="rId1" Type="http://schemas.microsoft.com/office/2006/relationships/xlExternalLinkPath/xlPathMissing" Target="bus_plan%20Mark%20with%20disposal%201%20italiano%20550.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Allegato%20E%20-%202_Piano%20Economico%20PedeLomnbarda%2008052007.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D:\E\TEMP\d.notes5.data\Acquedotto%20Sinni%20300604%20C&amp;P.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D:\E\TEMP\Piano%20Pedemontana\DOCUME~1\scb3\IMPOST~1\Temp\Documenti%20PF\Autostrada%20A24-A25\Modelli%20per%20Gara\28%20anni\28%20anni\Modello%2006.10.01\A24-A25.28%20anni.1450.con%20inflazione.1.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E/Documents%20and%20Settings/ut065p/My%20Documents/Progetti/Sacyr/Caianello/Gare%20ANAS/Model/Caianello_PEF_19.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E/Acquisition/Fer/Modelli/successivi%20a%20delibera/Modelli%20in%20linea%20con%20Permira/Modelli%20versioni%20finali%20(con%20IBLOR%20fee%20e%20covenants)/food-retail/Parmalat/PARMALAT.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E/Users/Simone%20Suffritti/Suffritti/pianifinanziari/pedemontanalombarda/Aggiornamento_PIANI_2007/piani_15_03_2007/DICOTER_COMPLETO.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Applications/Microsoft%20Office%202011/Microsoft%20Excel.app/Contents/MacOS/PEF%2001.04.2009%20NET.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8_Corso%20Economia/10%20-%20File%20di%20lavoro/interni/NewPEF%2008.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Users/Melisa%20Pardo/Downloads/SdM%20Model%20v%203.46.xls" TargetMode="External"/></Relationships>
</file>

<file path=xl/externalLinks/_rels/externalLink28.xml.rels><?xml version="1.0" encoding="UTF-8" standalone="yes"?>
<Relationships xmlns="http://schemas.openxmlformats.org/package/2006/relationships"><Relationship Id="rId1" Type="http://schemas.microsoft.com/office/2006/relationships/xlExternalLinkPath/xlPathMissing" Target="Piano%202004-2042%20Agg.02%20(25-09-2007)-Anas_VR.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Documents%20and%20Settings/A21796C/Documenti/Anas/Campogalliano%20Sassuolo/Campogalliano%20-%20Sassuolo%20canon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elisa%20Pardo/Downloads/Temporaneo.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Users/cananolee/Library/Containers/com.apple.mail/Data/Library/Mail%20Downloads/SAFILO.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Users/cananolee/Downloads/sensitivity.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Documents%20and%20Settings/daf/Desktop/concessionarie/brebemi/DOCUME~1/ADMINI~1/IMPOST~1/Temp/Copia%20di%20SdM%20Model%20v%201.50%20mod%20-%20tax%20e%20pl.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VECCHIO/Operazioni/modelli%20zippati/rifiuti/TME%20con%20formule%20funzionanti%20.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WINDOWS/TEMP/PrVolta%20%2013-09-2002v%20to%20bank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MATEO/AppData/Local/Microsoft/Windows/Temporary%20Internet%20Files/Content.Outlook/64UZAPB5/Davide/Impregilo/Astaldi/Conti%20e%20tabelle%20Impregilo%20+%20Astaldi.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PIANO_definitivo_19,5_spese_ge.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PFcomplessivoaggiornato201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E/Documents%20and%20Settings/A21796C/Desktop/Telesina/Net%20Engineering/piano%20economico%20finanziario%20DEFINITIVO.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pfi/piani%20Varie%20ipotesi/ASPI%20Piano%20Finanziario%202007/Base%2002_07/Modello%20k%20v3%20da%20pinto.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libardopolancocruz/Dropbox/5.%20Clientes/5.169%20ANI/Autopistas%20Prosperidad/prov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ttoreK"/>
      <sheetName val="Traffico e tariffe"/>
      <sheetName val="PAR K"/>
      <sheetName val="Calcolo k wacc 10,67"/>
      <sheetName val="Calcolo k wacc 10,45"/>
      <sheetName val="Calcolo k wacc 10,45 PR5"/>
      <sheetName val="sintesi K Anas wacc 10,67"/>
      <sheetName val="sintesi K Anas wacc 10,45"/>
      <sheetName val="sintesi K Anas wacc 10,40 PR5"/>
      <sheetName val="Grafico confronti"/>
      <sheetName val="Confronti"/>
      <sheetName val="sintesi K Anas wacc 10,45 (S)"/>
      <sheetName val="sintesi K Anas wacc 10,45 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SOMMARIO"/>
      <sheetName val="Ipotesi adottate"/>
      <sheetName val="Pedaggi"/>
      <sheetName val="Assumption_invest."/>
      <sheetName val="Ripartizione temporale (1)"/>
      <sheetName val="TIR "/>
      <sheetName val="Tabella_X"/>
      <sheetName val="Poste_figurative"/>
      <sheetName val="separatore"/>
      <sheetName val="Tab1"/>
      <sheetName val="Tab2"/>
      <sheetName val="Tab3"/>
      <sheetName val="Tab4"/>
      <sheetName val="Tab5"/>
      <sheetName val="Finanziamenti"/>
      <sheetName val="INDICIDEBITO"/>
      <sheetName val="Iva"/>
      <sheetName val="C.C.N."/>
      <sheetName val="Imposte"/>
      <sheetName val="Amm.Finanziario"/>
      <sheetName val="separatore-2"/>
      <sheetName val="Tab1_conc"/>
      <sheetName val="Tab2_conc"/>
      <sheetName val="Tab3_conc"/>
      <sheetName val="Tab4_conc"/>
      <sheetName val="Tab5_conc"/>
      <sheetName val="Amm.Finanziario_conc"/>
      <sheetName val="INDICIDEBITO_conc"/>
      <sheetName val="Finanziamenti_conc"/>
      <sheetName val="Iva_conc"/>
      <sheetName val="C.C.N._conc"/>
      <sheetName val="Imposte_conc"/>
      <sheetName val="Conto economico"/>
      <sheetName val="Baan"/>
      <sheetName val="Menù"/>
      <sheetName val="Assumptions"/>
      <sheetName val="Free Cash Flow"/>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eelcase"/>
      <sheetName val="Grafico Steelcase"/>
      <sheetName val="Hon Industries"/>
      <sheetName val="Grafico Hon Industries"/>
      <sheetName val="Herman Miller"/>
      <sheetName val="Grafico Herman Millerr"/>
      <sheetName val="Teknion"/>
      <sheetName val="Grafico Teknion"/>
      <sheetName val="Samas Groep"/>
      <sheetName val="Grafico Samas Groep"/>
      <sheetName val="Assumption_invest."/>
      <sheetName val="fechas"/>
    </sheetNames>
    <sheetDataSet>
      <sheetData sheetId="0" refreshError="1"/>
      <sheetData sheetId="1" refreshError="1"/>
      <sheetData sheetId="2" refreshError="1">
        <row r="7">
          <cell r="A7">
            <v>37165</v>
          </cell>
          <cell r="F7">
            <v>37165</v>
          </cell>
        </row>
      </sheetData>
      <sheetData sheetId="3" refreshError="1"/>
      <sheetData sheetId="4" refreshError="1">
        <row r="7">
          <cell r="A7">
            <v>37165</v>
          </cell>
          <cell r="F7">
            <v>37165</v>
          </cell>
        </row>
      </sheetData>
      <sheetData sheetId="5" refreshError="1"/>
      <sheetData sheetId="6" refreshError="1">
        <row r="7">
          <cell r="A7">
            <v>37165</v>
          </cell>
          <cell r="F7">
            <v>37165</v>
          </cell>
        </row>
      </sheetData>
      <sheetData sheetId="7" refreshError="1"/>
      <sheetData sheetId="8" refreshError="1">
        <row r="7">
          <cell r="A7">
            <v>37165</v>
          </cell>
          <cell r="F7">
            <v>37165</v>
          </cell>
        </row>
      </sheetData>
      <sheetData sheetId="9" refreshError="1"/>
      <sheetData sheetId="10" refreshError="1"/>
      <sheetData sheetId="1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cel_Version"/>
      <sheetName val="FinModelStructure"/>
      <sheetName val="Cover"/>
      <sheetName val="Assumptions"/>
      <sheetName val="Euribor"/>
      <sheetName val="Miles&amp;Pay"/>
      <sheetName val="Construction"/>
      <sheetName val="Tariffs&amp;Volumes"/>
      <sheetName val="Revenues"/>
      <sheetName val="FinancingActivity"/>
      <sheetName val="Taxes"/>
      <sheetName val="BusinessPlan"/>
      <sheetName val="Economics"/>
      <sheetName val="Control Panel"/>
      <sheetName val="Depr&amp;Amort"/>
      <sheetName val="Annual_P&amp;L"/>
      <sheetName val="Annual_CF"/>
      <sheetName val="check"/>
      <sheetName val="Annual_BS"/>
      <sheetName val="RevenuesGraph"/>
      <sheetName val="OpCostsGraph"/>
      <sheetName val="LLCRgraphs"/>
      <sheetName val="DSCRgraphs"/>
      <sheetName val="TrancheA_B&amp;outstand"/>
      <sheetName val="TrancheC_D_VAT_Standby"/>
      <sheetName val="NumbersGraph"/>
      <sheetName val="CashFlowGraph"/>
      <sheetName val="FinancingSummary"/>
      <sheetName val="Teknion"/>
      <sheetName val="Samas Groep"/>
      <sheetName val="Hon Industries"/>
      <sheetName val="Herman Miller"/>
      <sheetName val="Cuad 2.9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b"/>
      <sheetName val="Conto economico"/>
      <sheetName val="Conto finanziario"/>
      <sheetName val="IVA"/>
      <sheetName val="Conto degli investimenti"/>
      <sheetName val="Conto dei finanziamenti"/>
      <sheetName val="Conto fabbisogno finanziario"/>
      <sheetName val="T.I.R."/>
      <sheetName val="T.I.R. (DM 125-97)"/>
      <sheetName val="Debito"/>
      <sheetName val="Traffico_Halcrow"/>
      <sheetName val="Ricavi Hal"/>
      <sheetName val="Barriere2003-2008"/>
      <sheetName val="Passante 2008"/>
      <sheetName val="Fabbisogno"/>
      <sheetName val="Costi Passante"/>
      <sheetName val="Residui2002Estratti"/>
      <sheetName val="FinancingActivity"/>
      <sheetName val="Control Panel"/>
    </sheetNames>
    <sheetDataSet>
      <sheetData sheetId="0" refreshError="1">
        <row r="1">
          <cell r="B1">
            <v>15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mpa"/>
      <sheetName val="Cover"/>
      <sheetName val="Summary"/>
      <sheetName val="Input Operativi"/>
      <sheetName val="Personale"/>
      <sheetName val="Manutenzione"/>
      <sheetName val="Tariffa"/>
      <sheetName val="Traffico"/>
      <sheetName val="Canone "/>
      <sheetName val="CF"/>
      <sheetName val="Op.Margin"/>
      <sheetName val="Depreciation"/>
      <sheetName val="Input"/>
      <sheetName val="Ratios"/>
      <sheetName val="Investimento"/>
      <sheetName val="g.finan."/>
      <sheetName val="Tax"/>
      <sheetName val="Bs"/>
      <sheetName val="Tabella 1 - Conto Finanziario"/>
      <sheetName val="Tabella 2 - Conto Economico"/>
      <sheetName val="Tabella 3 - Conto Investimenti"/>
      <sheetName val="Tabella 4 - Conto Finanziamenti"/>
      <sheetName val="Tabella 5 - Conto Fab. e Cop."/>
      <sheetName val="Ulteriori ipotesi"/>
      <sheetName val="Ipotesi di traffico"/>
      <sheetName val="Sintesi"/>
      <sheetName val="Td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252">
          <cell r="A252" t="str">
            <v>Anni</v>
          </cell>
          <cell r="B252" t="str">
            <v>Quota Capitale</v>
          </cell>
          <cell r="C252" t="str">
            <v>Quota Interessi</v>
          </cell>
        </row>
        <row r="253">
          <cell r="A253">
            <v>2002</v>
          </cell>
          <cell r="B253">
            <v>115519.831487</v>
          </cell>
          <cell r="C253">
            <v>9642.8943930000005</v>
          </cell>
        </row>
        <row r="254">
          <cell r="A254">
            <v>2003</v>
          </cell>
          <cell r="B254">
            <v>25116.029503999998</v>
          </cell>
          <cell r="C254">
            <v>6765.9109099999996</v>
          </cell>
        </row>
        <row r="255">
          <cell r="A255">
            <v>2004</v>
          </cell>
          <cell r="B255">
            <v>21154.700861000001</v>
          </cell>
          <cell r="C255">
            <v>3744.517476</v>
          </cell>
        </row>
        <row r="256">
          <cell r="A256">
            <v>2005</v>
          </cell>
          <cell r="B256">
            <v>8920.9585549999993</v>
          </cell>
          <cell r="C256">
            <v>1129.5447369999999</v>
          </cell>
        </row>
        <row r="257">
          <cell r="A257">
            <v>2006</v>
          </cell>
          <cell r="B257">
            <v>686.88197400000001</v>
          </cell>
          <cell r="C257">
            <v>49.716669000000003</v>
          </cell>
        </row>
        <row r="258">
          <cell r="A258">
            <v>2007</v>
          </cell>
          <cell r="B258">
            <v>0</v>
          </cell>
          <cell r="C258">
            <v>0</v>
          </cell>
        </row>
        <row r="259">
          <cell r="B259">
            <v>171398.40238099996</v>
          </cell>
          <cell r="C259">
            <v>21332.584185000003</v>
          </cell>
        </row>
        <row r="287">
          <cell r="B287">
            <v>1</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egato A - Bozza Convenzione"/>
      <sheetName val="Tabella x PEF"/>
      <sheetName val="Introiti Tangenziale"/>
      <sheetName val="Input"/>
    </sheetNames>
    <sheetDataSet>
      <sheetData sheetId="0" refreshError="1"/>
      <sheetData sheetId="1" refreshError="1"/>
      <sheetData sheetId="2" refreshError="1"/>
      <sheetData sheetId="3"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Sum"/>
      <sheetName val="Res"/>
      <sheetName val="NTBAss"/>
      <sheetName val="TBAss"/>
      <sheetName val="Constr&amp;Fund"/>
      <sheetName val="Constr&amp;FundAggr"/>
      <sheetName val="Loans"/>
      <sheetName val="Ops"/>
      <sheetName val="CF P&amp;L BS"/>
      <sheetName val="CF P&amp;L BS ann"/>
      <sheetName val="Int on Cash"/>
      <sheetName val="Assets"/>
      <sheetName val="Tax Sched"/>
      <sheetName val="Audit"/>
      <sheetName val="Introiti Tangenziale"/>
    </sheetNames>
    <sheetDataSet>
      <sheetData sheetId="0" refreshError="1"/>
      <sheetData sheetId="1" refreshError="1"/>
      <sheetData sheetId="2" refreshError="1">
        <row r="34">
          <cell r="D34" t="str">
            <v>Average</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i prestito"/>
      <sheetName val="Personalizza"/>
      <sheetName val="Piano di ammortamento"/>
      <sheetName val="Grafico"/>
      <sheetName val="Macros"/>
      <sheetName val="Protezione"/>
      <sheetName val="Modifiche"/>
      <sheetName val="Res"/>
    </sheetNames>
    <sheetDataSet>
      <sheetData sheetId="0" refreshError="1">
        <row r="13">
          <cell r="F13" t="str">
            <v>CARIPLO</v>
          </cell>
        </row>
        <row r="16">
          <cell r="F16">
            <v>30000000</v>
          </cell>
        </row>
        <row r="17">
          <cell r="F17">
            <v>36526</v>
          </cell>
        </row>
        <row r="18">
          <cell r="I18">
            <v>12</v>
          </cell>
        </row>
      </sheetData>
      <sheetData sheetId="1" refreshError="1">
        <row r="13">
          <cell r="F13" t="str">
            <v>CARIPLO</v>
          </cell>
        </row>
        <row r="21">
          <cell r="G21">
            <v>120</v>
          </cell>
        </row>
      </sheetData>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Datatable"/>
      <sheetName val="SSummary"/>
      <sheetName val="SRes"/>
      <sheetName val="SRev"/>
      <sheetName val="SAssets"/>
      <sheetName val="SExp"/>
      <sheetName val="SWC&amp;VAT"/>
      <sheetName val="SFin_Rev_Costs"/>
      <sheetName val="SCF BS P&amp;L"/>
      <sheetName val="ACF BS P&amp;L"/>
      <sheetName val="TBAss Conv"/>
      <sheetName val="NTB Ass Conv"/>
      <sheetName val="NTBAss"/>
      <sheetName val="ATBAss"/>
      <sheetName val="Tax"/>
      <sheetName val="CASH"/>
      <sheetName val="CASS"/>
      <sheetName val="O_C_Input"/>
      <sheetName val="calc_par"/>
      <sheetName val="INPUT"/>
      <sheetName val="PARAMETRI TARIFFARI"/>
      <sheetName val="OUTPUT_Piano Finanziario"/>
      <sheetName val="Calcolo parametri"/>
      <sheetName val="Foglio1"/>
      <sheetName val="Profilo costi"/>
      <sheetName val="Riporto input"/>
      <sheetName val="Grafico_Profilo costi"/>
      <sheetName val="Dati prestito"/>
      <sheetName val="Personalizz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ncipal variables"/>
      <sheetName val="Transaction_summary"/>
      <sheetName val="Transaction_summary (with disp)"/>
      <sheetName val="Output B_P"/>
      <sheetName val="BC Partners"/>
      <sheetName val="WACC"/>
      <sheetName val="DCF Valuation"/>
      <sheetName val="Tax"/>
      <sheetName val="NTBAss"/>
    </sheetNames>
    <sheetDataSet>
      <sheetData sheetId="0" refreshError="1"/>
      <sheetData sheetId="1" refreshError="1"/>
      <sheetData sheetId="2" refreshError="1"/>
      <sheetData sheetId="3" refreshError="1"/>
      <sheetData sheetId="4" refreshError="1">
        <row r="219">
          <cell r="B219">
            <v>400</v>
          </cell>
        </row>
      </sheetData>
      <sheetData sheetId="5" refreshError="1">
        <row r="30">
          <cell r="E30">
            <v>9.2319189838709681E-2</v>
          </cell>
        </row>
      </sheetData>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SOMMARIO"/>
      <sheetName val="Ipotesi adottate"/>
      <sheetName val="assumptions_investimenti"/>
      <sheetName val="Ripartizione temporale"/>
      <sheetName val="Pedaggi"/>
      <sheetName val="TIR e ROE"/>
      <sheetName val="Tabella_X"/>
      <sheetName val="poste_figurative"/>
      <sheetName val="separatore"/>
      <sheetName val="Tab1"/>
      <sheetName val="Tab2"/>
      <sheetName val="Tab3"/>
      <sheetName val="Tab4"/>
      <sheetName val="Tab5"/>
      <sheetName val="Amm.Finanziario"/>
      <sheetName val="Finanziamenti"/>
      <sheetName val="INDICIDEBITO"/>
      <sheetName val="SP"/>
      <sheetName val="Contributi"/>
      <sheetName val="Iva"/>
      <sheetName val="C.C.N."/>
      <sheetName val="Imposte"/>
      <sheetName val="separatore-2"/>
      <sheetName val="Tab1_conc"/>
      <sheetName val="Tab2_conc"/>
      <sheetName val="Tab3_conc"/>
      <sheetName val="Tab4_conc"/>
      <sheetName val="Tab5_conc"/>
      <sheetName val="manutenzioni"/>
      <sheetName val="Amm.Finanziario_conc"/>
      <sheetName val="Finanziamenti_conc"/>
      <sheetName val="INDICIDEBITO_conc"/>
      <sheetName val="SP_conc"/>
      <sheetName val="Contributi_conc"/>
      <sheetName val="Iva_conc"/>
      <sheetName val="C.C.N._conc"/>
      <sheetName val="Imposte_conc"/>
      <sheetName val="Manutenzioni straordinarie (1)"/>
      <sheetName val="Manutenzioni straordinarie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sspt."/>
      <sheetName val="Capex"/>
      <sheetName val="IVA"/>
      <sheetName val="Vianini_cap"/>
      <sheetName val="Cont_pubb"/>
      <sheetName val="Ricavi_en"/>
      <sheetName val="Ricavi_acq"/>
      <sheetName val="Opex"/>
      <sheetName val="P&amp;L"/>
      <sheetName val="Work_cap"/>
      <sheetName val="Cash Flow"/>
      <sheetName val="Linea per firma"/>
      <sheetName val="Debt"/>
      <sheetName val="SP"/>
      <sheetName val="S&amp;U"/>
      <sheetName val="Equity"/>
      <sheetName val="IRR"/>
      <sheetName val="Tax"/>
      <sheetName val="NTBAss"/>
      <sheetName val="Personalizar"/>
    </sheetNames>
    <sheetDataSet>
      <sheetData sheetId="0" refreshError="1"/>
      <sheetData sheetId="1" refreshError="1">
        <row r="5">
          <cell r="F5" t="str">
            <v>€uro ('000)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mpa"/>
      <sheetName val="Cover"/>
      <sheetName val="Summary"/>
      <sheetName val="Input Operativi"/>
      <sheetName val="Personale"/>
      <sheetName val="Manutenzione"/>
      <sheetName val="Tariffa"/>
      <sheetName val="Traffico"/>
      <sheetName val="Canone "/>
      <sheetName val="CF"/>
      <sheetName val="Op.Margin"/>
      <sheetName val="Depreciation"/>
      <sheetName val="Input"/>
      <sheetName val="Ratios"/>
      <sheetName val="Investimento"/>
      <sheetName val="Tax"/>
      <sheetName val="g.finan."/>
      <sheetName val="Bs"/>
      <sheetName val="Tabella 1 - Conto Finanziario"/>
      <sheetName val="Tabella 2 - Conto Economico"/>
      <sheetName val="Tabella 3 - Conto Investimenti"/>
      <sheetName val="Tabella 4 - Conto Finanziamenti"/>
      <sheetName val="Tabella 5 - Conto Fab. e Cop."/>
      <sheetName val="Ulteriori ipotesi"/>
      <sheetName val="Ipotesi di traffico"/>
      <sheetName val="Sintesi"/>
      <sheetName val="Asspt."/>
    </sheetNames>
    <sheetDataSet>
      <sheetData sheetId="0" refreshError="1"/>
      <sheetData sheetId="1" refreshError="1"/>
      <sheetData sheetId="2" refreshError="1"/>
      <sheetData sheetId="3" refreshError="1"/>
      <sheetData sheetId="4" refreshError="1"/>
      <sheetData sheetId="5" refreshError="1"/>
      <sheetData sheetId="6" refreshError="1">
        <row r="45">
          <cell r="B45">
            <v>2000</v>
          </cell>
          <cell r="C45">
            <v>2001</v>
          </cell>
          <cell r="D45">
            <v>2002</v>
          </cell>
          <cell r="E45">
            <v>2003</v>
          </cell>
          <cell r="F45">
            <v>2004</v>
          </cell>
          <cell r="G45">
            <v>2005</v>
          </cell>
          <cell r="H45">
            <v>2006</v>
          </cell>
          <cell r="I45">
            <v>2007</v>
          </cell>
          <cell r="J45">
            <v>2008</v>
          </cell>
          <cell r="K45">
            <v>2009</v>
          </cell>
          <cell r="L45">
            <v>2010</v>
          </cell>
          <cell r="M45">
            <v>2011</v>
          </cell>
          <cell r="N45">
            <v>2012</v>
          </cell>
          <cell r="O45">
            <v>2013</v>
          </cell>
          <cell r="P45">
            <v>2014</v>
          </cell>
          <cell r="Q45">
            <v>2015</v>
          </cell>
          <cell r="R45">
            <v>2016</v>
          </cell>
          <cell r="S45">
            <v>2017</v>
          </cell>
          <cell r="T45">
            <v>2018</v>
          </cell>
          <cell r="U45">
            <v>2019</v>
          </cell>
          <cell r="V45">
            <v>2020</v>
          </cell>
          <cell r="W45">
            <v>2021</v>
          </cell>
          <cell r="X45">
            <v>2022</v>
          </cell>
          <cell r="Y45">
            <v>2023</v>
          </cell>
          <cell r="Z45">
            <v>2024</v>
          </cell>
          <cell r="AA45">
            <v>2025</v>
          </cell>
          <cell r="AB45">
            <v>2026</v>
          </cell>
          <cell r="AC45">
            <v>2027</v>
          </cell>
          <cell r="AD45">
            <v>2028</v>
          </cell>
          <cell r="AE45">
            <v>2029</v>
          </cell>
          <cell r="AF45">
            <v>2030</v>
          </cell>
          <cell r="AG45">
            <v>2031</v>
          </cell>
        </row>
        <row r="47">
          <cell r="B47">
            <v>0</v>
          </cell>
          <cell r="C47">
            <v>1.4999999999999999E-2</v>
          </cell>
          <cell r="D47">
            <v>1.4999999999999999E-2</v>
          </cell>
          <cell r="E47">
            <v>1.4999999999999999E-2</v>
          </cell>
          <cell r="F47">
            <v>1.4999999999999999E-2</v>
          </cell>
          <cell r="G47">
            <v>1.4999999999999999E-2</v>
          </cell>
          <cell r="H47">
            <v>0.01</v>
          </cell>
          <cell r="I47">
            <v>0.01</v>
          </cell>
          <cell r="J47">
            <v>0.01</v>
          </cell>
          <cell r="K47">
            <v>0.01</v>
          </cell>
          <cell r="L47">
            <v>0.01</v>
          </cell>
          <cell r="M47">
            <v>0.01</v>
          </cell>
          <cell r="N47">
            <v>0.01</v>
          </cell>
          <cell r="O47">
            <v>0.01</v>
          </cell>
          <cell r="P47">
            <v>0.01</v>
          </cell>
          <cell r="Q47">
            <v>0.01</v>
          </cell>
          <cell r="R47">
            <v>0.01</v>
          </cell>
          <cell r="S47">
            <v>0.01</v>
          </cell>
          <cell r="T47">
            <v>0.01</v>
          </cell>
          <cell r="U47">
            <v>0.01</v>
          </cell>
          <cell r="V47">
            <v>0.01</v>
          </cell>
          <cell r="W47">
            <v>0.01</v>
          </cell>
          <cell r="X47">
            <v>0.01</v>
          </cell>
          <cell r="Y47">
            <v>0.01</v>
          </cell>
          <cell r="Z47">
            <v>0.01</v>
          </cell>
          <cell r="AA47">
            <v>0.01</v>
          </cell>
          <cell r="AB47">
            <v>0.01</v>
          </cell>
          <cell r="AC47">
            <v>0.01</v>
          </cell>
          <cell r="AD47">
            <v>0.01</v>
          </cell>
          <cell r="AE47">
            <v>0.01</v>
          </cell>
          <cell r="AF47">
            <v>0.01</v>
          </cell>
          <cell r="AG47">
            <v>0.01</v>
          </cell>
        </row>
        <row r="48">
          <cell r="B48">
            <v>1</v>
          </cell>
          <cell r="C48">
            <v>1.0149999999999999</v>
          </cell>
          <cell r="D48">
            <v>1.0302249999999997</v>
          </cell>
          <cell r="E48">
            <v>1.0456783749999996</v>
          </cell>
          <cell r="F48">
            <v>1.0613635506249994</v>
          </cell>
          <cell r="G48">
            <v>1.0772840038843743</v>
          </cell>
          <cell r="H48">
            <v>1.0880568439232181</v>
          </cell>
          <cell r="I48">
            <v>1.0989374123624502</v>
          </cell>
          <cell r="J48">
            <v>1.1099267864860747</v>
          </cell>
          <cell r="K48">
            <v>1.1210260543509354</v>
          </cell>
          <cell r="L48">
            <v>1.1322363148944448</v>
          </cell>
          <cell r="M48">
            <v>1.1435586780433893</v>
          </cell>
          <cell r="N48">
            <v>1.1549942648238232</v>
          </cell>
          <cell r="O48">
            <v>1.1665442074720613</v>
          </cell>
          <cell r="P48">
            <v>1.178209649546782</v>
          </cell>
          <cell r="Q48">
            <v>1.1899917460422498</v>
          </cell>
          <cell r="R48">
            <v>1.2018916635026722</v>
          </cell>
          <cell r="S48">
            <v>1.2139105801376988</v>
          </cell>
          <cell r="T48">
            <v>1.2260496859390757</v>
          </cell>
          <cell r="U48">
            <v>1.2383101827984664</v>
          </cell>
          <cell r="V48">
            <v>1.2506932846264511</v>
          </cell>
          <cell r="W48">
            <v>1.2632002174727157</v>
          </cell>
          <cell r="X48">
            <v>1.275832219647443</v>
          </cell>
          <cell r="Y48">
            <v>1.2885905418439174</v>
          </cell>
          <cell r="Z48">
            <v>1.3014764472623566</v>
          </cell>
          <cell r="AA48">
            <v>1.3144912117349801</v>
          </cell>
          <cell r="AB48">
            <v>1.32763612385233</v>
          </cell>
          <cell r="AC48">
            <v>1.3409124850908534</v>
          </cell>
          <cell r="AD48">
            <v>1.3543216099417619</v>
          </cell>
          <cell r="AE48">
            <v>1.3678648260411794</v>
          </cell>
          <cell r="AF48">
            <v>1.3815434743015913</v>
          </cell>
          <cell r="AG48">
            <v>1.3953589090446072</v>
          </cell>
        </row>
        <row r="50">
          <cell r="B50">
            <v>0</v>
          </cell>
          <cell r="C50">
            <v>0</v>
          </cell>
          <cell r="D50">
            <v>0</v>
          </cell>
          <cell r="E50">
            <v>0</v>
          </cell>
          <cell r="F50">
            <v>0</v>
          </cell>
          <cell r="G50">
            <v>0</v>
          </cell>
          <cell r="H50">
            <v>0.01</v>
          </cell>
          <cell r="I50">
            <v>0.01</v>
          </cell>
          <cell r="J50">
            <v>0.01</v>
          </cell>
          <cell r="K50">
            <v>0.01</v>
          </cell>
          <cell r="L50">
            <v>0.01</v>
          </cell>
          <cell r="M50">
            <v>0.01</v>
          </cell>
          <cell r="N50">
            <v>0.01</v>
          </cell>
          <cell r="O50">
            <v>0.01</v>
          </cell>
          <cell r="P50">
            <v>0.01</v>
          </cell>
          <cell r="Q50">
            <v>0.01</v>
          </cell>
          <cell r="R50">
            <v>0.01</v>
          </cell>
          <cell r="S50">
            <v>0.01</v>
          </cell>
          <cell r="T50">
            <v>0.01</v>
          </cell>
          <cell r="U50">
            <v>0.01</v>
          </cell>
          <cell r="V50">
            <v>0.01</v>
          </cell>
          <cell r="W50">
            <v>0.01</v>
          </cell>
          <cell r="X50">
            <v>0.01</v>
          </cell>
          <cell r="Y50">
            <v>0.01</v>
          </cell>
          <cell r="Z50">
            <v>0.01</v>
          </cell>
          <cell r="AA50">
            <v>0.01</v>
          </cell>
          <cell r="AB50">
            <v>0.01</v>
          </cell>
          <cell r="AC50">
            <v>0.01</v>
          </cell>
          <cell r="AD50">
            <v>0.01</v>
          </cell>
          <cell r="AE50">
            <v>0.01</v>
          </cell>
          <cell r="AF50">
            <v>0.01</v>
          </cell>
          <cell r="AG50">
            <v>0.01</v>
          </cell>
        </row>
        <row r="51">
          <cell r="B51">
            <v>1</v>
          </cell>
          <cell r="C51">
            <v>1</v>
          </cell>
          <cell r="D51">
            <v>1</v>
          </cell>
          <cell r="E51">
            <v>1</v>
          </cell>
          <cell r="F51">
            <v>1</v>
          </cell>
          <cell r="G51">
            <v>1</v>
          </cell>
          <cell r="H51">
            <v>1.01</v>
          </cell>
          <cell r="I51">
            <v>1.0201</v>
          </cell>
          <cell r="J51">
            <v>1.0303009999999999</v>
          </cell>
          <cell r="K51">
            <v>1.04060401</v>
          </cell>
          <cell r="L51">
            <v>1.0510100500999999</v>
          </cell>
          <cell r="M51">
            <v>1.0615201506009999</v>
          </cell>
          <cell r="N51">
            <v>1.0721353521070098</v>
          </cell>
          <cell r="O51">
            <v>1.08285670562808</v>
          </cell>
          <cell r="P51">
            <v>1.0936852726843609</v>
          </cell>
          <cell r="Q51">
            <v>1.1046221254112045</v>
          </cell>
          <cell r="R51">
            <v>1.1156683466653166</v>
          </cell>
          <cell r="S51">
            <v>1.1268250301319698</v>
          </cell>
          <cell r="T51">
            <v>1.1380932804332895</v>
          </cell>
          <cell r="U51">
            <v>1.1494742132376223</v>
          </cell>
          <cell r="V51">
            <v>1.1609689553699987</v>
          </cell>
          <cell r="W51">
            <v>1.1725786449236986</v>
          </cell>
          <cell r="X51">
            <v>1.1843044313729356</v>
          </cell>
          <cell r="Y51">
            <v>1.196147475686665</v>
          </cell>
          <cell r="Z51">
            <v>1.2081089504435316</v>
          </cell>
          <cell r="AA51">
            <v>1.220190039947967</v>
          </cell>
          <cell r="AB51">
            <v>1.2323919403474468</v>
          </cell>
          <cell r="AC51">
            <v>1.2447158597509214</v>
          </cell>
          <cell r="AD51">
            <v>1.2571630183484306</v>
          </cell>
          <cell r="AE51">
            <v>1.269734648531915</v>
          </cell>
          <cell r="AF51">
            <v>1.282431995017234</v>
          </cell>
          <cell r="AG51">
            <v>1.2952563149674063</v>
          </cell>
        </row>
        <row r="53">
          <cell r="B53">
            <v>0</v>
          </cell>
          <cell r="C53">
            <v>1.4999999999999999E-2</v>
          </cell>
          <cell r="D53">
            <v>1.4999999999999999E-2</v>
          </cell>
          <cell r="E53">
            <v>1.4999999999999999E-2</v>
          </cell>
          <cell r="F53">
            <v>1.4999999999999999E-2</v>
          </cell>
          <cell r="G53">
            <v>1.4999999999999999E-2</v>
          </cell>
          <cell r="H53">
            <v>0.01</v>
          </cell>
          <cell r="I53">
            <v>0.01</v>
          </cell>
          <cell r="J53">
            <v>0.01</v>
          </cell>
          <cell r="K53">
            <v>0.01</v>
          </cell>
          <cell r="L53">
            <v>0.01</v>
          </cell>
          <cell r="M53">
            <v>0.01</v>
          </cell>
          <cell r="N53">
            <v>0.01</v>
          </cell>
          <cell r="O53">
            <v>0.01</v>
          </cell>
          <cell r="P53">
            <v>0.01</v>
          </cell>
          <cell r="Q53">
            <v>0.01</v>
          </cell>
          <cell r="R53">
            <v>0.01</v>
          </cell>
          <cell r="S53">
            <v>0.01</v>
          </cell>
          <cell r="T53">
            <v>0.01</v>
          </cell>
          <cell r="U53">
            <v>0.01</v>
          </cell>
          <cell r="V53">
            <v>0.01</v>
          </cell>
          <cell r="W53">
            <v>0.01</v>
          </cell>
          <cell r="X53">
            <v>0.01</v>
          </cell>
          <cell r="Y53">
            <v>0.01</v>
          </cell>
          <cell r="Z53">
            <v>0.01</v>
          </cell>
          <cell r="AA53">
            <v>0.01</v>
          </cell>
          <cell r="AB53">
            <v>0.01</v>
          </cell>
          <cell r="AC53">
            <v>0.01</v>
          </cell>
          <cell r="AD53">
            <v>0.01</v>
          </cell>
          <cell r="AE53">
            <v>0.01</v>
          </cell>
          <cell r="AF53">
            <v>0.01</v>
          </cell>
          <cell r="AG53">
            <v>0.01</v>
          </cell>
        </row>
        <row r="54">
          <cell r="B54">
            <v>1</v>
          </cell>
          <cell r="C54">
            <v>1.0149999999999999</v>
          </cell>
          <cell r="D54">
            <v>1.0302249999999997</v>
          </cell>
          <cell r="E54">
            <v>1.0456783749999996</v>
          </cell>
          <cell r="F54">
            <v>1.0613635506249994</v>
          </cell>
          <cell r="G54">
            <v>1.0772840038843743</v>
          </cell>
          <cell r="H54">
            <v>1.0880568439232181</v>
          </cell>
          <cell r="I54">
            <v>1.0989374123624502</v>
          </cell>
          <cell r="J54">
            <v>1.1099267864860747</v>
          </cell>
          <cell r="K54">
            <v>1.1210260543509354</v>
          </cell>
          <cell r="L54">
            <v>1.1322363148944448</v>
          </cell>
          <cell r="M54">
            <v>1.1435586780433893</v>
          </cell>
          <cell r="N54">
            <v>1.1549942648238232</v>
          </cell>
          <cell r="O54">
            <v>1.1665442074720613</v>
          </cell>
          <cell r="P54">
            <v>1.178209649546782</v>
          </cell>
          <cell r="Q54">
            <v>1.1899917460422498</v>
          </cell>
          <cell r="R54">
            <v>1.2018916635026722</v>
          </cell>
          <cell r="S54">
            <v>1.2139105801376988</v>
          </cell>
          <cell r="T54">
            <v>1.2260496859390757</v>
          </cell>
          <cell r="U54">
            <v>1.2383101827984664</v>
          </cell>
          <cell r="V54">
            <v>1.2506932846264511</v>
          </cell>
          <cell r="W54">
            <v>1.2632002174727157</v>
          </cell>
          <cell r="X54">
            <v>1.275832219647443</v>
          </cell>
          <cell r="Y54">
            <v>1.2885905418439174</v>
          </cell>
          <cell r="Z54">
            <v>1.3014764472623566</v>
          </cell>
          <cell r="AA54">
            <v>1.3144912117349801</v>
          </cell>
          <cell r="AB54">
            <v>1.32763612385233</v>
          </cell>
          <cell r="AC54">
            <v>1.3409124850908534</v>
          </cell>
          <cell r="AD54">
            <v>1.3543216099417619</v>
          </cell>
          <cell r="AE54">
            <v>1.3678648260411794</v>
          </cell>
          <cell r="AF54">
            <v>1.3815434743015913</v>
          </cell>
          <cell r="AG54">
            <v>1.3953589090446072</v>
          </cell>
        </row>
        <row r="56">
          <cell r="B56">
            <v>0</v>
          </cell>
          <cell r="C56">
            <v>1.4999999999999999E-2</v>
          </cell>
          <cell r="D56">
            <v>1.4999999999999999E-2</v>
          </cell>
          <cell r="E56">
            <v>1.4999999999999999E-2</v>
          </cell>
          <cell r="F56">
            <v>1.4999999999999999E-2</v>
          </cell>
          <cell r="G56">
            <v>1.4999999999999999E-2</v>
          </cell>
          <cell r="H56">
            <v>0.01</v>
          </cell>
          <cell r="I56">
            <v>0.01</v>
          </cell>
          <cell r="J56">
            <v>0.01</v>
          </cell>
          <cell r="K56">
            <v>0.01</v>
          </cell>
          <cell r="L56">
            <v>0.01</v>
          </cell>
          <cell r="M56">
            <v>0.01</v>
          </cell>
          <cell r="N56">
            <v>0.01</v>
          </cell>
          <cell r="O56">
            <v>0.01</v>
          </cell>
          <cell r="P56">
            <v>0.01</v>
          </cell>
          <cell r="Q56">
            <v>0.01</v>
          </cell>
          <cell r="R56">
            <v>0.01</v>
          </cell>
          <cell r="S56">
            <v>0.01</v>
          </cell>
          <cell r="T56">
            <v>0.01</v>
          </cell>
          <cell r="U56">
            <v>0.01</v>
          </cell>
          <cell r="V56">
            <v>0.01</v>
          </cell>
          <cell r="W56">
            <v>0.01</v>
          </cell>
          <cell r="X56">
            <v>0.01</v>
          </cell>
          <cell r="Y56">
            <v>0.01</v>
          </cell>
          <cell r="Z56">
            <v>0.01</v>
          </cell>
          <cell r="AA56">
            <v>0.01</v>
          </cell>
          <cell r="AB56">
            <v>0.01</v>
          </cell>
          <cell r="AC56">
            <v>0.01</v>
          </cell>
          <cell r="AD56">
            <v>0.01</v>
          </cell>
          <cell r="AE56">
            <v>0.01</v>
          </cell>
          <cell r="AF56">
            <v>0.01</v>
          </cell>
          <cell r="AG56">
            <v>0.01</v>
          </cell>
        </row>
        <row r="57">
          <cell r="B57">
            <v>1</v>
          </cell>
          <cell r="C57">
            <v>1.0149999999999999</v>
          </cell>
          <cell r="D57">
            <v>1.0302249999999997</v>
          </cell>
          <cell r="E57">
            <v>1.0456783749999996</v>
          </cell>
          <cell r="F57">
            <v>1.0613635506249994</v>
          </cell>
          <cell r="G57">
            <v>1.0772840038843743</v>
          </cell>
          <cell r="H57">
            <v>1.0880568439232181</v>
          </cell>
          <cell r="I57">
            <v>1.0989374123624502</v>
          </cell>
          <cell r="J57">
            <v>1.1099267864860747</v>
          </cell>
          <cell r="K57">
            <v>1.1210260543509354</v>
          </cell>
          <cell r="L57">
            <v>1.1322363148944448</v>
          </cell>
          <cell r="M57">
            <v>1.1435586780433893</v>
          </cell>
          <cell r="N57">
            <v>1.1549942648238232</v>
          </cell>
          <cell r="O57">
            <v>1.1665442074720613</v>
          </cell>
          <cell r="P57">
            <v>1.178209649546782</v>
          </cell>
          <cell r="Q57">
            <v>1.1899917460422498</v>
          </cell>
          <cell r="R57">
            <v>1.2018916635026722</v>
          </cell>
          <cell r="S57">
            <v>1.2139105801376988</v>
          </cell>
          <cell r="T57">
            <v>1.2260496859390757</v>
          </cell>
          <cell r="U57">
            <v>1.2383101827984664</v>
          </cell>
          <cell r="V57">
            <v>1.2506932846264511</v>
          </cell>
          <cell r="W57">
            <v>1.2632002174727157</v>
          </cell>
          <cell r="X57">
            <v>1.275832219647443</v>
          </cell>
          <cell r="Y57">
            <v>1.2885905418439174</v>
          </cell>
          <cell r="Z57">
            <v>1.3014764472623566</v>
          </cell>
          <cell r="AA57">
            <v>1.3144912117349801</v>
          </cell>
          <cell r="AB57">
            <v>1.32763612385233</v>
          </cell>
          <cell r="AC57">
            <v>1.3409124850908534</v>
          </cell>
          <cell r="AD57">
            <v>1.3543216099417619</v>
          </cell>
          <cell r="AE57">
            <v>1.3678648260411794</v>
          </cell>
          <cell r="AF57">
            <v>1.3815434743015913</v>
          </cell>
          <cell r="AG57">
            <v>1.3953589090446072</v>
          </cell>
        </row>
      </sheetData>
      <sheetData sheetId="7" refreshError="1"/>
      <sheetData sheetId="8" refreshError="1"/>
      <sheetData sheetId="9" refreshError="1"/>
      <sheetData sheetId="10" refreshError="1"/>
      <sheetData sheetId="11" refreshError="1"/>
      <sheetData sheetId="12" refreshError="1">
        <row r="42">
          <cell r="B42">
            <v>38717</v>
          </cell>
        </row>
        <row r="265">
          <cell r="A265" t="str">
            <v>INVESTIMENTI</v>
          </cell>
          <cell r="B265" t="str">
            <v>Lavori da Bando</v>
          </cell>
          <cell r="C265" t="str">
            <v>Altri investimenti sulla rete</v>
          </cell>
        </row>
        <row r="266">
          <cell r="A266">
            <v>2002</v>
          </cell>
          <cell r="B266">
            <v>7460</v>
          </cell>
          <cell r="C266">
            <v>10222</v>
          </cell>
          <cell r="E266">
            <v>3360</v>
          </cell>
          <cell r="F266">
            <v>6050</v>
          </cell>
        </row>
        <row r="267">
          <cell r="A267">
            <v>2003</v>
          </cell>
          <cell r="B267">
            <v>131632</v>
          </cell>
          <cell r="C267">
            <v>31130</v>
          </cell>
          <cell r="E267">
            <v>59278</v>
          </cell>
          <cell r="F267">
            <v>90000</v>
          </cell>
        </row>
        <row r="268">
          <cell r="A268">
            <v>2004</v>
          </cell>
          <cell r="B268">
            <v>67896</v>
          </cell>
          <cell r="C268">
            <v>52306</v>
          </cell>
          <cell r="E268">
            <v>40576</v>
          </cell>
          <cell r="F268">
            <v>33237</v>
          </cell>
        </row>
        <row r="269">
          <cell r="A269">
            <v>2005</v>
          </cell>
          <cell r="B269">
            <v>46412</v>
          </cell>
          <cell r="C269">
            <v>46674</v>
          </cell>
          <cell r="E269">
            <v>20900</v>
          </cell>
          <cell r="F269">
            <v>0</v>
          </cell>
        </row>
        <row r="270">
          <cell r="A270">
            <v>2006</v>
          </cell>
          <cell r="B270">
            <v>0</v>
          </cell>
          <cell r="C270">
            <v>42859</v>
          </cell>
        </row>
        <row r="271">
          <cell r="A271">
            <v>2007</v>
          </cell>
          <cell r="B271">
            <v>0</v>
          </cell>
        </row>
        <row r="272">
          <cell r="A272">
            <v>2008</v>
          </cell>
          <cell r="B272">
            <v>0</v>
          </cell>
        </row>
        <row r="273">
          <cell r="A273" t="str">
            <v>Totale</v>
          </cell>
          <cell r="B273">
            <v>253400</v>
          </cell>
          <cell r="C273">
            <v>183191</v>
          </cell>
        </row>
        <row r="288">
          <cell r="B288">
            <v>1</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Inversión"/>
      <sheetName val="Ingresos (Construcción)"/>
      <sheetName val="Gastos de Operación"/>
      <sheetName val="Ingresos"/>
      <sheetName val="Opex_Manut"/>
      <sheetName val="Opex_Other_Rev"/>
      <sheetName val="Supporto"/>
      <sheetName val="Traffico"/>
      <sheetName val="Input"/>
      <sheetName val="Scenari"/>
      <sheetName val="CIPE Parte II - B"/>
      <sheetName val="CIPE Parte I"/>
      <sheetName val="CIPE Parte II - A"/>
      <sheetName val="Conto Economico"/>
      <sheetName val="Stato Patrimoniale"/>
      <sheetName val="Cashflow"/>
      <sheetName val="Ratios"/>
      <sheetName val="MOL"/>
      <sheetName val="Investimento"/>
      <sheetName val="MSTR"/>
      <sheetName val="FIN"/>
      <sheetName val="Tax"/>
      <sheetName val="Summary"/>
      <sheetName val="Depreciation"/>
      <sheetName val="Inflazione"/>
      <sheetName val="TABELLA 1 - CONTO FINANZIARIO"/>
      <sheetName val="TABELLA 2 - CONTO ECONOMICO"/>
      <sheetName val="TABELLA 3 - CONTO INVESTIMENTI"/>
      <sheetName val="TABELLA 4 - CONTO FINANZIAMENTI"/>
      <sheetName val="TABELLA 5 - CONTO FABB. COP."/>
      <sheetName val="INDICATORI DI RENDIMENTO"/>
      <sheetName val="Foglio1"/>
      <sheetName val="Tariff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9">
          <cell r="B9">
            <v>42005</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quisitions"/>
      <sheetName val="h1"/>
      <sheetName val="ROS"/>
      <sheetName val="PRFMIX"/>
      <sheetName val="x share"/>
      <sheetName val="COMs2"/>
      <sheetName val="FH&amp;R"/>
      <sheetName val="valu"/>
      <sheetName val="input"/>
      <sheetName val="EVA "/>
      <sheetName val="DCF summary"/>
      <sheetName val="DCF "/>
      <sheetName val="Multipli"/>
      <sheetName val="va-s"/>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uscotto"/>
      <sheetName val="Calcolo_oneri_figurativi"/>
      <sheetName val="assumptions"/>
      <sheetName val="INTESTAZIONE "/>
      <sheetName val="SOMMARIO"/>
      <sheetName val="Ipotesi adottate"/>
      <sheetName val="Amm.Finanziario"/>
      <sheetName val="inflazione"/>
      <sheetName val="AVVERTIMENTI"/>
      <sheetName val="Pedaggi"/>
      <sheetName val="costi_operativi"/>
      <sheetName val="manutenzioni"/>
      <sheetName val="altri_costi operativi"/>
      <sheetName val="sommarioAZIONISTI"/>
      <sheetName val="sommarioindicidebito"/>
      <sheetName val="Tab1"/>
      <sheetName val="Tab2"/>
      <sheetName val="Tab3"/>
      <sheetName val="Tab4"/>
      <sheetName val="Tab5"/>
      <sheetName val="Ripartizione temporale"/>
      <sheetName val="Nuove opere"/>
      <sheetName val="Rend.Fin."/>
      <sheetName val="Finanziamenti"/>
      <sheetName val="TIR e ROE"/>
      <sheetName val="INDICIDEBITO"/>
      <sheetName val="SP"/>
      <sheetName val="Contributi"/>
      <sheetName val="Iva"/>
      <sheetName val="C.C.N."/>
      <sheetName val="Imposte"/>
      <sheetName val="Accantonamenti"/>
      <sheetName val="Manutenzioni straordinarie (1)"/>
      <sheetName val="Manutenzioni straordinarie (2)"/>
      <sheetName val="Costi capitalizzati"/>
      <sheetName val="Beni non reversibili"/>
      <sheetName val="Proventi vari"/>
      <sheetName val="Proventi finanziari"/>
      <sheetName val="Inpu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Cover"/>
      <sheetName val="Sal investimento"/>
      <sheetName val="Input Investimento"/>
      <sheetName val="Input Finanziari"/>
      <sheetName val="Costruzione"/>
      <sheetName val="Flussi annui 2013-2057"/>
      <sheetName val="Ricavi"/>
      <sheetName val="Costi"/>
      <sheetName val="Modello Finanziario"/>
      <sheetName val="Sommario"/>
      <sheetName val="Linea Base"/>
      <sheetName val="Linea Standby"/>
      <sheetName val="IVA"/>
      <sheetName val="Riepilogo contributi"/>
      <sheetName val="Ulteriori ipotesi DM125_97"/>
      <sheetName val="Tabella 1 DM125_97"/>
      <sheetName val="Tabella 2 DM125_97"/>
      <sheetName val="Tabella 3 DM125_97"/>
      <sheetName val="Tabella 4 DM125_97"/>
      <sheetName val="Tabella 5 DM125_97"/>
      <sheetName val="Tab 1 CIPE 11_2004"/>
      <sheetName val="Tab 2 CIPE 11_2004"/>
      <sheetName val="Tab 3 CIPE 11_2004"/>
      <sheetName val="Tab 4 CIPE 11_2004"/>
      <sheetName val="Tab 5 CIPE 11_2004"/>
      <sheetName val="Tab 6 CIPE 11_2004"/>
      <sheetName val="Tab 7 CIPE 11_2004"/>
      <sheetName val="assumptions"/>
      <sheetName val="Personalizar"/>
    </sheetNames>
    <sheetDataSet>
      <sheetData sheetId="0" refreshError="1">
        <row r="21">
          <cell r="E21">
            <v>20</v>
          </cell>
        </row>
        <row r="26">
          <cell r="E26">
            <v>15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
      <sheetName val="le"/>
      <sheetName val="1"/>
      <sheetName val="2"/>
      <sheetName val="3"/>
      <sheetName val="set"/>
      <sheetName val="iCE"/>
      <sheetName val="iSP"/>
      <sheetName val="iDebt"/>
      <sheetName val="iEquity"/>
      <sheetName val="iAmm"/>
      <sheetName val="iWacc"/>
      <sheetName val="C"/>
      <sheetName val="rRend"/>
      <sheetName val="rIndici"/>
      <sheetName val="rGraf"/>
      <sheetName val="g1"/>
      <sheetName val="g2"/>
      <sheetName val="g3"/>
      <sheetName val="g4"/>
      <sheetName val="g5"/>
      <sheetName val="g6"/>
      <sheetName val="g7"/>
      <sheetName val="g8"/>
      <sheetName val="PrRF"/>
      <sheetName val="PrCEgest"/>
      <sheetName val="PrSPgest"/>
      <sheetName val="PrCEciv"/>
      <sheetName val="."/>
      <sheetName val="sI"/>
      <sheetName val="sR1"/>
      <sheetName val="sR2"/>
      <sheetName val="sR3"/>
      <sheetName val="sR4"/>
      <sheetName val="sAn1"/>
      <sheetName val="sAn2"/>
      <sheetName val="sAn3"/>
      <sheetName val="sAn4"/>
      <sheetName val="cipe"/>
      <sheetName val="Input"/>
      <sheetName val="BALAN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TBAss"/>
      <sheetName val="Constr&amp;Fund"/>
      <sheetName val="Front"/>
      <sheetName val="Summary"/>
      <sheetName val="Res"/>
      <sheetName val="Datatable"/>
      <sheetName val="TBAss"/>
      <sheetName val="CF BS P&amp;L"/>
      <sheetName val="Assets"/>
      <sheetName val="Grants"/>
      <sheetName val="MajRep"/>
      <sheetName val="Loans"/>
      <sheetName val="Rev"/>
      <sheetName val="Availabilty Fee"/>
      <sheetName val="Exp"/>
      <sheetName val="WC&amp;VAT"/>
      <sheetName val="Interest on Cash"/>
      <sheetName val="Tax"/>
      <sheetName val="Audit"/>
      <sheetName val="PianFinCover"/>
      <sheetName val="PianFinTraffTar"/>
      <sheetName val="PianFinIpot"/>
      <sheetName val="Foglio1"/>
      <sheetName val="set"/>
      <sheetName val="iDebt"/>
    </sheetNames>
    <sheetDataSet>
      <sheetData sheetId="0" refreshError="1">
        <row r="225">
          <cell r="D225">
            <v>2500000</v>
          </cell>
        </row>
      </sheetData>
      <sheetData sheetId="1" refreshError="1">
        <row r="48">
          <cell r="C48">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i"/>
      <sheetName val="Tab1"/>
      <sheetName val="Tab2"/>
      <sheetName val="Tab3"/>
      <sheetName val="Tab4"/>
      <sheetName val="Tab5"/>
      <sheetName val="Fattore X - K Anas"/>
      <sheetName val="Fattore X - K Anas_2011"/>
      <sheetName val="Tdb Anas"/>
      <sheetName val="Delibera CIPE"/>
      <sheetName val="Delibera CIPE_2011"/>
      <sheetName val="Indici"/>
      <sheetName val="Ipotesi adottate"/>
      <sheetName val="Inflazione"/>
      <sheetName val="Investimenti"/>
      <sheetName val="Programma Lavori"/>
      <sheetName val="Cronoprogramma"/>
      <sheetName val="Imm.Materiali"/>
      <sheetName val="Imm.Immateriali"/>
      <sheetName val="Imm.Finanziarie"/>
      <sheetName val="Circolante"/>
      <sheetName val="Contributi"/>
      <sheetName val="Finanziamenti"/>
      <sheetName val="Pedaggi"/>
      <sheetName val="Proventi vari"/>
      <sheetName val="Manutenzioni"/>
      <sheetName val="Personale"/>
      <sheetName val="Costi operativi"/>
      <sheetName val="Costi capitalizzati"/>
      <sheetName val="Amm.Finanziario"/>
      <sheetName val="Accantonamenti"/>
      <sheetName val="Gestione finanziaria"/>
      <sheetName val="Gestione straordinaria"/>
      <sheetName val="Imposte"/>
      <sheetName val="Parametri X e K"/>
      <sheetName val="NTBAss"/>
      <sheetName val="Constr&amp;Fun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dB"/>
      <sheetName val="Sensitivity"/>
      <sheetName val="Piano"/>
      <sheetName val="Piano T"/>
      <sheetName val="Facilities"/>
      <sheetName val="Ricavi Totali Rug"/>
      <sheetName val="Modena Nord Rug"/>
      <sheetName val="Cittanova Rug"/>
      <sheetName val="Control IN"/>
      <sheetName val="Parametri"/>
    </sheetNames>
    <sheetDataSet>
      <sheetData sheetId="0" refreshError="1">
        <row r="21">
          <cell r="D21">
            <v>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ce"/>
      <sheetName val="Inputs"/>
      <sheetName val="DIAMOND"/>
      <sheetName val="Acquirer"/>
      <sheetName val="AcqIS"/>
      <sheetName val="AcqBSCF"/>
      <sheetName val="#REF"/>
      <sheetName val="PriceSyn"/>
      <sheetName val="Assum"/>
      <sheetName val="Sheet1"/>
      <sheetName val="Temporaneo"/>
      <sheetName val="Bloom Links"/>
      <sheetName val="Temporaneo.xls"/>
      <sheetName val="Hp e ris stamp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FILO.XLS"/>
      <sheetName val="SAFILO"/>
      <sheetName val="//webmail.stradeanas.it/Acquisi"/>
    </sheetNames>
    <definedNames>
      <definedName name="print1"/>
      <definedName name="print2"/>
      <definedName name="print3"/>
      <definedName name="print4"/>
      <definedName name="print5"/>
    </definedNames>
    <sheetDataSet>
      <sheetData sheetId="0" refreshError="1"/>
      <sheetData sheetId="1" refreshError="1"/>
      <sheetData sheetId="2"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velopment cash flow"/>
      <sheetName val="Montecarlo"/>
      <sheetName val="Variabili Propabilistiche"/>
      <sheetName val="Risk analysis"/>
      <sheetName val="Graph VAN "/>
      <sheetName val="VAN Pf"/>
      <sheetName val="Macro"/>
      <sheetName val="sensitivity"/>
      <sheetName val="Td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Name val="Sum"/>
      <sheetName val="Datatable"/>
      <sheetName val="NTBAss"/>
      <sheetName val="FundAss"/>
      <sheetName val="TBAss"/>
      <sheetName val="Constr&amp;Fund"/>
      <sheetName val="AccountAss"/>
      <sheetName val="Rev"/>
      <sheetName val="Exp"/>
      <sheetName val="Dep"/>
      <sheetName val="Fund"/>
      <sheetName val="Foglio3"/>
      <sheetName val="BondAcc"/>
      <sheetName val="Finance"/>
      <sheetName val="Loan"/>
      <sheetName val="WC &amp; VAT"/>
      <sheetName val="PL_BS_CF"/>
      <sheetName val="Tax"/>
      <sheetName val="Audit"/>
      <sheetName val="Development cash flow"/>
    </sheetNames>
    <sheetDataSet>
      <sheetData sheetId="0" refreshError="1"/>
      <sheetData sheetId="1" refreshError="1"/>
      <sheetData sheetId="2" refreshError="1"/>
      <sheetData sheetId="3" refreshError="1">
        <row r="12">
          <cell r="D12">
            <v>38</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LAPENALI"/>
      <sheetName val="penali"/>
      <sheetName val="ipotesi"/>
      <sheetName val="Summary"/>
      <sheetName val="Sensitivities"/>
      <sheetName val="Investments"/>
      <sheetName val="Inputs"/>
      <sheetName val="Construction"/>
      <sheetName val="Operation"/>
      <sheetName val="Financing"/>
      <sheetName val="Hedge"/>
      <sheetName val="P&amp;L"/>
      <sheetName val="BS"/>
      <sheetName val="CF"/>
      <sheetName val="Functions"/>
      <sheetName val="NTBAss"/>
      <sheetName val="Baseipc"/>
    </sheetNames>
    <sheetDataSet>
      <sheetData sheetId="0" refreshError="1"/>
      <sheetData sheetId="1" refreshError="1"/>
      <sheetData sheetId="2" refreshError="1"/>
      <sheetData sheetId="3" refreshError="1"/>
      <sheetData sheetId="4" refreshError="1"/>
      <sheetData sheetId="5" refreshError="1"/>
      <sheetData sheetId="6" refreshError="1">
        <row r="96">
          <cell r="B96">
            <v>0.39200000000000002</v>
          </cell>
        </row>
        <row r="97">
          <cell r="B97">
            <v>0.58799999999999997</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s"/>
      <sheetName val="UNLEVERED ANALYSIS"/>
      <sheetName val=" Henwood PPF Scenario"/>
      <sheetName val="Common OperInputs"/>
      <sheetName val=" Market Scenario"/>
      <sheetName val="Contribution Margin by Plant"/>
      <sheetName val="Financials"/>
      <sheetName val="Switches"/>
      <sheetName val="Summary Fixed Costs"/>
      <sheetName val="PrintManagerCode"/>
      <sheetName val="LEVERED ANALYSIS"/>
      <sheetName val="Bidco Op-BSheet"/>
      <sheetName val="Levered Financials"/>
      <sheetName val="Credit Ratios"/>
      <sheetName val="Levered_FCF_Securit."/>
      <sheetName val="Module1"/>
      <sheetName val="Inputs"/>
    </sheetNames>
    <sheetDataSet>
      <sheetData sheetId="0" refreshError="1"/>
      <sheetData sheetId="1" refreshError="1"/>
      <sheetData sheetId="2" refreshError="1"/>
      <sheetData sheetId="3" refreshError="1">
        <row r="854">
          <cell r="I854">
            <v>0.36</v>
          </cell>
        </row>
      </sheetData>
      <sheetData sheetId="4" refreshError="1"/>
      <sheetData sheetId="5" refreshError="1"/>
      <sheetData sheetId="6" refreshError="1"/>
      <sheetData sheetId="7" refreshError="1">
        <row r="88">
          <cell r="G88">
            <v>1</v>
          </cell>
        </row>
        <row r="89">
          <cell r="G89">
            <v>1</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egilo Ce"/>
      <sheetName val="Impregilo SP"/>
      <sheetName val="Impregilo IAS"/>
      <sheetName val="Astaldi"/>
      <sheetName val="Highlights Astaldi"/>
      <sheetName val="Highlights"/>
      <sheetName val="Grafico Impregilo - Ast"/>
      <sheetName val="Ipotesi fusioni SI Gemina"/>
      <sheetName val="Ipotesi fusioni No Gemina"/>
      <sheetName val="Riepilogo plus Gemina"/>
      <sheetName val="SP IGLI 2"/>
      <sheetName val="Ipotesi fusioni"/>
      <sheetName val="Corsi Astaldi"/>
      <sheetName val="Datastream"/>
      <sheetName val="Azionariato Astaldi"/>
      <sheetName val="Organigramma Astaldi"/>
      <sheetName val="Ricavi Astaldi"/>
      <sheetName val="Portafoglio ordini"/>
      <sheetName val="DIAMOND"/>
    </sheetNames>
    <sheetDataSet>
      <sheetData sheetId="0" refreshError="1">
        <row r="1">
          <cell r="A1" t="str">
            <v>GRUPPO IMPREGILO</v>
          </cell>
        </row>
        <row r="4">
          <cell r="A4" t="str">
            <v>Conti economici consolidati</v>
          </cell>
        </row>
        <row r="6">
          <cell r="C6">
            <v>1999</v>
          </cell>
        </row>
        <row r="7">
          <cell r="C7" t="str">
            <v>€ mln.</v>
          </cell>
          <cell r="D7" t="str">
            <v>%</v>
          </cell>
        </row>
        <row r="9">
          <cell r="A9" t="str">
            <v>Valore della produzione (1)</v>
          </cell>
          <cell r="C9">
            <v>1808.634</v>
          </cell>
          <cell r="D9">
            <v>1</v>
          </cell>
        </row>
        <row r="11">
          <cell r="A11" t="str">
            <v>Consumi (2)</v>
          </cell>
          <cell r="C11">
            <v>-1332.9739999999997</v>
          </cell>
          <cell r="D11">
            <v>0.73700593928898805</v>
          </cell>
        </row>
        <row r="12">
          <cell r="A12" t="str">
            <v xml:space="preserve">Costo del lavoro </v>
          </cell>
          <cell r="C12">
            <v>-276.75900000000001</v>
          </cell>
          <cell r="D12">
            <v>0.15302100922574718</v>
          </cell>
        </row>
        <row r="14">
          <cell r="A14" t="str">
            <v>Margine operativo lordo</v>
          </cell>
          <cell r="C14">
            <v>198.90100000000029</v>
          </cell>
          <cell r="D14">
            <v>0.10997305148526473</v>
          </cell>
        </row>
        <row r="16">
          <cell r="A16" t="str">
            <v xml:space="preserve">Ammortamenti </v>
          </cell>
          <cell r="C16">
            <v>-146.61000000000001</v>
          </cell>
          <cell r="D16">
            <v>8.1061176556450898E-2</v>
          </cell>
        </row>
        <row r="17">
          <cell r="A17" t="str">
            <v>Accantonamenti netti (3)</v>
          </cell>
          <cell r="C17">
            <v>3.0579999999999998</v>
          </cell>
          <cell r="D17">
            <v>1.6907787866422945E-3</v>
          </cell>
        </row>
        <row r="19">
          <cell r="A19" t="str">
            <v>Risultato operativo</v>
          </cell>
          <cell r="C19">
            <v>55.349000000000281</v>
          </cell>
          <cell r="D19">
            <v>3.0602653715456129E-2</v>
          </cell>
        </row>
        <row r="21">
          <cell r="A21" t="str">
            <v>Interessi netti (4)</v>
          </cell>
          <cell r="C21">
            <v>-102.98400000000001</v>
          </cell>
          <cell r="D21">
            <v>5.6940210125431684E-2</v>
          </cell>
        </row>
        <row r="22">
          <cell r="A22" t="str">
            <v>Differenze cambi</v>
          </cell>
          <cell r="C22">
            <v>29.811999999999998</v>
          </cell>
          <cell r="D22">
            <v>1.6483158007645549E-2</v>
          </cell>
        </row>
        <row r="23">
          <cell r="A23" t="str">
            <v>Altri proventi/(oneri) finanziari (5)</v>
          </cell>
        </row>
        <row r="25">
          <cell r="A25" t="str">
            <v>Risultato gestionale</v>
          </cell>
          <cell r="C25">
            <v>-17.82299999999973</v>
          </cell>
          <cell r="D25">
            <v>-9.8543984023300064E-3</v>
          </cell>
        </row>
        <row r="27">
          <cell r="A27" t="str">
            <v>Effetto partecipazioni (6)</v>
          </cell>
          <cell r="C27">
            <v>-0.72099999999999831</v>
          </cell>
          <cell r="D27">
            <v>3.9864339606575919E-4</v>
          </cell>
        </row>
        <row r="28">
          <cell r="A28" t="str">
            <v>Partite straordinarie (7)</v>
          </cell>
          <cell r="C28">
            <v>13.070999999999994</v>
          </cell>
          <cell r="D28">
            <v>7.2270011511450048E-3</v>
          </cell>
        </row>
        <row r="30">
          <cell r="A30" t="str">
            <v>Risultato ante imposte</v>
          </cell>
          <cell r="C30">
            <v>-5.4729999999997325</v>
          </cell>
          <cell r="D30">
            <v>-3.0260406472507606E-3</v>
          </cell>
        </row>
        <row r="32">
          <cell r="A32" t="str">
            <v>Imposte (8)</v>
          </cell>
          <cell r="C32">
            <v>-16.922000000000001</v>
          </cell>
          <cell r="D32">
            <v>9.3562323831134445E-3</v>
          </cell>
        </row>
        <row r="34">
          <cell r="A34" t="str">
            <v>Risultato netto consolidato</v>
          </cell>
          <cell r="C34">
            <v>-22.394999999999733</v>
          </cell>
          <cell r="D34">
            <v>6.3301917358626839E-3</v>
          </cell>
        </row>
        <row r="36">
          <cell r="A36" t="str">
            <v>Interessi di terzi</v>
          </cell>
          <cell r="C36">
            <v>1.5620000000000001</v>
          </cell>
          <cell r="D36">
            <v>8.6363520756548864E-4</v>
          </cell>
        </row>
        <row r="38">
          <cell r="A38" t="str">
            <v>Risultato netto di gruppo</v>
          </cell>
          <cell r="C38">
            <v>-20.832999999999732</v>
          </cell>
          <cell r="D38">
            <v>-1.1518637822798715E-2</v>
          </cell>
        </row>
        <row r="40">
          <cell r="A40" t="str">
            <v>Dividendi (per competenza)</v>
          </cell>
          <cell r="C40">
            <v>7.8</v>
          </cell>
        </row>
        <row r="42">
          <cell r="A42" t="str">
            <v>Utili/perdite su cambi non transitate a C/E (9)</v>
          </cell>
        </row>
        <row r="44">
          <cell r="A44" t="str">
            <v>(*)</v>
          </cell>
          <cell r="B44" t="str">
            <v>Include i dati economici della società in liquidazione Imprepar-Impregilo Partecipazioni S.p.A. relativi ai soli primi nove mesi dell'anno.</v>
          </cell>
        </row>
        <row r="45">
          <cell r="A45" t="str">
            <v>(**)</v>
          </cell>
          <cell r="B45" t="str">
            <v>Non perfettamente omogenea con i periodi precedenti</v>
          </cell>
        </row>
        <row r="46">
          <cell r="A46" t="str">
            <v>(***)</v>
          </cell>
          <cell r="B46" t="str">
            <v>Bilancio redatto in conformità ai principi contabili internazionali IAS/IFRS</v>
          </cell>
        </row>
        <row r="47">
          <cell r="A47" t="str">
            <v>(a)</v>
          </cell>
          <cell r="B47" t="str">
            <v>Risultati ante imposte</v>
          </cell>
        </row>
        <row r="49">
          <cell r="C49">
            <v>1999</v>
          </cell>
        </row>
        <row r="50">
          <cell r="C50" t="str">
            <v>€ mln.</v>
          </cell>
          <cell r="D50" t="str">
            <v>%</v>
          </cell>
        </row>
        <row r="52">
          <cell r="A52">
            <v>-1</v>
          </cell>
          <cell r="B52" t="str">
            <v>Di cui:</v>
          </cell>
        </row>
        <row r="53">
          <cell r="B53" t="str">
            <v>Ricavi delle vendite</v>
          </cell>
          <cell r="C53">
            <v>1452.712</v>
          </cell>
          <cell r="D53">
            <v>0.80320949401592578</v>
          </cell>
        </row>
        <row r="54">
          <cell r="B54" t="str">
            <v>Variazione dei lavori in corso</v>
          </cell>
          <cell r="C54">
            <v>355.92200000000003</v>
          </cell>
          <cell r="D54">
            <v>0.19679050598407419</v>
          </cell>
        </row>
        <row r="55">
          <cell r="B55" t="str">
            <v xml:space="preserve">Totale </v>
          </cell>
          <cell r="C55">
            <v>1808.634</v>
          </cell>
          <cell r="D55">
            <v>1</v>
          </cell>
        </row>
      </sheetData>
      <sheetData sheetId="1" refreshError="1">
        <row r="1">
          <cell r="A1" t="str">
            <v>GRUPPO IMPREGILO</v>
          </cell>
        </row>
        <row r="3">
          <cell r="A3" t="str">
            <v>Situazioni patrimoniali consolidate</v>
          </cell>
        </row>
        <row r="8">
          <cell r="A8" t="str">
            <v xml:space="preserve">Avviamento </v>
          </cell>
        </row>
        <row r="9">
          <cell r="A9" t="str">
            <v>Costi capitalizzati</v>
          </cell>
        </row>
        <row r="10">
          <cell r="A10" t="str">
            <v>Differenza di consolidamento</v>
          </cell>
        </row>
        <row r="11">
          <cell r="A11" t="str">
            <v>Altre immobilizzazioni immateriali</v>
          </cell>
        </row>
        <row r="12">
          <cell r="A12" t="str">
            <v>Immobilizzazioni materiali</v>
          </cell>
        </row>
        <row r="13">
          <cell r="A13" t="str">
            <v>Partecipazioni (1)</v>
          </cell>
        </row>
        <row r="14">
          <cell r="A14" t="str">
            <v>Titoli/crediti finanziari immobilizzati (2)</v>
          </cell>
        </row>
        <row r="15">
          <cell r="A15" t="str">
            <v>Immobilizzazioni nette</v>
          </cell>
        </row>
        <row r="17">
          <cell r="A17" t="str">
            <v>Lavori in corso (3)</v>
          </cell>
        </row>
        <row r="18">
          <cell r="A18" t="str">
            <v>Rimanenze di materiali e semilavorati</v>
          </cell>
        </row>
        <row r="19">
          <cell r="A19" t="str">
            <v>Crediti commerciali netti</v>
          </cell>
        </row>
        <row r="20">
          <cell r="A20" t="str">
            <v xml:space="preserve">Debiti commerciali </v>
          </cell>
        </row>
        <row r="21">
          <cell r="A21" t="str">
            <v>Acconti</v>
          </cell>
        </row>
        <row r="22">
          <cell r="A22" t="str">
            <v>Altre attività correnti (4)</v>
          </cell>
        </row>
        <row r="23">
          <cell r="A23" t="str">
            <v>Altre passività correnti (5)</v>
          </cell>
        </row>
        <row r="24">
          <cell r="A24" t="str">
            <v>Capitale circolante netto</v>
          </cell>
        </row>
        <row r="26">
          <cell r="A26" t="str">
            <v>Crediti per imposte anticipate</v>
          </cell>
        </row>
        <row r="28">
          <cell r="A28" t="str">
            <v>TFR</v>
          </cell>
        </row>
        <row r="29">
          <cell r="A29" t="str">
            <v>Fondi rischi ed oneri</v>
          </cell>
        </row>
        <row r="30">
          <cell r="A30" t="str">
            <v>CAPITALE INVESTITO NETTO</v>
          </cell>
        </row>
        <row r="32">
          <cell r="A32" t="str">
            <v xml:space="preserve">Capitale sociale </v>
          </cell>
        </row>
        <row r="33">
          <cell r="A33" t="str">
            <v>Riserva oscillazione cambi (6)</v>
          </cell>
        </row>
        <row r="34">
          <cell r="A34" t="str">
            <v>Altre riserve</v>
          </cell>
        </row>
        <row r="35">
          <cell r="A35" t="str">
            <v>Risultato d'esercizio</v>
          </cell>
        </row>
        <row r="37">
          <cell r="A37" t="str">
            <v>Patrimonio netto di gruppo</v>
          </cell>
        </row>
        <row r="39">
          <cell r="A39" t="str">
            <v>Patrimonio netto di terzi</v>
          </cell>
        </row>
        <row r="41">
          <cell r="A41" t="str">
            <v xml:space="preserve">Prestiti obbligazionari </v>
          </cell>
        </row>
        <row r="42">
          <cell r="A42" t="str">
            <v>Debiti v/banche a B. T.</v>
          </cell>
        </row>
        <row r="43">
          <cell r="A43" t="str">
            <v>Debiti v/banche a M.L.T.</v>
          </cell>
        </row>
        <row r="44">
          <cell r="A44" t="str">
            <v xml:space="preserve">Debiti v/altri finanziatori </v>
          </cell>
        </row>
        <row r="45">
          <cell r="A45" t="str">
            <v>Debiti v/Gemina</v>
          </cell>
        </row>
        <row r="46">
          <cell r="A46" t="str">
            <v>Debiti v/banche per Project Financing</v>
          </cell>
        </row>
        <row r="47">
          <cell r="A47" t="str">
            <v>Debiti per obbligazioni ex Project Financing</v>
          </cell>
        </row>
        <row r="48">
          <cell r="A48" t="str">
            <v>Indebitamento finanziario lordo</v>
          </cell>
        </row>
        <row r="50">
          <cell r="A50" t="str">
            <v>Disponibilità (7)</v>
          </cell>
        </row>
        <row r="51">
          <cell r="A51" t="str">
            <v>Disponibilità liquide ex Project Financing</v>
          </cell>
        </row>
        <row r="52">
          <cell r="A52" t="str">
            <v xml:space="preserve">Indebitamento finanziario netto </v>
          </cell>
        </row>
        <row r="54">
          <cell r="B54" t="str">
            <v>Garanzie per debiti di società non consolidate</v>
          </cell>
        </row>
        <row r="56">
          <cell r="B56" t="str">
            <v>Totale impegni finanziari</v>
          </cell>
        </row>
        <row r="58">
          <cell r="A58" t="str">
            <v>Debiti leasing</v>
          </cell>
        </row>
        <row r="60">
          <cell r="A60" t="str">
            <v>Fideiussioni prestate</v>
          </cell>
        </row>
        <row r="62">
          <cell r="A62" t="str">
            <v>Totale esposizione</v>
          </cell>
        </row>
        <row r="64">
          <cell r="A64" t="str">
            <v>(*)</v>
          </cell>
          <cell r="B64" t="str">
            <v>E' stato deconsolidato il bilancio della Imprepar-Impregilo Partecipazioni S.p.A. a seguito della messa in liquidazione della società.</v>
          </cell>
        </row>
        <row r="65">
          <cell r="A65" t="str">
            <v>(**)</v>
          </cell>
          <cell r="B65" t="str">
            <v>Non perfettamente omogeneo con le riclassifiche degli esercizi precedenti.</v>
          </cell>
        </row>
        <row r="66">
          <cell r="A66" t="str">
            <v>(a)</v>
          </cell>
          <cell r="B66" t="str">
            <v>NB:  Si tratta del patrimonio di terzi al 31.12.2004 in quanto quello al 31.3.2005 non è disponibile.</v>
          </cell>
        </row>
        <row r="67">
          <cell r="A67" t="str">
            <v>(***)</v>
          </cell>
          <cell r="B67" t="str">
            <v>Bilancio redatto in conformità ai principi contabili internazionali IAS/IFRS</v>
          </cell>
        </row>
        <row r="68">
          <cell r="A68" t="str">
            <v>(a)</v>
          </cell>
          <cell r="B68" t="str">
            <v>Risultati ante imposte</v>
          </cell>
        </row>
        <row r="70">
          <cell r="A70" t="str">
            <v>Check</v>
          </cell>
        </row>
        <row r="73">
          <cell r="A73" t="str">
            <v>Dettaglio conti d'ordine:</v>
          </cell>
        </row>
        <row r="75">
          <cell r="A75" t="str">
            <v>fideiussioni in conto proprio</v>
          </cell>
        </row>
        <row r="76">
          <cell r="A76" t="str">
            <v>fideiussioni a favore di imprese controllate</v>
          </cell>
        </row>
        <row r="77">
          <cell r="A77" t="str">
            <v>fideiussioni a favore di imprese collegate</v>
          </cell>
        </row>
        <row r="78">
          <cell r="A78" t="str">
            <v>fideiussioni a favore di altre imprese</v>
          </cell>
        </row>
        <row r="79">
          <cell r="A79" t="str">
            <v>Totale garanzie personali (fideiussioni)</v>
          </cell>
        </row>
        <row r="81">
          <cell r="A81" t="str">
            <v>garanzie reali</v>
          </cell>
        </row>
        <row r="82">
          <cell r="A82" t="str">
            <v>beni dell'azienda presso terzi</v>
          </cell>
        </row>
        <row r="83">
          <cell r="A83" t="str">
            <v>beni di terzi presso l'azienda</v>
          </cell>
        </row>
        <row r="84">
          <cell r="A84" t="str">
            <v xml:space="preserve">impegni </v>
          </cell>
        </row>
        <row r="85">
          <cell r="A85" t="str">
            <v>altri conti d'ordine</v>
          </cell>
        </row>
        <row r="86">
          <cell r="A86" t="str">
            <v>Totale</v>
          </cell>
        </row>
        <row r="88">
          <cell r="A88" t="str">
            <v>(a)</v>
          </cell>
          <cell r="B88" t="str">
            <v>Di cui € 1.025 mln. a garanzia della buona esecuzione di lavori e € 737 mln. per concessione di credito.</v>
          </cell>
        </row>
        <row r="89">
          <cell r="A89" t="str">
            <v>(b)</v>
          </cell>
          <cell r="B89" t="str">
            <v>Di cui € 830 mln. a garanzia della buona esecuzione di lavori, € 530 mln. per anticipi contrattuali incassati e € 285 mln. per concessione di credito.</v>
          </cell>
        </row>
        <row r="90">
          <cell r="A90" t="str">
            <v>(c)</v>
          </cell>
          <cell r="B90" t="str">
            <v>Include un'ipoteca gravante sull'area di Via Melchiorre Gioia per € 116,2 e il pegno sulle azioni Leonardo Holding a garanzia di un finanziamento concesso ad ADR.</v>
          </cell>
        </row>
        <row r="91">
          <cell r="A91" t="str">
            <v>(d)</v>
          </cell>
          <cell r="B91" t="str">
            <v>Si tratta di strumenti finanziari per la copertura di rischi di cambio (prevalentemente "Domestic Currency Swap").</v>
          </cell>
        </row>
        <row r="92">
          <cell r="A92" t="str">
            <v>(e)</v>
          </cell>
          <cell r="B92" t="str">
            <v>Si tratta di garanzie ricevute principalmente da subappaltatori per buona esecuzione lavori, anticipi contrattuali e altro.</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la_X"/>
      <sheetName val="Poste_figurative"/>
      <sheetName val="Ipotesi adottate"/>
      <sheetName val="Pedaggi"/>
      <sheetName val="Inflazione"/>
      <sheetName val="AVVERTIMENTI"/>
      <sheetName val="Assumption"/>
      <sheetName val="SOMMARIO"/>
      <sheetName val="sommarioAZIONISTI"/>
      <sheetName val="sommarioindicidebito"/>
      <sheetName val="Tab1"/>
      <sheetName val="Tab2"/>
      <sheetName val="Tab3"/>
      <sheetName val="Amm.Finanziario"/>
      <sheetName val="Tab4"/>
      <sheetName val="Tab5"/>
      <sheetName val="Nuove opere"/>
      <sheetName val="Ripartizione temporale (1)"/>
      <sheetName val="TIR e ROE"/>
      <sheetName val="INDICIDEBITO"/>
      <sheetName val="Manutenzioni"/>
      <sheetName val="Proventi vari"/>
      <sheetName val="Personale"/>
      <sheetName val="Costi operativi"/>
      <sheetName val="Proventi finanziari"/>
      <sheetName val="Rend.Fin."/>
      <sheetName val="SP"/>
      <sheetName val="Finanziamenti"/>
      <sheetName val="Iva"/>
      <sheetName val="C.C.N."/>
      <sheetName val="Imposte"/>
      <sheetName val="Accantonamenti"/>
      <sheetName val="Manutenzioni straordinarie (1)"/>
      <sheetName val="Manutenzioni straordinarie (2)"/>
      <sheetName val="Costi capitalizzati"/>
      <sheetName val="Contributi"/>
      <sheetName val="Beni non reversibili"/>
      <sheetName val="Impegilo Ce"/>
      <sheetName val="Impregilo SP"/>
    </sheetNames>
    <sheetDataSet>
      <sheetData sheetId="0" refreshError="1"/>
      <sheetData sheetId="1" refreshError="1"/>
      <sheetData sheetId="2" refreshError="1"/>
      <sheetData sheetId="3" refreshError="1"/>
      <sheetData sheetId="4" refreshError="1"/>
      <sheetData sheetId="5" refreshError="1"/>
      <sheetData sheetId="6" refreshError="1">
        <row r="10">
          <cell r="D10">
            <v>2013</v>
          </cell>
        </row>
        <row r="11">
          <cell r="D11">
            <v>19.5</v>
          </cell>
        </row>
        <row r="12">
          <cell r="D12">
            <v>2032</v>
          </cell>
        </row>
        <row r="14">
          <cell r="D14">
            <v>2032</v>
          </cell>
        </row>
        <row r="36">
          <cell r="D36">
            <v>4.2500000000000003E-2</v>
          </cell>
        </row>
        <row r="37">
          <cell r="D37">
            <v>0.33</v>
          </cell>
        </row>
        <row r="38">
          <cell r="D38">
            <v>0.99</v>
          </cell>
        </row>
        <row r="42">
          <cell r="D42">
            <v>0.44450000000000001</v>
          </cell>
        </row>
        <row r="43">
          <cell r="D43">
            <v>0.44800000000000001</v>
          </cell>
        </row>
        <row r="54">
          <cell r="D54">
            <v>157865</v>
          </cell>
        </row>
        <row r="72">
          <cell r="D72">
            <v>4.7500000000000001E-2</v>
          </cell>
        </row>
        <row r="76">
          <cell r="D76">
            <v>0</v>
          </cell>
        </row>
        <row r="78">
          <cell r="D78">
            <v>4.7500000000000001E-2</v>
          </cell>
        </row>
        <row r="86">
          <cell r="D86">
            <v>4.7500000000000001E-2</v>
          </cell>
        </row>
        <row r="110">
          <cell r="D110">
            <v>425</v>
          </cell>
        </row>
        <row r="121">
          <cell r="D121">
            <v>1.32</v>
          </cell>
        </row>
        <row r="122">
          <cell r="D122">
            <v>1.36</v>
          </cell>
        </row>
        <row r="123">
          <cell r="D123">
            <v>1.36</v>
          </cell>
        </row>
        <row r="129">
          <cell r="D129">
            <v>90</v>
          </cell>
          <cell r="G129">
            <v>0.6</v>
          </cell>
        </row>
        <row r="130">
          <cell r="D130">
            <v>60</v>
          </cell>
        </row>
        <row r="131">
          <cell r="D131">
            <v>120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mpa"/>
      <sheetName val="Consuntivo"/>
      <sheetName val="Dati Generali"/>
      <sheetName val="Primo"/>
      <sheetName val="Secondo"/>
      <sheetName val="Terzo"/>
      <sheetName val="Foglio2"/>
      <sheetName val="Nuove opere"/>
      <sheetName val="Parametri"/>
      <sheetName val="Foglio1"/>
      <sheetName val="Integrazione dati"/>
      <sheetName val="Tot"/>
      <sheetName val="Inv NO"/>
      <sheetName val="Ricavi NO"/>
      <sheetName val="Costi NO"/>
      <sheetName val="Costi"/>
      <sheetName val="Inv e Amm"/>
      <sheetName val="Imposte"/>
      <sheetName val="Finanza"/>
      <sheetName val="PN Fondi Circolante"/>
      <sheetName val="CF"/>
      <sheetName val="CE nuove opere"/>
      <sheetName val="Sintesi"/>
      <sheetName val="CE"/>
      <sheetName val="C.Finanziario"/>
      <sheetName val="C.Investimenti"/>
      <sheetName val="C.Finanziamenti"/>
      <sheetName val="C.Fab e Cop."/>
      <sheetName val="Indici sintetici"/>
      <sheetName val="Capitalizzazione OF"/>
      <sheetName val="IVA"/>
      <sheetName val="Traffico"/>
      <sheetName val="TIRVAN"/>
      <sheetName val="Assumption"/>
    </sheetNames>
    <sheetDataSet>
      <sheetData sheetId="0" refreshError="1"/>
      <sheetData sheetId="1" refreshError="1"/>
      <sheetData sheetId="2" refreshError="1">
        <row r="1">
          <cell r="C1">
            <v>2002</v>
          </cell>
        </row>
        <row r="2">
          <cell r="C2">
            <v>2002</v>
          </cell>
        </row>
        <row r="38">
          <cell r="D38" t="str">
            <v>Finanziario costante</v>
          </cell>
        </row>
        <row r="39">
          <cell r="D39" t="str">
            <v>Finanziario costante</v>
          </cell>
        </row>
        <row r="40">
          <cell r="D40" t="str">
            <v>Finanziario costante</v>
          </cell>
        </row>
        <row r="76">
          <cell r="D76">
            <v>2003</v>
          </cell>
          <cell r="E76">
            <v>2004</v>
          </cell>
          <cell r="F76">
            <v>2005</v>
          </cell>
          <cell r="G76">
            <v>2006</v>
          </cell>
          <cell r="H76">
            <v>2007</v>
          </cell>
          <cell r="I76">
            <v>2008</v>
          </cell>
          <cell r="J76">
            <v>2009</v>
          </cell>
          <cell r="K76">
            <v>2010</v>
          </cell>
          <cell r="L76">
            <v>2011</v>
          </cell>
          <cell r="M76">
            <v>2012</v>
          </cell>
          <cell r="N76">
            <v>2013</v>
          </cell>
          <cell r="O76">
            <v>2014</v>
          </cell>
          <cell r="P76">
            <v>2015</v>
          </cell>
          <cell r="Q76">
            <v>2016</v>
          </cell>
          <cell r="R76">
            <v>2017</v>
          </cell>
          <cell r="S76">
            <v>2018</v>
          </cell>
          <cell r="T76">
            <v>2019</v>
          </cell>
          <cell r="U76">
            <v>2020</v>
          </cell>
          <cell r="V76">
            <v>2021</v>
          </cell>
          <cell r="W76">
            <v>2022</v>
          </cell>
          <cell r="X76">
            <v>2023</v>
          </cell>
          <cell r="Y76">
            <v>2024</v>
          </cell>
          <cell r="Z76">
            <v>2025</v>
          </cell>
          <cell r="AA76">
            <v>2026</v>
          </cell>
          <cell r="AB76">
            <v>2027</v>
          </cell>
          <cell r="AC76">
            <v>2028</v>
          </cell>
          <cell r="AD76">
            <v>2029</v>
          </cell>
          <cell r="AE76">
            <v>2030</v>
          </cell>
          <cell r="AF76">
            <v>2031</v>
          </cell>
          <cell r="AG76">
            <v>2032</v>
          </cell>
          <cell r="AH76">
            <v>2033</v>
          </cell>
          <cell r="AI76">
            <v>2034</v>
          </cell>
          <cell r="AJ76">
            <v>2035</v>
          </cell>
          <cell r="AK76">
            <v>2036</v>
          </cell>
          <cell r="AL76">
            <v>2037</v>
          </cell>
          <cell r="AM76">
            <v>2038</v>
          </cell>
          <cell r="AN76">
            <v>2039</v>
          </cell>
        </row>
        <row r="77">
          <cell r="I77">
            <v>200000</v>
          </cell>
          <cell r="J77">
            <v>200000</v>
          </cell>
          <cell r="K77">
            <v>200000</v>
          </cell>
          <cell r="L77">
            <v>200000</v>
          </cell>
        </row>
        <row r="78">
          <cell r="F78">
            <v>15</v>
          </cell>
          <cell r="G78">
            <v>15</v>
          </cell>
          <cell r="H78">
            <v>15</v>
          </cell>
          <cell r="I78">
            <v>15</v>
          </cell>
          <cell r="J78">
            <v>15</v>
          </cell>
          <cell r="K78">
            <v>15</v>
          </cell>
          <cell r="L78">
            <v>15</v>
          </cell>
          <cell r="M78">
            <v>15</v>
          </cell>
          <cell r="N78">
            <v>15</v>
          </cell>
          <cell r="O78">
            <v>15</v>
          </cell>
          <cell r="P78">
            <v>15</v>
          </cell>
          <cell r="Q78">
            <v>15</v>
          </cell>
        </row>
      </sheetData>
      <sheetData sheetId="3" refreshError="1"/>
      <sheetData sheetId="4" refreshError="1"/>
      <sheetData sheetId="5" refreshError="1"/>
      <sheetData sheetId="6" refreshError="1"/>
      <sheetData sheetId="7" refreshError="1"/>
      <sheetData sheetId="8" refreshError="1">
        <row r="1">
          <cell r="C1">
            <v>2002</v>
          </cell>
          <cell r="D1">
            <v>2003</v>
          </cell>
          <cell r="E1">
            <v>2004</v>
          </cell>
          <cell r="F1">
            <v>2005</v>
          </cell>
          <cell r="G1">
            <v>2006</v>
          </cell>
          <cell r="H1">
            <v>2007</v>
          </cell>
          <cell r="I1">
            <v>2008</v>
          </cell>
          <cell r="J1">
            <v>2009</v>
          </cell>
          <cell r="K1">
            <v>2010</v>
          </cell>
          <cell r="L1">
            <v>2011</v>
          </cell>
          <cell r="M1">
            <v>2012</v>
          </cell>
          <cell r="N1">
            <v>2013</v>
          </cell>
          <cell r="O1">
            <v>2014</v>
          </cell>
          <cell r="P1">
            <v>2015</v>
          </cell>
          <cell r="Q1">
            <v>2016</v>
          </cell>
          <cell r="R1">
            <v>2017</v>
          </cell>
          <cell r="S1">
            <v>2018</v>
          </cell>
          <cell r="T1">
            <v>2019</v>
          </cell>
          <cell r="U1">
            <v>2020</v>
          </cell>
          <cell r="V1">
            <v>2021</v>
          </cell>
          <cell r="W1">
            <v>2022</v>
          </cell>
          <cell r="X1">
            <v>2023</v>
          </cell>
          <cell r="Y1">
            <v>2024</v>
          </cell>
          <cell r="Z1">
            <v>2025</v>
          </cell>
          <cell r="AA1">
            <v>2026</v>
          </cell>
          <cell r="AB1">
            <v>2027</v>
          </cell>
          <cell r="AC1">
            <v>2028</v>
          </cell>
          <cell r="AD1">
            <v>2029</v>
          </cell>
          <cell r="AE1">
            <v>2030</v>
          </cell>
          <cell r="AF1">
            <v>2031</v>
          </cell>
          <cell r="AG1">
            <v>2032</v>
          </cell>
          <cell r="AH1">
            <v>2033</v>
          </cell>
          <cell r="AI1">
            <v>2034</v>
          </cell>
          <cell r="AJ1">
            <v>2035</v>
          </cell>
          <cell r="AK1">
            <v>2036</v>
          </cell>
          <cell r="AL1">
            <v>2037</v>
          </cell>
          <cell r="AM1">
            <v>2038</v>
          </cell>
          <cell r="AN1">
            <v>2039</v>
          </cell>
        </row>
        <row r="2">
          <cell r="C2">
            <v>2002</v>
          </cell>
        </row>
        <row r="4">
          <cell r="C4">
            <v>0</v>
          </cell>
          <cell r="D4">
            <v>0</v>
          </cell>
          <cell r="E4">
            <v>0</v>
          </cell>
          <cell r="F4">
            <v>0</v>
          </cell>
          <cell r="G4">
            <v>0</v>
          </cell>
          <cell r="H4">
            <v>0</v>
          </cell>
          <cell r="I4">
            <v>0</v>
          </cell>
          <cell r="J4">
            <v>0</v>
          </cell>
          <cell r="K4">
            <v>0</v>
          </cell>
          <cell r="L4">
            <v>0</v>
          </cell>
          <cell r="M4">
            <v>0</v>
          </cell>
          <cell r="N4">
            <v>0</v>
          </cell>
          <cell r="O4">
            <v>0</v>
          </cell>
          <cell r="P4">
            <v>0</v>
          </cell>
          <cell r="Q4">
            <v>0</v>
          </cell>
          <cell r="R4">
            <v>0</v>
          </cell>
          <cell r="S4">
            <v>0</v>
          </cell>
          <cell r="T4">
            <v>0</v>
          </cell>
          <cell r="U4">
            <v>0</v>
          </cell>
          <cell r="V4">
            <v>0</v>
          </cell>
          <cell r="W4">
            <v>0</v>
          </cell>
          <cell r="X4">
            <v>0</v>
          </cell>
          <cell r="Y4">
            <v>0</v>
          </cell>
          <cell r="Z4">
            <v>0</v>
          </cell>
          <cell r="AA4">
            <v>0</v>
          </cell>
          <cell r="AB4">
            <v>0</v>
          </cell>
          <cell r="AC4">
            <v>0</v>
          </cell>
          <cell r="AD4">
            <v>0</v>
          </cell>
          <cell r="AE4">
            <v>0</v>
          </cell>
          <cell r="AF4">
            <v>0</v>
          </cell>
          <cell r="AG4">
            <v>0</v>
          </cell>
          <cell r="AH4">
            <v>0</v>
          </cell>
          <cell r="AI4">
            <v>0</v>
          </cell>
          <cell r="AJ4">
            <v>0</v>
          </cell>
          <cell r="AK4">
            <v>0</v>
          </cell>
          <cell r="AL4">
            <v>0</v>
          </cell>
          <cell r="AM4">
            <v>0</v>
          </cell>
          <cell r="AN4">
            <v>0</v>
          </cell>
        </row>
        <row r="5">
          <cell r="C5">
            <v>1</v>
          </cell>
          <cell r="D5">
            <v>1</v>
          </cell>
          <cell r="E5">
            <v>1</v>
          </cell>
          <cell r="F5">
            <v>1</v>
          </cell>
          <cell r="G5">
            <v>1</v>
          </cell>
          <cell r="H5">
            <v>1</v>
          </cell>
          <cell r="I5">
            <v>1</v>
          </cell>
          <cell r="J5">
            <v>1</v>
          </cell>
          <cell r="K5">
            <v>1</v>
          </cell>
          <cell r="L5">
            <v>1</v>
          </cell>
          <cell r="M5">
            <v>1</v>
          </cell>
          <cell r="N5">
            <v>1</v>
          </cell>
          <cell r="O5">
            <v>1</v>
          </cell>
          <cell r="P5">
            <v>1</v>
          </cell>
          <cell r="Q5">
            <v>1</v>
          </cell>
          <cell r="R5">
            <v>1</v>
          </cell>
          <cell r="S5">
            <v>1</v>
          </cell>
          <cell r="T5">
            <v>1</v>
          </cell>
          <cell r="U5">
            <v>1</v>
          </cell>
          <cell r="V5">
            <v>1</v>
          </cell>
          <cell r="W5">
            <v>1</v>
          </cell>
          <cell r="X5">
            <v>1</v>
          </cell>
          <cell r="Y5">
            <v>1</v>
          </cell>
          <cell r="Z5">
            <v>1</v>
          </cell>
          <cell r="AA5">
            <v>1</v>
          </cell>
          <cell r="AB5">
            <v>1</v>
          </cell>
          <cell r="AC5">
            <v>1</v>
          </cell>
          <cell r="AD5">
            <v>1</v>
          </cell>
          <cell r="AE5">
            <v>1</v>
          </cell>
          <cell r="AF5">
            <v>1</v>
          </cell>
          <cell r="AG5">
            <v>1</v>
          </cell>
          <cell r="AH5">
            <v>1</v>
          </cell>
          <cell r="AI5">
            <v>1</v>
          </cell>
          <cell r="AJ5">
            <v>1</v>
          </cell>
          <cell r="AK5">
            <v>1</v>
          </cell>
          <cell r="AL5">
            <v>1</v>
          </cell>
          <cell r="AM5">
            <v>1</v>
          </cell>
          <cell r="AN5">
            <v>1</v>
          </cell>
        </row>
        <row r="8">
          <cell r="C8">
            <v>1</v>
          </cell>
          <cell r="D8">
            <v>1</v>
          </cell>
          <cell r="E8">
            <v>1</v>
          </cell>
          <cell r="F8">
            <v>1</v>
          </cell>
          <cell r="G8">
            <v>1</v>
          </cell>
          <cell r="H8">
            <v>1</v>
          </cell>
          <cell r="I8">
            <v>1</v>
          </cell>
          <cell r="J8">
            <v>1</v>
          </cell>
          <cell r="K8">
            <v>1</v>
          </cell>
          <cell r="L8">
            <v>1</v>
          </cell>
          <cell r="M8">
            <v>1</v>
          </cell>
          <cell r="N8">
            <v>1</v>
          </cell>
          <cell r="O8">
            <v>1</v>
          </cell>
          <cell r="P8">
            <v>1</v>
          </cell>
          <cell r="Q8">
            <v>1</v>
          </cell>
          <cell r="R8">
            <v>1</v>
          </cell>
          <cell r="S8">
            <v>1</v>
          </cell>
          <cell r="T8">
            <v>1</v>
          </cell>
          <cell r="U8">
            <v>1</v>
          </cell>
          <cell r="V8">
            <v>1</v>
          </cell>
          <cell r="W8">
            <v>1</v>
          </cell>
          <cell r="X8">
            <v>1</v>
          </cell>
          <cell r="Y8">
            <v>1</v>
          </cell>
          <cell r="Z8">
            <v>1</v>
          </cell>
          <cell r="AA8">
            <v>1</v>
          </cell>
          <cell r="AB8">
            <v>1</v>
          </cell>
          <cell r="AC8">
            <v>1</v>
          </cell>
          <cell r="AD8">
            <v>1</v>
          </cell>
          <cell r="AE8">
            <v>1</v>
          </cell>
          <cell r="AF8">
            <v>1</v>
          </cell>
          <cell r="AG8">
            <v>1</v>
          </cell>
          <cell r="AH8">
            <v>1</v>
          </cell>
          <cell r="AI8">
            <v>1</v>
          </cell>
          <cell r="AJ8">
            <v>1</v>
          </cell>
          <cell r="AK8">
            <v>1</v>
          </cell>
          <cell r="AL8">
            <v>1</v>
          </cell>
          <cell r="AM8">
            <v>1</v>
          </cell>
          <cell r="AN8">
            <v>1</v>
          </cell>
        </row>
        <row r="11">
          <cell r="C11">
            <v>1</v>
          </cell>
          <cell r="D11">
            <v>1</v>
          </cell>
          <cell r="E11">
            <v>1</v>
          </cell>
          <cell r="F11">
            <v>1</v>
          </cell>
          <cell r="G11">
            <v>1</v>
          </cell>
          <cell r="H11">
            <v>1</v>
          </cell>
          <cell r="I11">
            <v>1</v>
          </cell>
          <cell r="J11">
            <v>1</v>
          </cell>
          <cell r="K11">
            <v>1</v>
          </cell>
          <cell r="L11">
            <v>1</v>
          </cell>
          <cell r="M11">
            <v>1</v>
          </cell>
          <cell r="N11">
            <v>1</v>
          </cell>
          <cell r="O11">
            <v>1</v>
          </cell>
          <cell r="P11">
            <v>1</v>
          </cell>
          <cell r="Q11">
            <v>1</v>
          </cell>
          <cell r="R11">
            <v>1</v>
          </cell>
          <cell r="S11">
            <v>1</v>
          </cell>
          <cell r="T11">
            <v>1</v>
          </cell>
          <cell r="U11">
            <v>1</v>
          </cell>
          <cell r="V11">
            <v>1</v>
          </cell>
          <cell r="W11">
            <v>1</v>
          </cell>
          <cell r="X11">
            <v>1</v>
          </cell>
          <cell r="Y11">
            <v>1</v>
          </cell>
          <cell r="Z11">
            <v>1</v>
          </cell>
          <cell r="AA11">
            <v>1</v>
          </cell>
          <cell r="AB11">
            <v>1</v>
          </cell>
          <cell r="AC11">
            <v>1</v>
          </cell>
          <cell r="AD11">
            <v>1</v>
          </cell>
          <cell r="AE11">
            <v>1</v>
          </cell>
          <cell r="AF11">
            <v>1</v>
          </cell>
          <cell r="AG11">
            <v>1</v>
          </cell>
          <cell r="AH11">
            <v>1</v>
          </cell>
          <cell r="AI11">
            <v>1</v>
          </cell>
          <cell r="AJ11">
            <v>1</v>
          </cell>
          <cell r="AK11">
            <v>1</v>
          </cell>
          <cell r="AL11">
            <v>1</v>
          </cell>
          <cell r="AM11">
            <v>1</v>
          </cell>
          <cell r="AN11">
            <v>1</v>
          </cell>
        </row>
        <row r="12">
          <cell r="D12">
            <v>0</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cell r="AD12">
            <v>0</v>
          </cell>
          <cell r="AE12">
            <v>0</v>
          </cell>
          <cell r="AF12">
            <v>0</v>
          </cell>
          <cell r="AG12">
            <v>0</v>
          </cell>
          <cell r="AH12">
            <v>0</v>
          </cell>
          <cell r="AI12">
            <v>0</v>
          </cell>
          <cell r="AJ12">
            <v>0</v>
          </cell>
          <cell r="AK12">
            <v>0</v>
          </cell>
          <cell r="AL12">
            <v>0</v>
          </cell>
          <cell r="AM12">
            <v>0</v>
          </cell>
          <cell r="AN12">
            <v>0</v>
          </cell>
        </row>
        <row r="15">
          <cell r="C15">
            <v>1</v>
          </cell>
          <cell r="D15">
            <v>1</v>
          </cell>
          <cell r="E15">
            <v>1</v>
          </cell>
          <cell r="F15">
            <v>1</v>
          </cell>
          <cell r="G15">
            <v>1</v>
          </cell>
          <cell r="H15">
            <v>1</v>
          </cell>
          <cell r="I15">
            <v>1</v>
          </cell>
          <cell r="J15">
            <v>1</v>
          </cell>
          <cell r="K15">
            <v>1</v>
          </cell>
          <cell r="L15">
            <v>1</v>
          </cell>
          <cell r="M15">
            <v>1</v>
          </cell>
          <cell r="N15">
            <v>1</v>
          </cell>
          <cell r="O15">
            <v>1</v>
          </cell>
          <cell r="P15">
            <v>1</v>
          </cell>
          <cell r="Q15">
            <v>1</v>
          </cell>
          <cell r="R15">
            <v>1</v>
          </cell>
          <cell r="S15">
            <v>1</v>
          </cell>
          <cell r="T15">
            <v>1</v>
          </cell>
          <cell r="U15">
            <v>1</v>
          </cell>
          <cell r="V15">
            <v>1</v>
          </cell>
          <cell r="W15">
            <v>1</v>
          </cell>
          <cell r="X15">
            <v>1</v>
          </cell>
          <cell r="Y15">
            <v>1</v>
          </cell>
          <cell r="Z15">
            <v>1</v>
          </cell>
          <cell r="AA15">
            <v>1</v>
          </cell>
          <cell r="AB15">
            <v>1</v>
          </cell>
          <cell r="AC15">
            <v>1</v>
          </cell>
          <cell r="AD15">
            <v>1</v>
          </cell>
          <cell r="AE15">
            <v>1</v>
          </cell>
          <cell r="AF15">
            <v>1</v>
          </cell>
          <cell r="AG15">
            <v>1</v>
          </cell>
          <cell r="AH15">
            <v>1</v>
          </cell>
          <cell r="AI15">
            <v>1</v>
          </cell>
          <cell r="AJ15">
            <v>1</v>
          </cell>
          <cell r="AK15">
            <v>1</v>
          </cell>
          <cell r="AL15">
            <v>1</v>
          </cell>
          <cell r="AM15">
            <v>1</v>
          </cell>
          <cell r="AN15">
            <v>1</v>
          </cell>
        </row>
        <row r="18">
          <cell r="C18">
            <v>1</v>
          </cell>
          <cell r="D18">
            <v>1</v>
          </cell>
          <cell r="E18">
            <v>1</v>
          </cell>
          <cell r="F18">
            <v>1</v>
          </cell>
          <cell r="G18">
            <v>1</v>
          </cell>
          <cell r="H18">
            <v>1</v>
          </cell>
          <cell r="I18">
            <v>1</v>
          </cell>
          <cell r="J18">
            <v>1</v>
          </cell>
          <cell r="K18">
            <v>1</v>
          </cell>
          <cell r="L18">
            <v>1</v>
          </cell>
          <cell r="M18">
            <v>1</v>
          </cell>
          <cell r="N18">
            <v>1</v>
          </cell>
          <cell r="O18">
            <v>1</v>
          </cell>
          <cell r="P18">
            <v>1</v>
          </cell>
          <cell r="Q18">
            <v>1</v>
          </cell>
          <cell r="R18">
            <v>1</v>
          </cell>
          <cell r="S18">
            <v>1</v>
          </cell>
          <cell r="T18">
            <v>1</v>
          </cell>
          <cell r="U18">
            <v>1</v>
          </cell>
          <cell r="V18">
            <v>1</v>
          </cell>
          <cell r="W18">
            <v>1</v>
          </cell>
          <cell r="X18">
            <v>1</v>
          </cell>
          <cell r="Y18">
            <v>1</v>
          </cell>
          <cell r="Z18">
            <v>1</v>
          </cell>
          <cell r="AA18">
            <v>1</v>
          </cell>
          <cell r="AB18">
            <v>1</v>
          </cell>
          <cell r="AC18">
            <v>1</v>
          </cell>
          <cell r="AD18">
            <v>1</v>
          </cell>
          <cell r="AE18">
            <v>1</v>
          </cell>
          <cell r="AF18">
            <v>1</v>
          </cell>
          <cell r="AG18">
            <v>1</v>
          </cell>
          <cell r="AH18">
            <v>1</v>
          </cell>
          <cell r="AI18">
            <v>1</v>
          </cell>
          <cell r="AJ18">
            <v>1</v>
          </cell>
          <cell r="AK18">
            <v>1</v>
          </cell>
          <cell r="AL18">
            <v>1</v>
          </cell>
          <cell r="AM18">
            <v>1</v>
          </cell>
          <cell r="AN18">
            <v>1</v>
          </cell>
        </row>
        <row r="20">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0</v>
          </cell>
          <cell r="AM20">
            <v>0</v>
          </cell>
          <cell r="AN20">
            <v>0</v>
          </cell>
        </row>
        <row r="21">
          <cell r="C21">
            <v>1</v>
          </cell>
          <cell r="D21">
            <v>1</v>
          </cell>
          <cell r="E21">
            <v>1</v>
          </cell>
          <cell r="F21">
            <v>1</v>
          </cell>
          <cell r="G21">
            <v>1</v>
          </cell>
          <cell r="H21">
            <v>1</v>
          </cell>
          <cell r="I21">
            <v>1</v>
          </cell>
          <cell r="J21">
            <v>1</v>
          </cell>
          <cell r="K21">
            <v>1</v>
          </cell>
          <cell r="L21">
            <v>1</v>
          </cell>
          <cell r="M21">
            <v>1</v>
          </cell>
          <cell r="N21">
            <v>1</v>
          </cell>
          <cell r="O21">
            <v>1</v>
          </cell>
          <cell r="P21">
            <v>1</v>
          </cell>
          <cell r="Q21">
            <v>1</v>
          </cell>
          <cell r="R21">
            <v>1</v>
          </cell>
          <cell r="S21">
            <v>1</v>
          </cell>
          <cell r="T21">
            <v>1</v>
          </cell>
          <cell r="U21">
            <v>1</v>
          </cell>
          <cell r="V21">
            <v>1</v>
          </cell>
          <cell r="W21">
            <v>1</v>
          </cell>
          <cell r="X21">
            <v>1</v>
          </cell>
          <cell r="Y21">
            <v>1</v>
          </cell>
          <cell r="Z21">
            <v>1</v>
          </cell>
          <cell r="AA21">
            <v>1</v>
          </cell>
          <cell r="AB21">
            <v>1</v>
          </cell>
          <cell r="AC21">
            <v>1</v>
          </cell>
          <cell r="AD21">
            <v>1</v>
          </cell>
          <cell r="AE21">
            <v>1</v>
          </cell>
          <cell r="AF21">
            <v>1</v>
          </cell>
          <cell r="AG21">
            <v>1</v>
          </cell>
          <cell r="AH21">
            <v>1</v>
          </cell>
          <cell r="AI21">
            <v>1</v>
          </cell>
          <cell r="AJ21">
            <v>1</v>
          </cell>
          <cell r="AK21">
            <v>1</v>
          </cell>
          <cell r="AL21">
            <v>1</v>
          </cell>
          <cell r="AM21">
            <v>1</v>
          </cell>
          <cell r="AN21">
            <v>1</v>
          </cell>
        </row>
        <row r="24">
          <cell r="C24">
            <v>1</v>
          </cell>
          <cell r="D24">
            <v>1</v>
          </cell>
          <cell r="E24">
            <v>1</v>
          </cell>
          <cell r="F24">
            <v>1</v>
          </cell>
          <cell r="G24">
            <v>1</v>
          </cell>
          <cell r="H24">
            <v>1</v>
          </cell>
          <cell r="I24">
            <v>1</v>
          </cell>
          <cell r="J24">
            <v>1</v>
          </cell>
          <cell r="K24">
            <v>1</v>
          </cell>
          <cell r="L24">
            <v>1</v>
          </cell>
          <cell r="M24">
            <v>1</v>
          </cell>
          <cell r="N24">
            <v>1</v>
          </cell>
          <cell r="O24">
            <v>1</v>
          </cell>
          <cell r="P24">
            <v>1</v>
          </cell>
          <cell r="Q24">
            <v>1</v>
          </cell>
          <cell r="R24">
            <v>1</v>
          </cell>
          <cell r="S24">
            <v>1</v>
          </cell>
          <cell r="T24">
            <v>1</v>
          </cell>
          <cell r="U24">
            <v>1</v>
          </cell>
          <cell r="V24">
            <v>1</v>
          </cell>
          <cell r="W24">
            <v>1</v>
          </cell>
          <cell r="X24">
            <v>1</v>
          </cell>
          <cell r="Y24">
            <v>1</v>
          </cell>
          <cell r="Z24">
            <v>1</v>
          </cell>
          <cell r="AA24">
            <v>1</v>
          </cell>
          <cell r="AB24">
            <v>1</v>
          </cell>
          <cell r="AC24">
            <v>1</v>
          </cell>
          <cell r="AD24">
            <v>1</v>
          </cell>
          <cell r="AE24">
            <v>1</v>
          </cell>
          <cell r="AF24">
            <v>1</v>
          </cell>
          <cell r="AG24">
            <v>1</v>
          </cell>
          <cell r="AH24">
            <v>1</v>
          </cell>
          <cell r="AI24">
            <v>1</v>
          </cell>
          <cell r="AJ24">
            <v>1</v>
          </cell>
          <cell r="AK24">
            <v>1</v>
          </cell>
          <cell r="AL24">
            <v>1</v>
          </cell>
          <cell r="AM24">
            <v>1</v>
          </cell>
          <cell r="AN24">
            <v>1</v>
          </cell>
        </row>
        <row r="27">
          <cell r="C27">
            <v>1</v>
          </cell>
          <cell r="D27">
            <v>1</v>
          </cell>
          <cell r="E27">
            <v>1</v>
          </cell>
          <cell r="F27">
            <v>1</v>
          </cell>
          <cell r="G27">
            <v>1</v>
          </cell>
          <cell r="H27">
            <v>1</v>
          </cell>
          <cell r="I27">
            <v>1</v>
          </cell>
          <cell r="J27">
            <v>1</v>
          </cell>
          <cell r="K27">
            <v>1</v>
          </cell>
          <cell r="L27">
            <v>1</v>
          </cell>
          <cell r="M27">
            <v>1</v>
          </cell>
          <cell r="N27">
            <v>1</v>
          </cell>
          <cell r="O27">
            <v>1</v>
          </cell>
          <cell r="P27">
            <v>1</v>
          </cell>
          <cell r="Q27">
            <v>1</v>
          </cell>
          <cell r="R27">
            <v>1</v>
          </cell>
          <cell r="S27">
            <v>1</v>
          </cell>
          <cell r="T27">
            <v>1</v>
          </cell>
          <cell r="U27">
            <v>1</v>
          </cell>
          <cell r="V27">
            <v>1</v>
          </cell>
          <cell r="W27">
            <v>1</v>
          </cell>
          <cell r="X27">
            <v>1</v>
          </cell>
          <cell r="Y27">
            <v>1</v>
          </cell>
          <cell r="Z27">
            <v>1</v>
          </cell>
          <cell r="AA27">
            <v>1</v>
          </cell>
          <cell r="AB27">
            <v>1</v>
          </cell>
          <cell r="AC27">
            <v>1</v>
          </cell>
          <cell r="AD27">
            <v>1</v>
          </cell>
          <cell r="AE27">
            <v>1</v>
          </cell>
          <cell r="AF27">
            <v>1</v>
          </cell>
          <cell r="AG27">
            <v>1</v>
          </cell>
          <cell r="AH27">
            <v>1</v>
          </cell>
          <cell r="AI27">
            <v>1</v>
          </cell>
          <cell r="AJ27">
            <v>1</v>
          </cell>
          <cell r="AK27">
            <v>1</v>
          </cell>
          <cell r="AL27">
            <v>1</v>
          </cell>
          <cell r="AM27">
            <v>1</v>
          </cell>
          <cell r="AN27">
            <v>1</v>
          </cell>
        </row>
        <row r="29">
          <cell r="D29">
            <v>0</v>
          </cell>
          <cell r="E29">
            <v>0</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v>0</v>
          </cell>
          <cell r="AN29">
            <v>0</v>
          </cell>
        </row>
        <row r="30">
          <cell r="C30">
            <v>1</v>
          </cell>
          <cell r="D30">
            <v>1</v>
          </cell>
          <cell r="E30">
            <v>1</v>
          </cell>
          <cell r="F30">
            <v>1</v>
          </cell>
          <cell r="G30">
            <v>1</v>
          </cell>
          <cell r="H30">
            <v>1</v>
          </cell>
          <cell r="I30">
            <v>1</v>
          </cell>
          <cell r="J30">
            <v>1</v>
          </cell>
          <cell r="K30">
            <v>1</v>
          </cell>
          <cell r="L30">
            <v>1</v>
          </cell>
          <cell r="M30">
            <v>1</v>
          </cell>
          <cell r="N30">
            <v>1</v>
          </cell>
          <cell r="O30">
            <v>1</v>
          </cell>
          <cell r="P30">
            <v>1</v>
          </cell>
          <cell r="Q30">
            <v>1</v>
          </cell>
          <cell r="R30">
            <v>1</v>
          </cell>
          <cell r="S30">
            <v>1</v>
          </cell>
          <cell r="T30">
            <v>1</v>
          </cell>
          <cell r="U30">
            <v>1</v>
          </cell>
          <cell r="V30">
            <v>1</v>
          </cell>
          <cell r="W30">
            <v>1</v>
          </cell>
          <cell r="X30">
            <v>1</v>
          </cell>
          <cell r="Y30">
            <v>1</v>
          </cell>
          <cell r="Z30">
            <v>1</v>
          </cell>
          <cell r="AA30">
            <v>1</v>
          </cell>
          <cell r="AB30">
            <v>1</v>
          </cell>
          <cell r="AC30">
            <v>1</v>
          </cell>
          <cell r="AD30">
            <v>1</v>
          </cell>
          <cell r="AE30">
            <v>1</v>
          </cell>
          <cell r="AF30">
            <v>1</v>
          </cell>
          <cell r="AG30">
            <v>1</v>
          </cell>
          <cell r="AH30">
            <v>1</v>
          </cell>
          <cell r="AI30">
            <v>1</v>
          </cell>
          <cell r="AJ30">
            <v>1</v>
          </cell>
          <cell r="AK30">
            <v>1</v>
          </cell>
          <cell r="AL30">
            <v>1</v>
          </cell>
          <cell r="AM30">
            <v>1</v>
          </cell>
          <cell r="AN30">
            <v>1</v>
          </cell>
        </row>
        <row r="31">
          <cell r="D31">
            <v>0</v>
          </cell>
          <cell r="E31">
            <v>0</v>
          </cell>
          <cell r="F31">
            <v>0</v>
          </cell>
          <cell r="G31">
            <v>0</v>
          </cell>
          <cell r="H31">
            <v>0</v>
          </cell>
          <cell r="I31">
            <v>0</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row>
        <row r="32">
          <cell r="C32">
            <v>1</v>
          </cell>
          <cell r="D32">
            <v>1</v>
          </cell>
          <cell r="E32">
            <v>1</v>
          </cell>
          <cell r="F32">
            <v>1</v>
          </cell>
          <cell r="G32">
            <v>1</v>
          </cell>
          <cell r="H32">
            <v>1</v>
          </cell>
          <cell r="I32">
            <v>1</v>
          </cell>
          <cell r="J32">
            <v>1</v>
          </cell>
          <cell r="K32">
            <v>1</v>
          </cell>
          <cell r="L32">
            <v>1</v>
          </cell>
          <cell r="M32">
            <v>1</v>
          </cell>
          <cell r="N32">
            <v>1</v>
          </cell>
          <cell r="O32">
            <v>1</v>
          </cell>
          <cell r="P32">
            <v>1</v>
          </cell>
          <cell r="Q32">
            <v>1</v>
          </cell>
          <cell r="R32">
            <v>1</v>
          </cell>
          <cell r="S32">
            <v>1</v>
          </cell>
          <cell r="T32">
            <v>1</v>
          </cell>
          <cell r="U32">
            <v>1</v>
          </cell>
          <cell r="V32">
            <v>1</v>
          </cell>
          <cell r="W32">
            <v>1</v>
          </cell>
          <cell r="X32">
            <v>1</v>
          </cell>
          <cell r="Y32">
            <v>1</v>
          </cell>
          <cell r="Z32">
            <v>1</v>
          </cell>
          <cell r="AA32">
            <v>1</v>
          </cell>
          <cell r="AB32">
            <v>1</v>
          </cell>
          <cell r="AC32">
            <v>1</v>
          </cell>
          <cell r="AD32">
            <v>1</v>
          </cell>
          <cell r="AE32">
            <v>1</v>
          </cell>
          <cell r="AF32">
            <v>1</v>
          </cell>
          <cell r="AG32">
            <v>1</v>
          </cell>
          <cell r="AH32">
            <v>1</v>
          </cell>
          <cell r="AI32">
            <v>1</v>
          </cell>
          <cell r="AJ32">
            <v>1</v>
          </cell>
          <cell r="AK32">
            <v>1</v>
          </cell>
          <cell r="AL32">
            <v>1</v>
          </cell>
          <cell r="AM32">
            <v>1</v>
          </cell>
          <cell r="AN32">
            <v>1</v>
          </cell>
        </row>
        <row r="33">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0</v>
          </cell>
        </row>
        <row r="34">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0</v>
          </cell>
          <cell r="AI34">
            <v>0</v>
          </cell>
          <cell r="AJ34">
            <v>0</v>
          </cell>
          <cell r="AK34">
            <v>0</v>
          </cell>
          <cell r="AL34">
            <v>0</v>
          </cell>
          <cell r="AM34">
            <v>0</v>
          </cell>
          <cell r="AN34">
            <v>0</v>
          </cell>
        </row>
        <row r="36">
          <cell r="D36">
            <v>0</v>
          </cell>
          <cell r="E36">
            <v>0</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v>0</v>
          </cell>
          <cell r="AN36">
            <v>0</v>
          </cell>
        </row>
        <row r="37">
          <cell r="C37">
            <v>1</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cell r="AA37">
            <v>0</v>
          </cell>
          <cell r="AB37">
            <v>0</v>
          </cell>
          <cell r="AC37">
            <v>0</v>
          </cell>
          <cell r="AD37">
            <v>0</v>
          </cell>
          <cell r="AE37">
            <v>0</v>
          </cell>
          <cell r="AF37">
            <v>0</v>
          </cell>
          <cell r="AG37">
            <v>0</v>
          </cell>
          <cell r="AH37">
            <v>0</v>
          </cell>
          <cell r="AI37">
            <v>0</v>
          </cell>
          <cell r="AJ37">
            <v>0</v>
          </cell>
          <cell r="AK37">
            <v>0</v>
          </cell>
          <cell r="AL37">
            <v>0</v>
          </cell>
          <cell r="AM37">
            <v>0</v>
          </cell>
          <cell r="AN37">
            <v>0</v>
          </cell>
        </row>
        <row r="38">
          <cell r="D38" t="str">
            <v>Finanziario costante</v>
          </cell>
        </row>
        <row r="39">
          <cell r="D39">
            <v>0</v>
          </cell>
          <cell r="E39">
            <v>0</v>
          </cell>
          <cell r="F39">
            <v>0</v>
          </cell>
          <cell r="G39">
            <v>0</v>
          </cell>
          <cell r="H39">
            <v>0</v>
          </cell>
          <cell r="I39">
            <v>0</v>
          </cell>
          <cell r="J39">
            <v>0</v>
          </cell>
          <cell r="K39">
            <v>0</v>
          </cell>
          <cell r="L39">
            <v>0</v>
          </cell>
          <cell r="M39">
            <v>0</v>
          </cell>
          <cell r="N39">
            <v>0</v>
          </cell>
          <cell r="O39">
            <v>0</v>
          </cell>
          <cell r="P39">
            <v>0</v>
          </cell>
          <cell r="Q39">
            <v>0</v>
          </cell>
          <cell r="R39">
            <v>0</v>
          </cell>
          <cell r="S39">
            <v>0</v>
          </cell>
          <cell r="T39">
            <v>0</v>
          </cell>
          <cell r="U39">
            <v>0</v>
          </cell>
          <cell r="V39">
            <v>0</v>
          </cell>
          <cell r="W39">
            <v>0</v>
          </cell>
          <cell r="X39">
            <v>0</v>
          </cell>
          <cell r="Y39">
            <v>0</v>
          </cell>
          <cell r="Z39">
            <v>0</v>
          </cell>
          <cell r="AA39">
            <v>0</v>
          </cell>
          <cell r="AB39">
            <v>0</v>
          </cell>
          <cell r="AC39">
            <v>0</v>
          </cell>
          <cell r="AD39">
            <v>0</v>
          </cell>
          <cell r="AE39">
            <v>0</v>
          </cell>
          <cell r="AF39">
            <v>0</v>
          </cell>
          <cell r="AG39">
            <v>0</v>
          </cell>
          <cell r="AH39">
            <v>0</v>
          </cell>
          <cell r="AI39">
            <v>0</v>
          </cell>
          <cell r="AJ39">
            <v>0</v>
          </cell>
          <cell r="AK39">
            <v>0</v>
          </cell>
          <cell r="AL39">
            <v>0</v>
          </cell>
          <cell r="AM39">
            <v>0</v>
          </cell>
          <cell r="AN39">
            <v>0</v>
          </cell>
        </row>
        <row r="40">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0</v>
          </cell>
          <cell r="AM40">
            <v>0</v>
          </cell>
          <cell r="AN40">
            <v>0</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put"/>
      <sheetName val="Sal investimento"/>
      <sheetName val="Input Investimento"/>
      <sheetName val="Input Finanziari"/>
      <sheetName val="Costruzione"/>
      <sheetName val="Flussi annui 2013-2057"/>
      <sheetName val="Ricavi"/>
      <sheetName val="Costi"/>
      <sheetName val="Modello Finanziario"/>
      <sheetName val="Sommario"/>
      <sheetName val="Linea Base"/>
      <sheetName val="Linea Standby"/>
      <sheetName val="IVA"/>
      <sheetName val="Riepilogo contributi"/>
      <sheetName val="Ulteriori ipotesi DM125_97"/>
      <sheetName val="Tabella 1 DM125_97"/>
      <sheetName val="Tabella 2 DM125_97"/>
      <sheetName val="Tabella 3 DM125_97"/>
      <sheetName val="Tabella 4 DM125_97"/>
      <sheetName val="Tabella 5 DM125_97"/>
      <sheetName val="Tab 1 CIPE 11_2004"/>
      <sheetName val="Tab 2 CIPE 11_2004"/>
      <sheetName val="Tab 3 CIPE 11_2004"/>
      <sheetName val="Tab 4 CIPE 11_2004"/>
      <sheetName val="Tab 5 CIPE 11_2004"/>
      <sheetName val="Tab 6 CIPE 11_2004"/>
      <sheetName val="Tab 7 CIPE 11_2004"/>
      <sheetName val="Dati Generali"/>
      <sheetName val="Inv e Amm"/>
      <sheetName val="Parametr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ffico e tariffe"/>
      <sheetName val="FattoreK"/>
      <sheetName val="PAR K"/>
      <sheetName val="Calcolo k wacc 10,67"/>
      <sheetName val="Calcolo k wacc 10,40"/>
      <sheetName val="Calcolo k wacc 10,40 PR5"/>
      <sheetName val="sintesi K Anas wacc 10,67"/>
      <sheetName val="sintesi K Anas wacc 10,40"/>
      <sheetName val="sintesi K Anas wacc 10,40 PR5"/>
      <sheetName val="Flussi annui 2013-2057"/>
      <sheetName val="Input"/>
      <sheetName val="Input Finanziari"/>
      <sheetName val="control"/>
      <sheetName val="ingresos"/>
      <sheetName val="tarif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o economico"/>
      <sheetName val="Baan"/>
      <sheetName val="Menù"/>
      <sheetName val="Assumptions"/>
      <sheetName val="Free Cash Flow"/>
      <sheetName val="prova"/>
      <sheetName val="FattoreK"/>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dimension ref="A1:S43"/>
  <sheetViews>
    <sheetView showGridLines="0" zoomScale="80" zoomScaleNormal="80" zoomScaleSheetLayoutView="50" zoomScalePageLayoutView="80" workbookViewId="0">
      <pane ySplit="5" topLeftCell="A6" activePane="bottomLeft" state="frozenSplit"/>
      <selection activeCell="L8" sqref="L8"/>
      <selection pane="bottomLeft" activeCell="H10" sqref="H10"/>
    </sheetView>
  </sheetViews>
  <sheetFormatPr baseColWidth="10" defaultColWidth="7.42578125" defaultRowHeight="15"/>
  <cols>
    <col min="1" max="1" width="1.28515625" style="5" customWidth="1"/>
    <col min="2" max="2" width="7.42578125" style="5" bestFit="1" customWidth="1"/>
    <col min="3" max="3" width="25.7109375" style="5" customWidth="1"/>
    <col min="4" max="4" width="12.42578125" style="5" hidden="1" customWidth="1"/>
    <col min="5" max="5" width="35.7109375" style="6" customWidth="1"/>
    <col min="6" max="6" width="55.85546875" style="6" hidden="1" customWidth="1"/>
    <col min="7" max="8" width="20.7109375" style="7" customWidth="1"/>
    <col min="9" max="9" width="15.7109375" style="5" customWidth="1"/>
    <col min="10" max="10" width="15.7109375" style="8" customWidth="1"/>
    <col min="11" max="11" width="5.28515625" style="5" customWidth="1"/>
    <col min="12" max="12" width="15.7109375" style="5" customWidth="1"/>
    <col min="13" max="13" width="21.7109375" style="5" bestFit="1" customWidth="1"/>
    <col min="14" max="14" width="35.42578125" style="5" customWidth="1"/>
    <col min="15" max="15" width="17.42578125" style="5" customWidth="1"/>
    <col min="16" max="17" width="9.140625" style="5" customWidth="1"/>
    <col min="18" max="18" width="2.140625" style="5" customWidth="1"/>
    <col min="19" max="19" width="14" style="5" bestFit="1" customWidth="1"/>
    <col min="20" max="251" width="9.140625" style="5" customWidth="1"/>
    <col min="252" max="252" width="1.28515625" style="5" customWidth="1"/>
    <col min="253" max="253" width="7.42578125" style="5" bestFit="1" customWidth="1"/>
    <col min="254" max="254" width="25.7109375" style="5" customWidth="1"/>
    <col min="255" max="16384" width="7.42578125" style="5"/>
  </cols>
  <sheetData>
    <row r="1" spans="1:19" ht="11.25" customHeight="1"/>
    <row r="2" spans="1:19" s="9" customFormat="1" ht="50.1" customHeight="1">
      <c r="A2" s="52"/>
      <c r="B2" s="54"/>
      <c r="C2" s="54"/>
      <c r="D2" s="54"/>
      <c r="E2" s="54"/>
      <c r="F2" s="54"/>
      <c r="G2" s="54"/>
      <c r="H2" s="56"/>
      <c r="I2" s="54"/>
      <c r="J2" s="54"/>
      <c r="K2" s="54"/>
      <c r="L2" s="53"/>
      <c r="M2" s="53"/>
      <c r="N2" s="53"/>
    </row>
    <row r="3" spans="1:19" ht="3.75" customHeight="1"/>
    <row r="4" spans="1:19" ht="27.95" customHeight="1">
      <c r="B4" s="122"/>
      <c r="C4" s="123" t="s">
        <v>31</v>
      </c>
      <c r="D4" s="123" t="s">
        <v>30</v>
      </c>
      <c r="E4" s="123" t="s">
        <v>32</v>
      </c>
      <c r="F4" s="123" t="s">
        <v>29</v>
      </c>
      <c r="G4" s="120" t="s">
        <v>33</v>
      </c>
      <c r="H4" s="121"/>
      <c r="I4" s="120" t="s">
        <v>34</v>
      </c>
      <c r="J4" s="121"/>
    </row>
    <row r="5" spans="1:19" ht="36" customHeight="1">
      <c r="B5" s="122"/>
      <c r="C5" s="124"/>
      <c r="D5" s="124"/>
      <c r="E5" s="124"/>
      <c r="F5" s="124"/>
      <c r="G5" s="10" t="s">
        <v>35</v>
      </c>
      <c r="H5" s="10" t="s">
        <v>36</v>
      </c>
      <c r="I5" s="10" t="s">
        <v>37</v>
      </c>
      <c r="J5" s="10" t="s">
        <v>18</v>
      </c>
      <c r="L5" s="50" t="s">
        <v>99</v>
      </c>
      <c r="M5" s="50" t="s">
        <v>31</v>
      </c>
      <c r="N5" s="50" t="s">
        <v>32</v>
      </c>
      <c r="O5" s="51" t="s">
        <v>10</v>
      </c>
      <c r="P5" s="51" t="s">
        <v>9</v>
      </c>
      <c r="Q5" s="51" t="s">
        <v>38</v>
      </c>
      <c r="S5" s="51" t="s">
        <v>0</v>
      </c>
    </row>
    <row r="6" spans="1:19" ht="18" customHeight="1">
      <c r="B6" s="47"/>
      <c r="C6" s="12"/>
      <c r="D6" s="12"/>
      <c r="E6" s="12"/>
      <c r="F6" s="12"/>
      <c r="G6" s="13"/>
      <c r="H6" s="13"/>
      <c r="I6" s="12"/>
      <c r="J6" s="14"/>
      <c r="L6" s="15"/>
      <c r="M6" s="11"/>
      <c r="N6" s="11"/>
      <c r="O6" s="9"/>
      <c r="P6" s="9"/>
      <c r="Q6" s="9"/>
      <c r="S6" s="11"/>
    </row>
    <row r="7" spans="1:19" ht="45" customHeight="1">
      <c r="B7" s="48"/>
      <c r="C7" s="81" t="s">
        <v>21</v>
      </c>
      <c r="D7" s="49">
        <f>+'Matriz Riesgo '!B8</f>
        <v>1</v>
      </c>
      <c r="E7" s="16" t="str">
        <f>+'Matriz Riesgo '!D8</f>
        <v>Demoras en la disponibilidad de predios derivados de actividades de gestión predial</v>
      </c>
      <c r="F7" s="16"/>
      <c r="G7" s="57" t="str">
        <f>+IF('Matriz Riesgo '!F8&lt;&gt;"",'Matriz Riesgo '!F8,IF('Matriz Riesgo '!G8&lt;&gt;"",'Matriz Riesgo '!G8,IF('Matriz Riesgo '!H8&lt;&gt;"",'Matriz Riesgo '!H8,'Matriz Riesgo '!I8)))</f>
        <v>MB</v>
      </c>
      <c r="H7" s="57" t="str">
        <f>+IF('Matriz Riesgo '!J8&lt;&gt;"",'Matriz Riesgo '!J8,IF('Matriz Riesgo '!K8&lt;&gt;"",'Matriz Riesgo '!K8,IF('Matriz Riesgo '!L8&lt;&gt;"",'Matriz Riesgo '!L8,'Matriz Riesgo '!M8)))</f>
        <v>MB</v>
      </c>
      <c r="I7" s="17" t="str">
        <f>+IF('Matriz Riesgo '!$E8="PRIVADO","","X")</f>
        <v/>
      </c>
      <c r="J7" s="17" t="str">
        <f>+IF('Matriz Riesgo '!$E8="PÚBLICO","","X")</f>
        <v>X</v>
      </c>
      <c r="L7" s="15">
        <f t="shared" ref="L7" si="0">+IF(AND(I7="x",J7="x"),3,IF(I7="x",1,2))</f>
        <v>2</v>
      </c>
      <c r="M7" s="11" t="str">
        <f t="shared" ref="M7" si="1">+C7</f>
        <v>Predial</v>
      </c>
      <c r="N7" s="11" t="str">
        <f t="shared" ref="N7" si="2">+E7</f>
        <v>Demoras en la disponibilidad de predios derivados de actividades de gestión predial</v>
      </c>
      <c r="O7" s="9">
        <f>+VLOOKUP(G7,Mapa!$I$5:$J$8,2,FALSE)</f>
        <v>2</v>
      </c>
      <c r="P7" s="9">
        <f>+VLOOKUP(H7,Mapa!$F$5:$G$8,2,FALSE)</f>
        <v>2</v>
      </c>
      <c r="Q7" s="9">
        <f>IF(O7=1,VLOOKUP(P7,Mapa!$C$4:$D$7,2,FALSE),IF('Matriz soporte'!O7=2,VLOOKUP('Matriz soporte'!P7,Mapa!$C$8:$D$11,2,FALSE),IF('Matriz soporte'!O7=3,VLOOKUP('Matriz soporte'!P7,Mapa!$C$12:$D$15,2,FALSE),IF('Matriz soporte'!O7=4,VLOOKUP('Matriz soporte'!P7,Mapa!$C$16:$D$19,2,FALSE)))))</f>
        <v>6</v>
      </c>
      <c r="S7" s="11" t="str">
        <f>+VLOOKUP(Q7,Mapa!$D$4:$E$19,2,FALSE)</f>
        <v>Zona Tolerable</v>
      </c>
    </row>
    <row r="8" spans="1:19" ht="51.75" customHeight="1">
      <c r="B8" s="48"/>
      <c r="C8" s="81" t="s">
        <v>21</v>
      </c>
      <c r="D8" s="49">
        <f>+'Matriz Riesgo '!B9</f>
        <v>2</v>
      </c>
      <c r="E8" s="16" t="str">
        <f>+'Matriz Riesgo '!D9</f>
        <v>Sobrecostos por adquisición (incluyendo expropiación) y compensaciones socioeconómicas</v>
      </c>
      <c r="F8" s="16"/>
      <c r="G8" s="57" t="str">
        <f>+IF('Matriz Riesgo '!F9&lt;&gt;"",'Matriz Riesgo '!F9,IF('Matriz Riesgo '!G9&lt;&gt;"",'Matriz Riesgo '!G9,IF('Matriz Riesgo '!H9&lt;&gt;"",'Matriz Riesgo '!H9,'Matriz Riesgo '!I9)))</f>
        <v>MA</v>
      </c>
      <c r="H8" s="57" t="str">
        <f>+IF('Matriz Riesgo '!J9&lt;&gt;"",'Matriz Riesgo '!J9,IF('Matriz Riesgo '!K9&lt;&gt;"",'Matriz Riesgo '!K9,IF('Matriz Riesgo '!L9&lt;&gt;"",'Matriz Riesgo '!L9,'Matriz Riesgo '!M9)))</f>
        <v>MA</v>
      </c>
      <c r="I8" s="17" t="str">
        <f>+IF('Matriz Riesgo '!$E9="PRIVADO","","X")</f>
        <v>X</v>
      </c>
      <c r="J8" s="17" t="str">
        <f>+IF('Matriz Riesgo '!$E9="PÚBLICO","","X")</f>
        <v>X</v>
      </c>
      <c r="L8" s="15">
        <f t="shared" ref="L8:L42" si="3">+IF(AND(I8="x",J8="x"),3,IF(I8="x",1,2))</f>
        <v>3</v>
      </c>
      <c r="M8" s="11" t="str">
        <f t="shared" ref="M8:M42" si="4">+C8</f>
        <v>Predial</v>
      </c>
      <c r="N8" s="11" t="str">
        <f t="shared" ref="N8:N42" si="5">+E8</f>
        <v>Sobrecostos por adquisición (incluyendo expropiación) y compensaciones socioeconómicas</v>
      </c>
      <c r="O8" s="9">
        <f>+VLOOKUP(G8,Mapa!$I$5:$J$8,2,FALSE)</f>
        <v>3</v>
      </c>
      <c r="P8" s="9">
        <f>+VLOOKUP(H8,Mapa!$F$5:$G$8,2,FALSE)</f>
        <v>3</v>
      </c>
      <c r="Q8" s="9">
        <f>IF(O8=1,VLOOKUP(P8,Mapa!$C$4:$D$7,2,FALSE),IF('Matriz soporte'!O8=2,VLOOKUP('Matriz soporte'!P8,Mapa!$C$8:$D$11,2,FALSE),IF('Matriz soporte'!O8=3,VLOOKUP('Matriz soporte'!P8,Mapa!$C$12:$D$15,2,FALSE),IF('Matriz soporte'!O8=4,VLOOKUP('Matriz soporte'!P8,Mapa!$C$16:$D$19,2,FALSE)))))</f>
        <v>11</v>
      </c>
      <c r="S8" s="116" t="str">
        <f>+VLOOKUP(Q8,Mapa!$D$4:$E$19,2,FALSE)</f>
        <v>Zona Importante</v>
      </c>
    </row>
    <row r="9" spans="1:19" ht="45" customHeight="1">
      <c r="B9" s="48"/>
      <c r="C9" s="81" t="s">
        <v>26</v>
      </c>
      <c r="D9" s="49">
        <f>+'Matriz Riesgo '!B10</f>
        <v>3</v>
      </c>
      <c r="E9" s="16" t="str">
        <f>+'Matriz Riesgo '!D10</f>
        <v>Demoras en la obtención de las licencias y/o permisos</v>
      </c>
      <c r="F9" s="16"/>
      <c r="G9" s="57" t="str">
        <f>+IF('Matriz Riesgo '!F10&lt;&gt;"",'Matriz Riesgo '!F10,IF('Matriz Riesgo '!G10&lt;&gt;"",'Matriz Riesgo '!G10,IF('Matriz Riesgo '!H10&lt;&gt;"",'Matriz Riesgo '!H10,'Matriz Riesgo '!I10)))</f>
        <v>MA</v>
      </c>
      <c r="H9" s="57" t="str">
        <f>+IF('Matriz Riesgo '!J10&lt;&gt;"",'Matriz Riesgo '!J10,IF('Matriz Riesgo '!K10&lt;&gt;"",'Matriz Riesgo '!K10,IF('Matriz Riesgo '!L10&lt;&gt;"",'Matriz Riesgo '!L10,'Matriz Riesgo '!M10)))</f>
        <v>B</v>
      </c>
      <c r="I9" s="17" t="str">
        <f>+IF('Matriz Riesgo '!$E10="PRIVADO","","X")</f>
        <v/>
      </c>
      <c r="J9" s="17" t="str">
        <f>+IF('Matriz Riesgo '!$E10="PÚBLICO","","X")</f>
        <v>X</v>
      </c>
      <c r="L9" s="15">
        <f t="shared" si="3"/>
        <v>2</v>
      </c>
      <c r="M9" s="11" t="str">
        <f t="shared" si="4"/>
        <v>Ambiental &amp; Social</v>
      </c>
      <c r="N9" s="11" t="str">
        <f t="shared" si="5"/>
        <v>Demoras en la obtención de las licencias y/o permisos</v>
      </c>
      <c r="O9" s="9">
        <f>+VLOOKUP(G9,Mapa!$I$5:$J$8,2,FALSE)</f>
        <v>3</v>
      </c>
      <c r="P9" s="9">
        <f>+VLOOKUP(H9,Mapa!$F$5:$G$8,2,FALSE)</f>
        <v>1</v>
      </c>
      <c r="Q9" s="9">
        <f>IF(O9=1,VLOOKUP(P9,Mapa!$C$4:$D$7,2,FALSE),IF('Matriz soporte'!O9=2,VLOOKUP('Matriz soporte'!P9,Mapa!$C$8:$D$11,2,FALSE),IF('Matriz soporte'!O9=3,VLOOKUP('Matriz soporte'!P9,Mapa!$C$12:$D$15,2,FALSE),IF('Matriz soporte'!O9=4,VLOOKUP('Matriz soporte'!P9,Mapa!$C$16:$D$19,2,FALSE)))))</f>
        <v>9</v>
      </c>
      <c r="S9" s="116" t="str">
        <f>+VLOOKUP(Q9,Mapa!$D$4:$E$19,2,FALSE)</f>
        <v>Zona Tolerable</v>
      </c>
    </row>
    <row r="10" spans="1:19" ht="45" customHeight="1">
      <c r="B10" s="48"/>
      <c r="C10" s="81" t="s">
        <v>26</v>
      </c>
      <c r="D10" s="49">
        <f>+'Matriz Riesgo '!B11</f>
        <v>4</v>
      </c>
      <c r="E10" s="16" t="str">
        <f>+'Matriz Riesgo '!D11</f>
        <v>Sobrecostos por compensaciones socio ambientales</v>
      </c>
      <c r="F10" s="16"/>
      <c r="G10" s="57" t="str">
        <f>+IF('Matriz Riesgo '!F11&lt;&gt;"",'Matriz Riesgo '!F11,IF('Matriz Riesgo '!G11&lt;&gt;"",'Matriz Riesgo '!G11,IF('Matriz Riesgo '!H11&lt;&gt;"",'Matriz Riesgo '!H11,'Matriz Riesgo '!I11)))</f>
        <v>MA</v>
      </c>
      <c r="H10" s="57" t="str">
        <f>+IF('Matriz Riesgo '!J11&lt;&gt;"",'Matriz Riesgo '!J11,IF('Matriz Riesgo '!K11&lt;&gt;"",'Matriz Riesgo '!K11,IF('Matriz Riesgo '!L11&lt;&gt;"",'Matriz Riesgo '!L11,'Matriz Riesgo '!M11)))</f>
        <v>A</v>
      </c>
      <c r="I10" s="17" t="str">
        <f>+IF('Matriz Riesgo '!$E11="PRIVADO","","X")</f>
        <v>X</v>
      </c>
      <c r="J10" s="17" t="str">
        <f>+IF('Matriz Riesgo '!$E11="PÚBLICO","","X")</f>
        <v>X</v>
      </c>
      <c r="L10" s="15">
        <f t="shared" si="3"/>
        <v>3</v>
      </c>
      <c r="M10" s="11" t="str">
        <f t="shared" si="4"/>
        <v>Ambiental &amp; Social</v>
      </c>
      <c r="N10" s="11" t="str">
        <f t="shared" si="5"/>
        <v>Sobrecostos por compensaciones socio ambientales</v>
      </c>
      <c r="O10" s="9">
        <f>+VLOOKUP(G10,Mapa!$I$5:$J$8,2,FALSE)</f>
        <v>3</v>
      </c>
      <c r="P10" s="9">
        <f>+VLOOKUP(H10,Mapa!$F$5:$G$8,2,FALSE)</f>
        <v>4</v>
      </c>
      <c r="Q10" s="9">
        <f>IF(O10=1,VLOOKUP(P10,Mapa!$C$4:$D$7,2,FALSE),IF('Matriz soporte'!O10=2,VLOOKUP('Matriz soporte'!P10,Mapa!$C$8:$D$11,2,FALSE),IF('Matriz soporte'!O10=3,VLOOKUP('Matriz soporte'!P10,Mapa!$C$12:$D$15,2,FALSE),IF('Matriz soporte'!O10=4,VLOOKUP('Matriz soporte'!P10,Mapa!$C$16:$D$19,2,FALSE)))))</f>
        <v>12</v>
      </c>
      <c r="S10" s="116" t="str">
        <f>+VLOOKUP(Q10,Mapa!$D$4:$E$19,2,FALSE)</f>
        <v>Zona Agravada</v>
      </c>
    </row>
    <row r="11" spans="1:19" ht="45" customHeight="1">
      <c r="B11" s="48"/>
      <c r="C11" s="81" t="s">
        <v>26</v>
      </c>
      <c r="D11" s="49">
        <f>+'Matriz Riesgo '!B12</f>
        <v>5</v>
      </c>
      <c r="E11" s="16" t="str">
        <f>+'Matriz Riesgo '!D12</f>
        <v>Obras solicitadas por la autoridad ambiental, posteriores a la expedición de la licencia(s)/permiso(s) ambiental(es), por razones no imputables al concesionario</v>
      </c>
      <c r="F11" s="16"/>
      <c r="G11" s="57" t="str">
        <f>+IF('Matriz Riesgo '!F12&lt;&gt;"",'Matriz Riesgo '!F12,IF('Matriz Riesgo '!G12&lt;&gt;"",'Matriz Riesgo '!G12,IF('Matriz Riesgo '!H12&lt;&gt;"",'Matriz Riesgo '!H12,'Matriz Riesgo '!I12)))</f>
        <v>B</v>
      </c>
      <c r="H11" s="57" t="str">
        <f>+IF('Matriz Riesgo '!J12&lt;&gt;"",'Matriz Riesgo '!J12,IF('Matriz Riesgo '!K12&lt;&gt;"",'Matriz Riesgo '!K12,IF('Matriz Riesgo '!L12&lt;&gt;"",'Matriz Riesgo '!L12,'Matriz Riesgo '!M12)))</f>
        <v>MA</v>
      </c>
      <c r="I11" s="17" t="str">
        <f>+IF('Matriz Riesgo '!$E12="PRIVADO","","X")</f>
        <v>X</v>
      </c>
      <c r="J11" s="17" t="str">
        <f>+IF('Matriz Riesgo '!$E12="PÚBLICO","","X")</f>
        <v/>
      </c>
      <c r="L11" s="15">
        <f t="shared" si="3"/>
        <v>1</v>
      </c>
      <c r="M11" s="11" t="str">
        <f t="shared" si="4"/>
        <v>Ambiental &amp; Social</v>
      </c>
      <c r="N11" s="11" t="str">
        <f t="shared" si="5"/>
        <v>Obras solicitadas por la autoridad ambiental, posteriores a la expedición de la licencia(s)/permiso(s) ambiental(es), por razones no imputables al concesionario</v>
      </c>
      <c r="O11" s="9">
        <f>+VLOOKUP(G11,Mapa!$I$5:$J$8,2,FALSE)</f>
        <v>1</v>
      </c>
      <c r="P11" s="9">
        <f>+VLOOKUP(H11,Mapa!$F$5:$G$8,2,FALSE)</f>
        <v>3</v>
      </c>
      <c r="Q11" s="9">
        <f>IF(O11=1,VLOOKUP(P11,Mapa!$C$4:$D$7,2,FALSE),IF('Matriz soporte'!O11=2,VLOOKUP('Matriz soporte'!P11,Mapa!$C$8:$D$11,2,FALSE),IF('Matriz soporte'!O11=3,VLOOKUP('Matriz soporte'!P11,Mapa!$C$12:$D$15,2,FALSE),IF('Matriz soporte'!O11=4,VLOOKUP('Matriz soporte'!P11,Mapa!$C$16:$D$19,2,FALSE)))))</f>
        <v>3</v>
      </c>
      <c r="S11" s="11" t="str">
        <f>+VLOOKUP(Q11,Mapa!$D$4:$E$19,2,FALSE)</f>
        <v>Zona Tolerable</v>
      </c>
    </row>
    <row r="12" spans="1:19" ht="45" customHeight="1">
      <c r="B12" s="48"/>
      <c r="C12" s="81" t="s">
        <v>26</v>
      </c>
      <c r="D12" s="49">
        <f>+'Matriz Riesgo '!B13</f>
        <v>6</v>
      </c>
      <c r="E12" s="16" t="str">
        <f>+'Matriz Riesgo '!D13</f>
        <v xml:space="preserve">Efectos desfavorables por decisiones de la entidad frente al movimiento o reubicación de casetas de peaje existentes  </v>
      </c>
      <c r="F12" s="16"/>
      <c r="G12" s="57" t="str">
        <f>+IF('Matriz Riesgo '!F13&lt;&gt;"",'Matriz Riesgo '!F13,IF('Matriz Riesgo '!G13&lt;&gt;"",'Matriz Riesgo '!G13,IF('Matriz Riesgo '!H13&lt;&gt;"",'Matriz Riesgo '!H13,'Matriz Riesgo '!I13)))</f>
        <v>MB</v>
      </c>
      <c r="H12" s="57" t="str">
        <f>+IF('Matriz Riesgo '!J13&lt;&gt;"",'Matriz Riesgo '!J13,IF('Matriz Riesgo '!K13&lt;&gt;"",'Matriz Riesgo '!K13,IF('Matriz Riesgo '!L13&lt;&gt;"",'Matriz Riesgo '!L13,'Matriz Riesgo '!M13)))</f>
        <v>MA</v>
      </c>
      <c r="I12" s="17" t="str">
        <f>+IF('Matriz Riesgo '!$E13="PRIVADO","","X")</f>
        <v>X</v>
      </c>
      <c r="J12" s="17" t="str">
        <f>+IF('Matriz Riesgo '!$E13="PÚBLICO","","X")</f>
        <v/>
      </c>
      <c r="L12" s="15">
        <f t="shared" si="3"/>
        <v>1</v>
      </c>
      <c r="M12" s="11" t="str">
        <f t="shared" si="4"/>
        <v>Ambiental &amp; Social</v>
      </c>
      <c r="N12" s="11" t="str">
        <f t="shared" si="5"/>
        <v xml:space="preserve">Efectos desfavorables por decisiones de la entidad frente al movimiento o reubicación de casetas de peaje existentes  </v>
      </c>
      <c r="O12" s="9">
        <f>+VLOOKUP(G12,Mapa!$I$5:$J$8,2,FALSE)</f>
        <v>2</v>
      </c>
      <c r="P12" s="9">
        <f>+VLOOKUP(H12,Mapa!$F$5:$G$8,2,FALSE)</f>
        <v>3</v>
      </c>
      <c r="Q12" s="9">
        <f>IF(O12=1,VLOOKUP(P12,Mapa!$C$4:$D$7,2,FALSE),IF('Matriz soporte'!O12=2,VLOOKUP('Matriz soporte'!P12,Mapa!$C$8:$D$11,2,FALSE),IF('Matriz soporte'!O12=3,VLOOKUP('Matriz soporte'!P12,Mapa!$C$12:$D$15,2,FALSE),IF('Matriz soporte'!O12=4,VLOOKUP('Matriz soporte'!P12,Mapa!$C$16:$D$19,2,FALSE)))))</f>
        <v>7</v>
      </c>
      <c r="S12" s="116" t="str">
        <f>+VLOOKUP(Q12,Mapa!$D$4:$E$19,2,FALSE)</f>
        <v>Zona Moderada</v>
      </c>
    </row>
    <row r="13" spans="1:19" ht="45" customHeight="1">
      <c r="B13" s="48"/>
      <c r="C13" s="82" t="s">
        <v>26</v>
      </c>
      <c r="D13" s="49">
        <f>+'Matriz Riesgo '!B14</f>
        <v>7</v>
      </c>
      <c r="E13" s="16" t="str">
        <f>+'Matriz Riesgo '!D14</f>
        <v>No instalación de casetas de peaje</v>
      </c>
      <c r="F13" s="16"/>
      <c r="G13" s="57" t="str">
        <f>+IF('Matriz Riesgo '!F14&lt;&gt;"",'Matriz Riesgo '!F14,IF('Matriz Riesgo '!G14&lt;&gt;"",'Matriz Riesgo '!G14,IF('Matriz Riesgo '!H14&lt;&gt;"",'Matriz Riesgo '!H14,'Matriz Riesgo '!I14)))</f>
        <v>MB</v>
      </c>
      <c r="H13" s="57" t="str">
        <f>+IF('Matriz Riesgo '!J14&lt;&gt;"",'Matriz Riesgo '!J14,IF('Matriz Riesgo '!K14&lt;&gt;"",'Matriz Riesgo '!K14,IF('Matriz Riesgo '!L14&lt;&gt;"",'Matriz Riesgo '!L14,'Matriz Riesgo '!M14)))</f>
        <v>MA</v>
      </c>
      <c r="I13" s="17" t="str">
        <f>+IF('Matriz Riesgo '!$E14="PRIVADO","","X")</f>
        <v>X</v>
      </c>
      <c r="J13" s="17" t="str">
        <f>+IF('Matriz Riesgo '!$E14="PÚBLICO","","X")</f>
        <v/>
      </c>
      <c r="L13" s="15">
        <f t="shared" si="3"/>
        <v>1</v>
      </c>
      <c r="M13" s="11" t="str">
        <f t="shared" si="4"/>
        <v>Ambiental &amp; Social</v>
      </c>
      <c r="N13" s="11" t="str">
        <f t="shared" si="5"/>
        <v>No instalación de casetas de peaje</v>
      </c>
      <c r="O13" s="9">
        <f>+VLOOKUP(G13,Mapa!$I$5:$J$8,2,FALSE)</f>
        <v>2</v>
      </c>
      <c r="P13" s="9">
        <f>+VLOOKUP(H13,Mapa!$F$5:$G$8,2,FALSE)</f>
        <v>3</v>
      </c>
      <c r="Q13" s="9">
        <f>IF(O13=1,VLOOKUP(P13,Mapa!$C$4:$D$7,2,FALSE),IF('Matriz soporte'!O13=2,VLOOKUP('Matriz soporte'!P13,Mapa!$C$8:$D$11,2,FALSE),IF('Matriz soporte'!O13=3,VLOOKUP('Matriz soporte'!P13,Mapa!$C$12:$D$15,2,FALSE),IF('Matriz soporte'!O13=4,VLOOKUP('Matriz soporte'!P13,Mapa!$C$16:$D$19,2,FALSE)))))</f>
        <v>7</v>
      </c>
      <c r="S13" s="11" t="str">
        <f>+VLOOKUP(Q13,Mapa!$D$4:$E$19,2,FALSE)</f>
        <v>Zona Moderada</v>
      </c>
    </row>
    <row r="14" spans="1:19" ht="45" customHeight="1">
      <c r="B14" s="48"/>
      <c r="C14" s="82" t="s">
        <v>26</v>
      </c>
      <c r="D14" s="49">
        <f>+'Matriz Riesgo '!B15</f>
        <v>8</v>
      </c>
      <c r="E14" s="16" t="str">
        <f>+'Matriz Riesgo '!D15</f>
        <v xml:space="preserve">Invasión de derecho de vía </v>
      </c>
      <c r="F14" s="16"/>
      <c r="G14" s="57" t="str">
        <f>+IF('Matriz Riesgo '!F15&lt;&gt;"",'Matriz Riesgo '!F15,IF('Matriz Riesgo '!G15&lt;&gt;"",'Matriz Riesgo '!G15,IF('Matriz Riesgo '!H15&lt;&gt;"",'Matriz Riesgo '!H15,'Matriz Riesgo '!I15)))</f>
        <v>B</v>
      </c>
      <c r="H14" s="57" t="str">
        <f>+IF('Matriz Riesgo '!J15&lt;&gt;"",'Matriz Riesgo '!J15,IF('Matriz Riesgo '!K15&lt;&gt;"",'Matriz Riesgo '!K15,IF('Matriz Riesgo '!L15&lt;&gt;"",'Matriz Riesgo '!L15,'Matriz Riesgo '!M15)))</f>
        <v>B</v>
      </c>
      <c r="I14" s="17" t="str">
        <f>+IF('Matriz Riesgo '!$E15="PRIVADO","","X")</f>
        <v/>
      </c>
      <c r="J14" s="17" t="str">
        <f>+IF('Matriz Riesgo '!$E15="PÚBLICO","","X")</f>
        <v>X</v>
      </c>
      <c r="L14" s="15">
        <f t="shared" si="3"/>
        <v>2</v>
      </c>
      <c r="M14" s="11" t="str">
        <f t="shared" si="4"/>
        <v>Ambiental &amp; Social</v>
      </c>
      <c r="N14" s="11" t="str">
        <f t="shared" si="5"/>
        <v xml:space="preserve">Invasión de derecho de vía </v>
      </c>
      <c r="O14" s="9">
        <f>+VLOOKUP(G14,Mapa!$I$5:$J$8,2,FALSE)</f>
        <v>1</v>
      </c>
      <c r="P14" s="9">
        <f>+VLOOKUP(H14,Mapa!$F$5:$G$8,2,FALSE)</f>
        <v>1</v>
      </c>
      <c r="Q14" s="9">
        <f>IF(O14=1,VLOOKUP(P14,Mapa!$C$4:$D$7,2,FALSE),IF('Matriz soporte'!O14=2,VLOOKUP('Matriz soporte'!P14,Mapa!$C$8:$D$11,2,FALSE),IF('Matriz soporte'!O14=3,VLOOKUP('Matriz soporte'!P14,Mapa!$C$12:$D$15,2,FALSE),IF('Matriz soporte'!O14=4,VLOOKUP('Matriz soporte'!P14,Mapa!$C$16:$D$19,2,FALSE)))))</f>
        <v>1</v>
      </c>
      <c r="S14" s="11" t="str">
        <f>+VLOOKUP(Q14,Mapa!$D$4:$E$19,2,FALSE)</f>
        <v>Zona Aceptable</v>
      </c>
    </row>
    <row r="15" spans="1:19" ht="45" customHeight="1">
      <c r="B15" s="48"/>
      <c r="C15" s="82" t="s">
        <v>27</v>
      </c>
      <c r="D15" s="49">
        <f>+'Matriz Riesgo '!B16</f>
        <v>9</v>
      </c>
      <c r="E15" s="16" t="str">
        <f>+'Matriz Riesgo '!D16</f>
        <v>Sobrecosto por interferencia de redes</v>
      </c>
      <c r="F15" s="16"/>
      <c r="G15" s="57" t="str">
        <f>+IF('Matriz Riesgo '!F16&lt;&gt;"",'Matriz Riesgo '!F16,IF('Matriz Riesgo '!G16&lt;&gt;"",'Matriz Riesgo '!G16,IF('Matriz Riesgo '!H16&lt;&gt;"",'Matriz Riesgo '!H16,'Matriz Riesgo '!I16)))</f>
        <v>MA</v>
      </c>
      <c r="H15" s="57" t="str">
        <f>+IF('Matriz Riesgo '!J16&lt;&gt;"",'Matriz Riesgo '!J16,IF('Matriz Riesgo '!K16&lt;&gt;"",'Matriz Riesgo '!K16,IF('Matriz Riesgo '!L16&lt;&gt;"",'Matriz Riesgo '!L16,'Matriz Riesgo '!M16)))</f>
        <v>A</v>
      </c>
      <c r="I15" s="17" t="str">
        <f>+IF('Matriz Riesgo '!$E16="PRIVADO","","X")</f>
        <v>X</v>
      </c>
      <c r="J15" s="17" t="str">
        <f>+IF('Matriz Riesgo '!$E16="PÚBLICO","","X")</f>
        <v>X</v>
      </c>
      <c r="L15" s="15">
        <f t="shared" si="3"/>
        <v>3</v>
      </c>
      <c r="M15" s="11" t="str">
        <f t="shared" si="4"/>
        <v>Redes</v>
      </c>
      <c r="N15" s="11" t="str">
        <f t="shared" si="5"/>
        <v>Sobrecosto por interferencia de redes</v>
      </c>
      <c r="O15" s="9">
        <f>+VLOOKUP(G15,Mapa!$I$5:$J$8,2,FALSE)</f>
        <v>3</v>
      </c>
      <c r="P15" s="9">
        <f>+VLOOKUP(H15,Mapa!$F$5:$G$8,2,FALSE)</f>
        <v>4</v>
      </c>
      <c r="Q15" s="9">
        <f>IF(O15=1,VLOOKUP(P15,Mapa!$C$4:$D$7,2,FALSE),IF('Matriz soporte'!O15=2,VLOOKUP('Matriz soporte'!P15,Mapa!$C$8:$D$11,2,FALSE),IF('Matriz soporte'!O15=3,VLOOKUP('Matriz soporte'!P15,Mapa!$C$12:$D$15,2,FALSE),IF('Matriz soporte'!O15=4,VLOOKUP('Matriz soporte'!P15,Mapa!$C$16:$D$19,2,FALSE)))))</f>
        <v>12</v>
      </c>
      <c r="S15" s="116" t="str">
        <f>+VLOOKUP(Q15,Mapa!$D$4:$E$19,2,FALSE)</f>
        <v>Zona Agravada</v>
      </c>
    </row>
    <row r="16" spans="1:19" ht="45" customHeight="1">
      <c r="B16" s="48"/>
      <c r="C16" s="82" t="s">
        <v>2</v>
      </c>
      <c r="D16" s="49">
        <f>+'Matriz Riesgo '!B17</f>
        <v>10</v>
      </c>
      <c r="E16" s="16" t="str">
        <f>+'Matriz Riesgo '!D17</f>
        <v>Sobrecostos derivados de los estudios y diseños</v>
      </c>
      <c r="F16" s="16"/>
      <c r="G16" s="57" t="str">
        <f>+IF('Matriz Riesgo '!F17&lt;&gt;"",'Matriz Riesgo '!F17,IF('Matriz Riesgo '!G17&lt;&gt;"",'Matriz Riesgo '!G17,IF('Matriz Riesgo '!H17&lt;&gt;"",'Matriz Riesgo '!H17,'Matriz Riesgo '!I17)))</f>
        <v>B</v>
      </c>
      <c r="H16" s="57" t="str">
        <f>+IF('Matriz Riesgo '!J17&lt;&gt;"",'Matriz Riesgo '!J17,IF('Matriz Riesgo '!K17&lt;&gt;"",'Matriz Riesgo '!K17,IF('Matriz Riesgo '!L17&lt;&gt;"",'Matriz Riesgo '!L17,'Matriz Riesgo '!M17)))</f>
        <v>A</v>
      </c>
      <c r="I16" s="17" t="str">
        <f>+IF('Matriz Riesgo '!$E17="PRIVADO","","X")</f>
        <v/>
      </c>
      <c r="J16" s="17" t="str">
        <f>+IF('Matriz Riesgo '!$E17="PÚBLICO","","X")</f>
        <v>X</v>
      </c>
      <c r="L16" s="15">
        <f t="shared" si="3"/>
        <v>2</v>
      </c>
      <c r="M16" s="11" t="str">
        <f t="shared" si="4"/>
        <v>Diseño</v>
      </c>
      <c r="N16" s="11" t="str">
        <f t="shared" si="5"/>
        <v>Sobrecostos derivados de los estudios y diseños</v>
      </c>
      <c r="O16" s="9">
        <f>+VLOOKUP(G16,Mapa!$I$5:$J$8,2,FALSE)</f>
        <v>1</v>
      </c>
      <c r="P16" s="9">
        <f>+VLOOKUP(H16,Mapa!$F$5:$G$8,2,FALSE)</f>
        <v>4</v>
      </c>
      <c r="Q16" s="9">
        <f>IF(O16=1,VLOOKUP(P16,Mapa!$C$4:$D$7,2,FALSE),IF('Matriz soporte'!O16=2,VLOOKUP('Matriz soporte'!P16,Mapa!$C$8:$D$11,2,FALSE),IF('Matriz soporte'!O16=3,VLOOKUP('Matriz soporte'!P16,Mapa!$C$12:$D$15,2,FALSE),IF('Matriz soporte'!O16=4,VLOOKUP('Matriz soporte'!P16,Mapa!$C$16:$D$19,2,FALSE)))))</f>
        <v>4</v>
      </c>
      <c r="S16" s="11" t="str">
        <f>+VLOOKUP(Q16,Mapa!$D$4:$E$19,2,FALSE)</f>
        <v>Zona Moderada</v>
      </c>
    </row>
    <row r="17" spans="2:19" ht="45" customHeight="1">
      <c r="B17" s="48"/>
      <c r="C17" s="81" t="s">
        <v>2</v>
      </c>
      <c r="D17" s="49">
        <f>+'Matriz Riesgo '!B18</f>
        <v>11</v>
      </c>
      <c r="E17" s="16" t="str">
        <f>+'Matriz Riesgo '!D18</f>
        <v>Sobrecostos por ajustes en diseños como consecuencia del trámite de licencias ambientales por razones no atribuibles al concesionario</v>
      </c>
      <c r="F17" s="16"/>
      <c r="G17" s="57" t="str">
        <f>+IF('Matriz Riesgo '!F18&lt;&gt;"",'Matriz Riesgo '!F18,IF('Matriz Riesgo '!G18&lt;&gt;"",'Matriz Riesgo '!G18,IF('Matriz Riesgo '!H18&lt;&gt;"",'Matriz Riesgo '!H18,'Matriz Riesgo '!I18)))</f>
        <v>MB</v>
      </c>
      <c r="H17" s="57" t="str">
        <f>+IF('Matriz Riesgo '!J18&lt;&gt;"",'Matriz Riesgo '!J18,IF('Matriz Riesgo '!K18&lt;&gt;"",'Matriz Riesgo '!K18,IF('Matriz Riesgo '!L18&lt;&gt;"",'Matriz Riesgo '!L18,'Matriz Riesgo '!M18)))</f>
        <v>MA</v>
      </c>
      <c r="I17" s="17" t="str">
        <f>+IF('Matriz Riesgo '!$E18="PRIVADO","","X")</f>
        <v>X</v>
      </c>
      <c r="J17" s="17" t="str">
        <f>+IF('Matriz Riesgo '!$E18="PÚBLICO","","X")</f>
        <v/>
      </c>
      <c r="L17" s="15">
        <f t="shared" si="3"/>
        <v>1</v>
      </c>
      <c r="M17" s="11" t="str">
        <f t="shared" si="4"/>
        <v>Diseño</v>
      </c>
      <c r="N17" s="11" t="str">
        <f t="shared" si="5"/>
        <v>Sobrecostos por ajustes en diseños como consecuencia del trámite de licencias ambientales por razones no atribuibles al concesionario</v>
      </c>
      <c r="O17" s="9">
        <f>+VLOOKUP(G17,Mapa!$I$5:$J$8,2,FALSE)</f>
        <v>2</v>
      </c>
      <c r="P17" s="9">
        <f>+VLOOKUP(H17,Mapa!$F$5:$G$8,2,FALSE)</f>
        <v>3</v>
      </c>
      <c r="Q17" s="9">
        <f>IF(O17=1,VLOOKUP(P17,Mapa!$C$4:$D$7,2,FALSE),IF('Matriz soporte'!O17=2,VLOOKUP('Matriz soporte'!P17,Mapa!$C$8:$D$11,2,FALSE),IF('Matriz soporte'!O17=3,VLOOKUP('Matriz soporte'!P17,Mapa!$C$12:$D$15,2,FALSE),IF('Matriz soporte'!O17=4,VLOOKUP('Matriz soporte'!P17,Mapa!$C$16:$D$19,2,FALSE)))))</f>
        <v>7</v>
      </c>
      <c r="S17" s="11" t="str">
        <f>+VLOOKUP(Q17,Mapa!$D$4:$E$19,2,FALSE)</f>
        <v>Zona Moderada</v>
      </c>
    </row>
    <row r="18" spans="2:19" ht="45" customHeight="1">
      <c r="B18" s="48"/>
      <c r="C18" s="81" t="s">
        <v>2</v>
      </c>
      <c r="D18" s="49">
        <f>+'Matriz Riesgo '!B19</f>
        <v>12</v>
      </c>
      <c r="E18" s="16" t="str">
        <f>+'Matriz Riesgo '!D19</f>
        <v>Sobrecostos en diseños por decisiones de la ANI</v>
      </c>
      <c r="F18" s="16"/>
      <c r="G18" s="57" t="str">
        <f>+IF('Matriz Riesgo '!F19&lt;&gt;"",'Matriz Riesgo '!F19,IF('Matriz Riesgo '!G19&lt;&gt;"",'Matriz Riesgo '!G19,IF('Matriz Riesgo '!H19&lt;&gt;"",'Matriz Riesgo '!H19,'Matriz Riesgo '!I19)))</f>
        <v>B</v>
      </c>
      <c r="H18" s="57" t="str">
        <f>+IF('Matriz Riesgo '!J19&lt;&gt;"",'Matriz Riesgo '!J19,IF('Matriz Riesgo '!K19&lt;&gt;"",'Matriz Riesgo '!K19,IF('Matriz Riesgo '!L19&lt;&gt;"",'Matriz Riesgo '!L19,'Matriz Riesgo '!M19)))</f>
        <v>MA</v>
      </c>
      <c r="I18" s="17" t="str">
        <f>+IF('Matriz Riesgo '!$E19="PRIVADO","","X")</f>
        <v>X</v>
      </c>
      <c r="J18" s="17" t="str">
        <f>+IF('Matriz Riesgo '!$E19="PÚBLICO","","X")</f>
        <v/>
      </c>
      <c r="L18" s="15">
        <f t="shared" si="3"/>
        <v>1</v>
      </c>
      <c r="M18" s="11" t="str">
        <f t="shared" si="4"/>
        <v>Diseño</v>
      </c>
      <c r="N18" s="11" t="str">
        <f t="shared" si="5"/>
        <v>Sobrecostos en diseños por decisiones de la ANI</v>
      </c>
      <c r="O18" s="9">
        <f>+VLOOKUP(G18,Mapa!$I$5:$J$8,2,FALSE)</f>
        <v>1</v>
      </c>
      <c r="P18" s="9">
        <f>+VLOOKUP(H18,Mapa!$F$5:$G$8,2,FALSE)</f>
        <v>3</v>
      </c>
      <c r="Q18" s="9">
        <f>IF(O18=1,VLOOKUP(P18,Mapa!$C$4:$D$7,2,FALSE),IF('Matriz soporte'!O18=2,VLOOKUP('Matriz soporte'!P18,Mapa!$C$8:$D$11,2,FALSE),IF('Matriz soporte'!O18=3,VLOOKUP('Matriz soporte'!P18,Mapa!$C$12:$D$15,2,FALSE),IF('Matriz soporte'!O18=4,VLOOKUP('Matriz soporte'!P18,Mapa!$C$16:$D$19,2,FALSE)))))</f>
        <v>3</v>
      </c>
      <c r="S18" s="11" t="str">
        <f>+VLOOKUP(Q18,Mapa!$D$4:$E$19,2,FALSE)</f>
        <v>Zona Tolerable</v>
      </c>
    </row>
    <row r="19" spans="2:19" ht="45" customHeight="1">
      <c r="B19" s="48"/>
      <c r="C19" s="81" t="s">
        <v>3</v>
      </c>
      <c r="D19" s="49">
        <f>+'Matriz Riesgo '!B20</f>
        <v>13</v>
      </c>
      <c r="E19" s="16" t="str">
        <f>+'Matriz Riesgo '!D20</f>
        <v>Sobrecostos derivados de mayor cantidad de obras</v>
      </c>
      <c r="F19" s="16"/>
      <c r="G19" s="57" t="str">
        <f>+IF('Matriz Riesgo '!F20&lt;&gt;"",'Matriz Riesgo '!F20,IF('Matriz Riesgo '!G20&lt;&gt;"",'Matriz Riesgo '!G20,IF('Matriz Riesgo '!H20&lt;&gt;"",'Matriz Riesgo '!H20,'Matriz Riesgo '!I20)))</f>
        <v>B</v>
      </c>
      <c r="H19" s="57" t="str">
        <f>+IF('Matriz Riesgo '!J20&lt;&gt;"",'Matriz Riesgo '!J20,IF('Matriz Riesgo '!K20&lt;&gt;"",'Matriz Riesgo '!K20,IF('Matriz Riesgo '!L20&lt;&gt;"",'Matriz Riesgo '!L20,'Matriz Riesgo '!M20)))</f>
        <v>MA</v>
      </c>
      <c r="I19" s="17" t="str">
        <f>+IF('Matriz Riesgo '!$E20="PRIVADO","","X")</f>
        <v/>
      </c>
      <c r="J19" s="17" t="str">
        <f>+IF('Matriz Riesgo '!$E20="PÚBLICO","","X")</f>
        <v>X</v>
      </c>
      <c r="L19" s="15">
        <f t="shared" si="3"/>
        <v>2</v>
      </c>
      <c r="M19" s="11" t="str">
        <f t="shared" si="4"/>
        <v>Construcción</v>
      </c>
      <c r="N19" s="11" t="str">
        <f t="shared" si="5"/>
        <v>Sobrecostos derivados de mayor cantidad de obras</v>
      </c>
      <c r="O19" s="9">
        <f>+VLOOKUP(G19,Mapa!$I$5:$J$8,2,FALSE)</f>
        <v>1</v>
      </c>
      <c r="P19" s="9">
        <f>+VLOOKUP(H19,Mapa!$F$5:$G$8,2,FALSE)</f>
        <v>3</v>
      </c>
      <c r="Q19" s="9">
        <f>IF(O19=1,VLOOKUP(P19,Mapa!$C$4:$D$7,2,FALSE),IF('Matriz soporte'!O19=2,VLOOKUP('Matriz soporte'!P19,Mapa!$C$8:$D$11,2,FALSE),IF('Matriz soporte'!O19=3,VLOOKUP('Matriz soporte'!P19,Mapa!$C$12:$D$15,2,FALSE),IF('Matriz soporte'!O19=4,VLOOKUP('Matriz soporte'!P19,Mapa!$C$16:$D$19,2,FALSE)))))</f>
        <v>3</v>
      </c>
      <c r="S19" s="11" t="str">
        <f>+VLOOKUP(Q19,Mapa!$D$4:$E$19,2,FALSE)</f>
        <v>Zona Tolerable</v>
      </c>
    </row>
    <row r="20" spans="2:19" ht="45" customHeight="1">
      <c r="B20" s="48"/>
      <c r="C20" s="81" t="s">
        <v>3</v>
      </c>
      <c r="D20" s="49">
        <f>+'Matriz Riesgo '!B22</f>
        <v>14</v>
      </c>
      <c r="E20" s="16" t="str">
        <f>+'Matriz Riesgo '!D22</f>
        <v>Variación de precios de los insumos</v>
      </c>
      <c r="F20" s="16"/>
      <c r="G20" s="57" t="str">
        <f>+IF('Matriz Riesgo '!F22&lt;&gt;"",'Matriz Riesgo '!F22,IF('Matriz Riesgo '!G22&lt;&gt;"",'Matriz Riesgo '!G22,IF('Matriz Riesgo '!H22&lt;&gt;"",'Matriz Riesgo '!H22,'Matriz Riesgo '!I22)))</f>
        <v>MB</v>
      </c>
      <c r="H20" s="57" t="str">
        <f>+IF('Matriz Riesgo '!J22&lt;&gt;"",'Matriz Riesgo '!J22,IF('Matriz Riesgo '!K22&lt;&gt;"",'Matriz Riesgo '!K22,IF('Matriz Riesgo '!L22&lt;&gt;"",'Matriz Riesgo '!L22,'Matriz Riesgo '!M22)))</f>
        <v>MB</v>
      </c>
      <c r="I20" s="17" t="str">
        <f>+IF('Matriz Riesgo '!$E22="PRIVADO","","X")</f>
        <v/>
      </c>
      <c r="J20" s="17" t="str">
        <f>+IF('Matriz Riesgo '!$E22="PÚBLICO","","X")</f>
        <v>X</v>
      </c>
      <c r="L20" s="15">
        <f t="shared" si="3"/>
        <v>2</v>
      </c>
      <c r="M20" s="11" t="str">
        <f t="shared" si="4"/>
        <v>Construcción</v>
      </c>
      <c r="N20" s="11" t="str">
        <f t="shared" si="5"/>
        <v>Variación de precios de los insumos</v>
      </c>
      <c r="O20" s="9">
        <f>+VLOOKUP(G20,Mapa!$I$5:$J$8,2,FALSE)</f>
        <v>2</v>
      </c>
      <c r="P20" s="9">
        <f>+VLOOKUP(H20,Mapa!$F$5:$G$8,2,FALSE)</f>
        <v>2</v>
      </c>
      <c r="Q20" s="9">
        <f>IF(O20=1,VLOOKUP(P20,Mapa!$C$4:$D$7,2,FALSE),IF('Matriz soporte'!O20=2,VLOOKUP('Matriz soporte'!P20,Mapa!$C$8:$D$11,2,FALSE),IF('Matriz soporte'!O20=3,VLOOKUP('Matriz soporte'!P20,Mapa!$C$12:$D$15,2,FALSE),IF('Matriz soporte'!O20=4,VLOOKUP('Matriz soporte'!P20,Mapa!$C$16:$D$19,2,FALSE)))))</f>
        <v>6</v>
      </c>
      <c r="S20" s="11" t="str">
        <f>+VLOOKUP(Q20,Mapa!$D$4:$E$19,2,FALSE)</f>
        <v>Zona Tolerable</v>
      </c>
    </row>
    <row r="21" spans="2:19" ht="45" customHeight="1">
      <c r="B21" s="48"/>
      <c r="C21" s="81" t="s">
        <v>4</v>
      </c>
      <c r="D21" s="49">
        <f>+'Matriz Riesgo '!B23</f>
        <v>15</v>
      </c>
      <c r="E21" s="16" t="str">
        <f>+'Matriz Riesgo '!D23</f>
        <v>Mayores cantidades de obra para actividades de operación y mantenimiento</v>
      </c>
      <c r="F21" s="16"/>
      <c r="G21" s="57" t="str">
        <f>+IF('Matriz Riesgo '!F23&lt;&gt;"",'Matriz Riesgo '!F23,IF('Matriz Riesgo '!G23&lt;&gt;"",'Matriz Riesgo '!G23,IF('Matriz Riesgo '!H23&lt;&gt;"",'Matriz Riesgo '!H23,'Matriz Riesgo '!I23)))</f>
        <v>B</v>
      </c>
      <c r="H21" s="57" t="str">
        <f>+IF('Matriz Riesgo '!J23&lt;&gt;"",'Matriz Riesgo '!J23,IF('Matriz Riesgo '!K23&lt;&gt;"",'Matriz Riesgo '!K23,IF('Matriz Riesgo '!L23&lt;&gt;"",'Matriz Riesgo '!L23,'Matriz Riesgo '!M23)))</f>
        <v>MB</v>
      </c>
      <c r="I21" s="17" t="str">
        <f>+IF('Matriz Riesgo '!$E23="PRIVADO","","X")</f>
        <v/>
      </c>
      <c r="J21" s="17" t="str">
        <f>+IF('Matriz Riesgo '!$E23="PÚBLICO","","X")</f>
        <v>X</v>
      </c>
      <c r="L21" s="15">
        <f t="shared" si="3"/>
        <v>2</v>
      </c>
      <c r="M21" s="11" t="str">
        <f t="shared" si="4"/>
        <v>Operación y Mantenimiento</v>
      </c>
      <c r="N21" s="11" t="str">
        <f t="shared" si="5"/>
        <v>Mayores cantidades de obra para actividades de operación y mantenimiento</v>
      </c>
      <c r="O21" s="9">
        <f>+VLOOKUP(G21,Mapa!$I$5:$J$8,2,FALSE)</f>
        <v>1</v>
      </c>
      <c r="P21" s="9">
        <f>+VLOOKUP(H21,Mapa!$F$5:$G$8,2,FALSE)</f>
        <v>2</v>
      </c>
      <c r="Q21" s="9">
        <f>IF(O21=1,VLOOKUP(P21,Mapa!$C$4:$D$7,2,FALSE),IF('Matriz soporte'!O21=2,VLOOKUP('Matriz soporte'!P21,Mapa!$C$8:$D$11,2,FALSE),IF('Matriz soporte'!O21=3,VLOOKUP('Matriz soporte'!P21,Mapa!$C$12:$D$15,2,FALSE),IF('Matriz soporte'!O21=4,VLOOKUP('Matriz soporte'!P21,Mapa!$C$16:$D$19,2,FALSE)))))</f>
        <v>2</v>
      </c>
      <c r="S21" s="11" t="str">
        <f>+VLOOKUP(Q21,Mapa!$D$4:$E$19,2,FALSE)</f>
        <v>Zona Aceptable</v>
      </c>
    </row>
    <row r="22" spans="2:19" ht="45" customHeight="1">
      <c r="B22" s="48"/>
      <c r="C22" s="81" t="s">
        <v>4</v>
      </c>
      <c r="D22" s="49">
        <f>+'Matriz Riesgo '!B24</f>
        <v>16</v>
      </c>
      <c r="E22" s="16" t="str">
        <f>+'Matriz Riesgo '!D24</f>
        <v>Variación de precios de los insumos para actividades de operación y mantenimiento</v>
      </c>
      <c r="F22" s="16"/>
      <c r="G22" s="57" t="str">
        <f>+IF('Matriz Riesgo '!F24&lt;&gt;"",'Matriz Riesgo '!F24,IF('Matriz Riesgo '!G24&lt;&gt;"",'Matriz Riesgo '!G24,IF('Matriz Riesgo '!H24&lt;&gt;"",'Matriz Riesgo '!H24,'Matriz Riesgo '!I24)))</f>
        <v>B</v>
      </c>
      <c r="H22" s="57" t="str">
        <f>+IF('Matriz Riesgo '!J24&lt;&gt;"",'Matriz Riesgo '!J24,IF('Matriz Riesgo '!K24&lt;&gt;"",'Matriz Riesgo '!K24,IF('Matriz Riesgo '!L24&lt;&gt;"",'Matriz Riesgo '!L24,'Matriz Riesgo '!M24)))</f>
        <v>MB</v>
      </c>
      <c r="I22" s="17" t="str">
        <f>+IF('Matriz Riesgo '!$E24="PRIVADO","","X")</f>
        <v/>
      </c>
      <c r="J22" s="17" t="str">
        <f>+IF('Matriz Riesgo '!$E24="PÚBLICO","","X")</f>
        <v>X</v>
      </c>
      <c r="L22" s="15">
        <f t="shared" si="3"/>
        <v>2</v>
      </c>
      <c r="M22" s="11" t="str">
        <f t="shared" si="4"/>
        <v>Operación y Mantenimiento</v>
      </c>
      <c r="N22" s="11" t="str">
        <f t="shared" si="5"/>
        <v>Variación de precios de los insumos para actividades de operación y mantenimiento</v>
      </c>
      <c r="O22" s="9">
        <f>+VLOOKUP(G22,Mapa!$I$5:$J$8,2,FALSE)</f>
        <v>1</v>
      </c>
      <c r="P22" s="9">
        <f>+VLOOKUP(H22,Mapa!$F$5:$G$8,2,FALSE)</f>
        <v>2</v>
      </c>
      <c r="Q22" s="9">
        <f>IF(O22=1,VLOOKUP(P22,Mapa!$C$4:$D$7,2,FALSE),IF('Matriz soporte'!O22=2,VLOOKUP('Matriz soporte'!P22,Mapa!$C$8:$D$11,2,FALSE),IF('Matriz soporte'!O22=3,VLOOKUP('Matriz soporte'!P22,Mapa!$C$12:$D$15,2,FALSE),IF('Matriz soporte'!O22=4,VLOOKUP('Matriz soporte'!P22,Mapa!$C$16:$D$19,2,FALSE)))))</f>
        <v>2</v>
      </c>
      <c r="S22" s="11" t="str">
        <f>+VLOOKUP(Q22,Mapa!$D$4:$E$19,2,FALSE)</f>
        <v>Zona Aceptable</v>
      </c>
    </row>
    <row r="23" spans="2:19" ht="45" customHeight="1">
      <c r="B23" s="48"/>
      <c r="C23" s="81" t="s">
        <v>5</v>
      </c>
      <c r="D23" s="49">
        <f>+'Matriz Riesgo '!B25</f>
        <v>17</v>
      </c>
      <c r="E23" s="16" t="str">
        <f>+'Matriz Riesgo '!D25</f>
        <v>Menores ingresos por disminución del recaudo de peajes</v>
      </c>
      <c r="F23" s="16"/>
      <c r="G23" s="57" t="str">
        <f>+IF('Matriz Riesgo '!F25&lt;&gt;"",'Matriz Riesgo '!F25,IF('Matriz Riesgo '!G25&lt;&gt;"",'Matriz Riesgo '!G25,IF('Matriz Riesgo '!H25&lt;&gt;"",'Matriz Riesgo '!H25,'Matriz Riesgo '!I25)))</f>
        <v>MA</v>
      </c>
      <c r="H23" s="57" t="str">
        <f>+IF('Matriz Riesgo '!J25&lt;&gt;"",'Matriz Riesgo '!J25,IF('Matriz Riesgo '!K25&lt;&gt;"",'Matriz Riesgo '!K25,IF('Matriz Riesgo '!L25&lt;&gt;"",'Matriz Riesgo '!L25,'Matriz Riesgo '!M25)))</f>
        <v>MA</v>
      </c>
      <c r="I23" s="17" t="str">
        <f>+IF('Matriz Riesgo '!$E25="PRIVADO","","X")</f>
        <v>X</v>
      </c>
      <c r="J23" s="17" t="str">
        <f>+IF('Matriz Riesgo '!$E25="PÚBLICO","","X")</f>
        <v/>
      </c>
      <c r="L23" s="15">
        <f t="shared" si="3"/>
        <v>1</v>
      </c>
      <c r="M23" s="11" t="str">
        <f t="shared" si="4"/>
        <v>Comercial</v>
      </c>
      <c r="N23" s="11" t="str">
        <f t="shared" si="5"/>
        <v>Menores ingresos por disminución del recaudo de peajes</v>
      </c>
      <c r="O23" s="9">
        <f>+VLOOKUP(G23,Mapa!$I$5:$J$8,2,FALSE)</f>
        <v>3</v>
      </c>
      <c r="P23" s="9">
        <f>+VLOOKUP(H23,Mapa!$F$5:$G$8,2,FALSE)</f>
        <v>3</v>
      </c>
      <c r="Q23" s="9">
        <f>IF(O23=1,VLOOKUP(P23,Mapa!$C$4:$D$7,2,FALSE),IF('Matriz soporte'!O23=2,VLOOKUP('Matriz soporte'!P23,Mapa!$C$8:$D$11,2,FALSE),IF('Matriz soporte'!O23=3,VLOOKUP('Matriz soporte'!P23,Mapa!$C$12:$D$15,2,FALSE),IF('Matriz soporte'!O23=4,VLOOKUP('Matriz soporte'!P23,Mapa!$C$16:$D$19,2,FALSE)))))</f>
        <v>11</v>
      </c>
      <c r="S23" s="116" t="str">
        <f>+VLOOKUP(Q23,Mapa!$D$4:$E$19,2,FALSE)</f>
        <v>Zona Importante</v>
      </c>
    </row>
    <row r="24" spans="2:19" ht="45" customHeight="1">
      <c r="B24" s="48"/>
      <c r="C24" s="81" t="s">
        <v>5</v>
      </c>
      <c r="D24" s="49">
        <f>+'Matriz Riesgo '!B26</f>
        <v>18</v>
      </c>
      <c r="E24" s="16" t="str">
        <f>+'Matriz Riesgo '!D26</f>
        <v>Menores ingresos derivados de evasión del pago de peajes</v>
      </c>
      <c r="F24" s="16"/>
      <c r="G24" s="57" t="str">
        <f>+IF('Matriz Riesgo '!F26&lt;&gt;"",'Matriz Riesgo '!F26,IF('Matriz Riesgo '!G26&lt;&gt;"",'Matriz Riesgo '!G26,IF('Matriz Riesgo '!H26&lt;&gt;"",'Matriz Riesgo '!H26,'Matriz Riesgo '!I26)))</f>
        <v>B</v>
      </c>
      <c r="H24" s="57" t="str">
        <f>+IF('Matriz Riesgo '!J26&lt;&gt;"",'Matriz Riesgo '!J26,IF('Matriz Riesgo '!K26&lt;&gt;"",'Matriz Riesgo '!K26,IF('Matriz Riesgo '!L26&lt;&gt;"",'Matriz Riesgo '!L26,'Matriz Riesgo '!M26)))</f>
        <v>MB</v>
      </c>
      <c r="I24" s="17" t="str">
        <f>+IF('Matriz Riesgo '!$E26="PRIVADO","","X")</f>
        <v/>
      </c>
      <c r="J24" s="17" t="str">
        <f>+IF('Matriz Riesgo '!$E26="PÚBLICO","","X")</f>
        <v>X</v>
      </c>
      <c r="L24" s="15">
        <f t="shared" si="3"/>
        <v>2</v>
      </c>
      <c r="M24" s="11" t="str">
        <f t="shared" si="4"/>
        <v>Comercial</v>
      </c>
      <c r="N24" s="11" t="str">
        <f t="shared" si="5"/>
        <v>Menores ingresos derivados de evasión del pago de peajes</v>
      </c>
      <c r="O24" s="9">
        <f>+VLOOKUP(G24,Mapa!$I$5:$J$8,2,FALSE)</f>
        <v>1</v>
      </c>
      <c r="P24" s="9">
        <f>+VLOOKUP(H24,Mapa!$F$5:$G$8,2,FALSE)</f>
        <v>2</v>
      </c>
      <c r="Q24" s="9">
        <f>IF(O24=1,VLOOKUP(P24,Mapa!$C$4:$D$7,2,FALSE),IF('Matriz soporte'!O24=2,VLOOKUP('Matriz soporte'!P24,Mapa!$C$8:$D$11,2,FALSE),IF('Matriz soporte'!O24=3,VLOOKUP('Matriz soporte'!P24,Mapa!$C$12:$D$15,2,FALSE),IF('Matriz soporte'!O24=4,VLOOKUP('Matriz soporte'!P24,Mapa!$C$16:$D$19,2,FALSE)))))</f>
        <v>2</v>
      </c>
      <c r="S24" s="11" t="str">
        <f>+VLOOKUP(Q24,Mapa!$D$4:$E$19,2,FALSE)</f>
        <v>Zona Aceptable</v>
      </c>
    </row>
    <row r="25" spans="2:19" ht="45" customHeight="1">
      <c r="B25" s="48"/>
      <c r="C25" s="81" t="s">
        <v>5</v>
      </c>
      <c r="D25" s="49">
        <f>+'Matriz Riesgo '!B27</f>
        <v>19</v>
      </c>
      <c r="E25" s="16" t="str">
        <f>+'Matriz Riesgo '!D27</f>
        <v>Menores ingresos derivados de elusión del pago de peajes</v>
      </c>
      <c r="F25" s="16"/>
      <c r="G25" s="57" t="str">
        <f>+IF('Matriz Riesgo '!F27&lt;&gt;"",'Matriz Riesgo '!F27,IF('Matriz Riesgo '!G27&lt;&gt;"",'Matriz Riesgo '!G27,IF('Matriz Riesgo '!H27&lt;&gt;"",'Matriz Riesgo '!H27,'Matriz Riesgo '!I27)))</f>
        <v>B</v>
      </c>
      <c r="H25" s="57" t="str">
        <f>+IF('Matriz Riesgo '!J27&lt;&gt;"",'Matriz Riesgo '!J27,IF('Matriz Riesgo '!K27&lt;&gt;"",'Matriz Riesgo '!K27,IF('Matriz Riesgo '!L27&lt;&gt;"",'Matriz Riesgo '!L27,'Matriz Riesgo '!M27)))</f>
        <v>MB</v>
      </c>
      <c r="I25" s="17" t="str">
        <f>+IF('Matriz Riesgo '!$E27="PRIVADO","","X")</f>
        <v>X</v>
      </c>
      <c r="J25" s="17" t="str">
        <f>+IF('Matriz Riesgo '!$E27="PÚBLICO","","X")</f>
        <v/>
      </c>
      <c r="L25" s="15">
        <f t="shared" si="3"/>
        <v>1</v>
      </c>
      <c r="M25" s="11" t="str">
        <f t="shared" si="4"/>
        <v>Comercial</v>
      </c>
      <c r="N25" s="11" t="str">
        <f t="shared" si="5"/>
        <v>Menores ingresos derivados de elusión del pago de peajes</v>
      </c>
      <c r="O25" s="9">
        <f>+VLOOKUP(G25,Mapa!$I$5:$J$8,2,FALSE)</f>
        <v>1</v>
      </c>
      <c r="P25" s="9">
        <f>+VLOOKUP(H25,Mapa!$F$5:$G$8,2,FALSE)</f>
        <v>2</v>
      </c>
      <c r="Q25" s="9">
        <f>IF(O25=1,VLOOKUP(P25,Mapa!$C$4:$D$7,2,FALSE),IF('Matriz soporte'!O25=2,VLOOKUP('Matriz soporte'!P25,Mapa!$C$8:$D$11,2,FALSE),IF('Matriz soporte'!O25=3,VLOOKUP('Matriz soporte'!P25,Mapa!$C$12:$D$15,2,FALSE),IF('Matriz soporte'!O25=4,VLOOKUP('Matriz soporte'!P25,Mapa!$C$16:$D$19,2,FALSE)))))</f>
        <v>2</v>
      </c>
      <c r="S25" s="11" t="str">
        <f>+VLOOKUP(Q25,Mapa!$D$4:$E$19,2,FALSE)</f>
        <v>Zona Aceptable</v>
      </c>
    </row>
    <row r="26" spans="2:19" ht="45" customHeight="1">
      <c r="B26" s="48"/>
      <c r="C26" s="82" t="s">
        <v>22</v>
      </c>
      <c r="D26" s="49">
        <f>+'Matriz Riesgo '!B28</f>
        <v>20</v>
      </c>
      <c r="E26" s="16" t="str">
        <f>+'Matriz Riesgo '!D28</f>
        <v>No obtención del cierre financiero</v>
      </c>
      <c r="F26" s="16"/>
      <c r="G26" s="57" t="str">
        <f>+IF('Matriz Riesgo '!F28&lt;&gt;"",'Matriz Riesgo '!F28,IF('Matriz Riesgo '!G28&lt;&gt;"",'Matriz Riesgo '!G28,IF('Matriz Riesgo '!H28&lt;&gt;"",'Matriz Riesgo '!H28,'Matriz Riesgo '!I28)))</f>
        <v>B</v>
      </c>
      <c r="H26" s="57" t="str">
        <f>+IF('Matriz Riesgo '!J28&lt;&gt;"",'Matriz Riesgo '!J28,IF('Matriz Riesgo '!K28&lt;&gt;"",'Matriz Riesgo '!K28,IF('Matriz Riesgo '!L28&lt;&gt;"",'Matriz Riesgo '!L28,'Matriz Riesgo '!M28)))</f>
        <v>A</v>
      </c>
      <c r="I26" s="17" t="str">
        <f>+IF('Matriz Riesgo '!$E28="PRIVADO","","X")</f>
        <v/>
      </c>
      <c r="J26" s="17" t="str">
        <f>+IF('Matriz Riesgo '!$E28="PÚBLICO","","X")</f>
        <v>X</v>
      </c>
      <c r="L26" s="15">
        <f t="shared" si="3"/>
        <v>2</v>
      </c>
      <c r="M26" s="11" t="str">
        <f t="shared" si="4"/>
        <v>Financiero</v>
      </c>
      <c r="N26" s="11" t="str">
        <f t="shared" si="5"/>
        <v>No obtención del cierre financiero</v>
      </c>
      <c r="O26" s="9">
        <f>+VLOOKUP(G26,Mapa!$I$5:$J$8,2,FALSE)</f>
        <v>1</v>
      </c>
      <c r="P26" s="9">
        <f>+VLOOKUP(H26,Mapa!$F$5:$G$8,2,FALSE)</f>
        <v>4</v>
      </c>
      <c r="Q26" s="9">
        <f>IF(O26=1,VLOOKUP(P26,Mapa!$C$4:$D$7,2,FALSE),IF('Matriz soporte'!O26=2,VLOOKUP('Matriz soporte'!P26,Mapa!$C$8:$D$11,2,FALSE),IF('Matriz soporte'!O26=3,VLOOKUP('Matriz soporte'!P26,Mapa!$C$12:$D$15,2,FALSE),IF('Matriz soporte'!O26=4,VLOOKUP('Matriz soporte'!P26,Mapa!$C$16:$D$19,2,FALSE)))))</f>
        <v>4</v>
      </c>
      <c r="S26" s="11" t="str">
        <f>+VLOOKUP(Q26,Mapa!$D$4:$E$19,2,FALSE)</f>
        <v>Zona Moderada</v>
      </c>
    </row>
    <row r="27" spans="2:19" ht="45" customHeight="1">
      <c r="B27" s="48"/>
      <c r="C27" s="82" t="s">
        <v>22</v>
      </c>
      <c r="D27" s="49">
        <f>+'Matriz Riesgo '!B29</f>
        <v>21</v>
      </c>
      <c r="E27" s="16" t="str">
        <f>+'Matriz Riesgo '!D29</f>
        <v>Alteración de las condiciones de financiación y/o costos de la liquidez que resulten de la variación en las variables del mercado o condiciones del proyecto</v>
      </c>
      <c r="F27" s="16"/>
      <c r="G27" s="57" t="str">
        <f>+IF('Matriz Riesgo '!F29&lt;&gt;"",'Matriz Riesgo '!F29,IF('Matriz Riesgo '!G29&lt;&gt;"",'Matriz Riesgo '!G29,IF('Matriz Riesgo '!H29&lt;&gt;"",'Matriz Riesgo '!H29,'Matriz Riesgo '!I29)))</f>
        <v>B</v>
      </c>
      <c r="H27" s="57" t="str">
        <f>+IF('Matriz Riesgo '!J29&lt;&gt;"",'Matriz Riesgo '!J29,IF('Matriz Riesgo '!K29&lt;&gt;"",'Matriz Riesgo '!K29,IF('Matriz Riesgo '!L29&lt;&gt;"",'Matriz Riesgo '!L29,'Matriz Riesgo '!M29)))</f>
        <v>MA</v>
      </c>
      <c r="I27" s="17" t="str">
        <f>+IF('Matriz Riesgo '!$E29="PRIVADO","","X")</f>
        <v/>
      </c>
      <c r="J27" s="17" t="str">
        <f>+IF('Matriz Riesgo '!$E29="PÚBLICO","","X")</f>
        <v>X</v>
      </c>
      <c r="L27" s="15">
        <f t="shared" si="3"/>
        <v>2</v>
      </c>
      <c r="M27" s="11" t="str">
        <f t="shared" si="4"/>
        <v>Financiero</v>
      </c>
      <c r="N27" s="11" t="str">
        <f t="shared" si="5"/>
        <v>Alteración de las condiciones de financiación y/o costos de la liquidez que resulten de la variación en las variables del mercado o condiciones del proyecto</v>
      </c>
      <c r="O27" s="9">
        <f>+VLOOKUP(G27,Mapa!$I$5:$J$8,2,FALSE)</f>
        <v>1</v>
      </c>
      <c r="P27" s="9">
        <f>+VLOOKUP(H27,Mapa!$F$5:$G$8,2,FALSE)</f>
        <v>3</v>
      </c>
      <c r="Q27" s="9">
        <f>IF(O27=1,VLOOKUP(P27,Mapa!$C$4:$D$7,2,FALSE),IF('Matriz soporte'!O27=2,VLOOKUP('Matriz soporte'!P27,Mapa!$C$8:$D$11,2,FALSE),IF('Matriz soporte'!O27=3,VLOOKUP('Matriz soporte'!P27,Mapa!$C$12:$D$15,2,FALSE),IF('Matriz soporte'!O27=4,VLOOKUP('Matriz soporte'!P27,Mapa!$C$16:$D$19,2,FALSE)))))</f>
        <v>3</v>
      </c>
      <c r="S27" s="11" t="str">
        <f>+VLOOKUP(Q27,Mapa!$D$4:$E$19,2,FALSE)</f>
        <v>Zona Tolerable</v>
      </c>
    </row>
    <row r="28" spans="2:19" ht="45" customHeight="1">
      <c r="B28" s="48"/>
      <c r="C28" s="82" t="s">
        <v>22</v>
      </c>
      <c r="D28" s="49">
        <f>+'Matriz Riesgo '!B30</f>
        <v>22</v>
      </c>
      <c r="E28" s="16" t="str">
        <f>+'Matriz Riesgo '!D30</f>
        <v>Insuficiencia de recursos para el pago de la interventoría por razones no atribuibles al concesionario</v>
      </c>
      <c r="F28" s="16"/>
      <c r="G28" s="57" t="str">
        <f>+IF('Matriz Riesgo '!F30&lt;&gt;"",'Matriz Riesgo '!F30,IF('Matriz Riesgo '!G30&lt;&gt;"",'Matriz Riesgo '!G30,IF('Matriz Riesgo '!H30&lt;&gt;"",'Matriz Riesgo '!H30,'Matriz Riesgo '!I30)))</f>
        <v>B</v>
      </c>
      <c r="H28" s="57" t="str">
        <f>+IF('Matriz Riesgo '!J30&lt;&gt;"",'Matriz Riesgo '!J30,IF('Matriz Riesgo '!K30&lt;&gt;"",'Matriz Riesgo '!K30,IF('Matriz Riesgo '!L30&lt;&gt;"",'Matriz Riesgo '!L30,'Matriz Riesgo '!M30)))</f>
        <v>B</v>
      </c>
      <c r="I28" s="17" t="str">
        <f>+IF('Matriz Riesgo '!$E30="PRIVADO","","X")</f>
        <v>X</v>
      </c>
      <c r="J28" s="17" t="str">
        <f>+IF('Matriz Riesgo '!$E30="PÚBLICO","","X")</f>
        <v/>
      </c>
      <c r="L28" s="15">
        <f t="shared" si="3"/>
        <v>1</v>
      </c>
      <c r="M28" s="11" t="str">
        <f t="shared" si="4"/>
        <v>Financiero</v>
      </c>
      <c r="N28" s="11" t="str">
        <f t="shared" si="5"/>
        <v>Insuficiencia de recursos para el pago de la interventoría por razones no atribuibles al concesionario</v>
      </c>
      <c r="O28" s="9">
        <f>+VLOOKUP(G28,Mapa!$I$5:$J$8,2,FALSE)</f>
        <v>1</v>
      </c>
      <c r="P28" s="9">
        <f>+VLOOKUP(H28,Mapa!$F$5:$G$8,2,FALSE)</f>
        <v>1</v>
      </c>
      <c r="Q28" s="9">
        <f>IF(O28=1,VLOOKUP(P28,Mapa!$C$4:$D$7,2,FALSE),IF('Matriz soporte'!O28=2,VLOOKUP('Matriz soporte'!P28,Mapa!$C$8:$D$11,2,FALSE),IF('Matriz soporte'!O28=3,VLOOKUP('Matriz soporte'!P28,Mapa!$C$12:$D$15,2,FALSE),IF('Matriz soporte'!O28=4,VLOOKUP('Matriz soporte'!P28,Mapa!$C$16:$D$19,2,FALSE)))))</f>
        <v>1</v>
      </c>
      <c r="S28" s="11" t="str">
        <f>+VLOOKUP(Q28,Mapa!$D$4:$E$19,2,FALSE)</f>
        <v>Zona Aceptable</v>
      </c>
    </row>
    <row r="29" spans="2:19" ht="45" customHeight="1">
      <c r="B29" s="48"/>
      <c r="C29" s="82" t="s">
        <v>126</v>
      </c>
      <c r="D29" s="49">
        <f>+'Matriz Riesgo '!B34</f>
        <v>26</v>
      </c>
      <c r="E29" s="16" t="str">
        <f>+'Matriz Riesgo '!D31</f>
        <v xml:space="preserve">Liquidez en el recaudo de peajes </v>
      </c>
      <c r="F29" s="16"/>
      <c r="G29" s="57" t="str">
        <f>+IF('Matriz Riesgo '!F31&lt;&gt;"",'Matriz Riesgo '!F31,IF('Matriz Riesgo '!G31&lt;&gt;"",'Matriz Riesgo '!G31,IF('Matriz Riesgo '!H31&lt;&gt;"",'Matriz Riesgo '!H31,'Matriz Riesgo '!I31)))</f>
        <v>B</v>
      </c>
      <c r="H29" s="57" t="str">
        <f>+IF('Matriz Riesgo '!J31&lt;&gt;"",'Matriz Riesgo '!J31,IF('Matriz Riesgo '!K31&lt;&gt;"",'Matriz Riesgo '!K31,IF('Matriz Riesgo '!L31&lt;&gt;"",'Matriz Riesgo '!L31,'Matriz Riesgo '!M31)))</f>
        <v>MB</v>
      </c>
      <c r="I29" s="17" t="str">
        <f>+IF('Matriz Riesgo '!$E31="PRIVADO","","X")</f>
        <v/>
      </c>
      <c r="J29" s="17" t="str">
        <f>+IF('Matriz Riesgo '!$E31="PÚBLICO","","X")</f>
        <v>X</v>
      </c>
      <c r="L29" s="15">
        <f t="shared" si="3"/>
        <v>2</v>
      </c>
      <c r="M29" s="11" t="str">
        <f t="shared" si="4"/>
        <v>Liquidez</v>
      </c>
      <c r="N29" s="11" t="str">
        <f t="shared" si="5"/>
        <v xml:space="preserve">Liquidez en el recaudo de peajes </v>
      </c>
      <c r="O29" s="9">
        <f>+VLOOKUP(G29,Mapa!$I$5:$J$8,2,FALSE)</f>
        <v>1</v>
      </c>
      <c r="P29" s="9">
        <f>+VLOOKUP(H29,Mapa!$F$5:$G$8,2,FALSE)</f>
        <v>2</v>
      </c>
      <c r="Q29" s="9">
        <f>IF(O29=1,VLOOKUP(P29,Mapa!$C$4:$D$7,2,FALSE),IF('Matriz soporte'!O29=2,VLOOKUP('Matriz soporte'!P29,Mapa!$C$8:$D$11,2,FALSE),IF('Matriz soporte'!O29=3,VLOOKUP('Matriz soporte'!P29,Mapa!$C$12:$D$15,2,FALSE),IF('Matriz soporte'!O29=4,VLOOKUP('Matriz soporte'!P29,Mapa!$C$16:$D$19,2,FALSE)))))</f>
        <v>2</v>
      </c>
      <c r="S29" s="11" t="str">
        <f>+VLOOKUP(Q29,Mapa!$D$4:$E$19,2,FALSE)</f>
        <v>Zona Aceptable</v>
      </c>
    </row>
    <row r="30" spans="2:19" ht="45" customHeight="1">
      <c r="B30" s="48"/>
      <c r="C30" s="82" t="s">
        <v>126</v>
      </c>
      <c r="D30" s="49">
        <f>+'Matriz Riesgo '!B35</f>
        <v>27</v>
      </c>
      <c r="E30" s="16" t="str">
        <f>+'Matriz Riesgo '!D32</f>
        <v>Riesgo de liquidez general</v>
      </c>
      <c r="F30" s="16"/>
      <c r="G30" s="57" t="str">
        <f>+IF('Matriz Riesgo '!F32&lt;&gt;"",'Matriz Riesgo '!F32,IF('Matriz Riesgo '!G32&lt;&gt;"",'Matriz Riesgo '!G32,IF('Matriz Riesgo '!H32&lt;&gt;"",'Matriz Riesgo '!H32,'Matriz Riesgo '!I32)))</f>
        <v>B</v>
      </c>
      <c r="H30" s="57" t="str">
        <f>+IF('Matriz Riesgo '!J32&lt;&gt;"",'Matriz Riesgo '!J32,IF('Matriz Riesgo '!K32&lt;&gt;"",'Matriz Riesgo '!K32,IF('Matriz Riesgo '!L32&lt;&gt;"",'Matriz Riesgo '!L32,'Matriz Riesgo '!M32)))</f>
        <v>MA</v>
      </c>
      <c r="I30" s="17" t="str">
        <f>+IF('Matriz Riesgo '!$E32="PRIVADO","","X")</f>
        <v/>
      </c>
      <c r="J30" s="17" t="str">
        <f>+IF('Matriz Riesgo '!$E32="PÚBLICO","","X")</f>
        <v>X</v>
      </c>
      <c r="L30" s="15">
        <f t="shared" si="3"/>
        <v>2</v>
      </c>
      <c r="M30" s="11" t="str">
        <f t="shared" si="4"/>
        <v>Liquidez</v>
      </c>
      <c r="N30" s="11" t="str">
        <f t="shared" si="5"/>
        <v>Riesgo de liquidez general</v>
      </c>
      <c r="O30" s="9">
        <f>+VLOOKUP(G30,Mapa!$I$5:$J$8,2,FALSE)</f>
        <v>1</v>
      </c>
      <c r="P30" s="9">
        <f>+VLOOKUP(H30,Mapa!$F$5:$G$8,2,FALSE)</f>
        <v>3</v>
      </c>
      <c r="Q30" s="9">
        <f>IF(O30=1,VLOOKUP(P30,Mapa!$C$4:$D$7,2,FALSE),IF('Matriz soporte'!O30=2,VLOOKUP('Matriz soporte'!P30,Mapa!$C$8:$D$11,2,FALSE),IF('Matriz soporte'!O30=3,VLOOKUP('Matriz soporte'!P30,Mapa!$C$12:$D$15,2,FALSE),IF('Matriz soporte'!O30=4,VLOOKUP('Matriz soporte'!P30,Mapa!$C$16:$D$19,2,FALSE)))))</f>
        <v>3</v>
      </c>
      <c r="S30" s="11" t="str">
        <f>+VLOOKUP(Q30,Mapa!$D$4:$E$19,2,FALSE)</f>
        <v>Zona Tolerable</v>
      </c>
    </row>
    <row r="31" spans="2:19" ht="45" customHeight="1">
      <c r="B31" s="48"/>
      <c r="C31" s="82" t="s">
        <v>128</v>
      </c>
      <c r="D31" s="49">
        <f>+'Matriz Riesgo '!B37</f>
        <v>29</v>
      </c>
      <c r="E31" s="16" t="str">
        <f>+'Matriz Riesgo '!D33</f>
        <v>Variaciones del Peso Frente a otras monedas</v>
      </c>
      <c r="F31" s="16"/>
      <c r="G31" s="57" t="str">
        <f>+IF('Matriz Riesgo '!F33&lt;&gt;"",'Matriz Riesgo '!F33,IF('Matriz Riesgo '!G33&lt;&gt;"",'Matriz Riesgo '!G33,IF('Matriz Riesgo '!H33&lt;&gt;"",'Matriz Riesgo '!H33,'Matriz Riesgo '!I33)))</f>
        <v>B</v>
      </c>
      <c r="H31" s="57" t="str">
        <f>+IF('Matriz Riesgo '!J33&lt;&gt;"",'Matriz Riesgo '!J33,IF('Matriz Riesgo '!K33&lt;&gt;"",'Matriz Riesgo '!K33,IF('Matriz Riesgo '!L33&lt;&gt;"",'Matriz Riesgo '!L33,'Matriz Riesgo '!M33)))</f>
        <v>B</v>
      </c>
      <c r="I31" s="17" t="str">
        <f>+IF('Matriz Riesgo '!$E33="PRIVADO","","X")</f>
        <v/>
      </c>
      <c r="J31" s="17" t="str">
        <f>+IF('Matriz Riesgo '!$E33="PÚBLICO","","X")</f>
        <v>X</v>
      </c>
      <c r="L31" s="15">
        <f t="shared" si="3"/>
        <v>2</v>
      </c>
      <c r="M31" s="11" t="str">
        <f t="shared" si="4"/>
        <v>Cambiario</v>
      </c>
      <c r="N31" s="11" t="str">
        <f t="shared" si="5"/>
        <v>Variaciones del Peso Frente a otras monedas</v>
      </c>
      <c r="O31" s="9">
        <f>+VLOOKUP(G31,Mapa!$I$5:$J$8,2,FALSE)</f>
        <v>1</v>
      </c>
      <c r="P31" s="9">
        <f>+VLOOKUP(H31,Mapa!$F$5:$G$8,2,FALSE)</f>
        <v>1</v>
      </c>
      <c r="Q31" s="9">
        <f>IF(O31=1,VLOOKUP(P31,Mapa!$C$4:$D$7,2,FALSE),IF('Matriz soporte'!O31=2,VLOOKUP('Matriz soporte'!P31,Mapa!$C$8:$D$11,2,FALSE),IF('Matriz soporte'!O31=3,VLOOKUP('Matriz soporte'!P31,Mapa!$C$12:$D$15,2,FALSE),IF('Matriz soporte'!O31=4,VLOOKUP('Matriz soporte'!P31,Mapa!$C$16:$D$19,2,FALSE)))))</f>
        <v>1</v>
      </c>
      <c r="S31" s="11" t="str">
        <f>+VLOOKUP(Q31,Mapa!$D$4:$E$19,2,FALSE)</f>
        <v>Zona Aceptable</v>
      </c>
    </row>
    <row r="32" spans="2:19" ht="45" customHeight="1">
      <c r="B32" s="48"/>
      <c r="C32" s="82" t="s">
        <v>6</v>
      </c>
      <c r="D32" s="49">
        <f>+'Matriz Riesgo '!B39</f>
        <v>30</v>
      </c>
      <c r="E32" s="16" t="str">
        <f>+'Matriz Riesgo '!D34</f>
        <v>Compensaciones por nuevas tarifas diferenciales</v>
      </c>
      <c r="F32" s="16"/>
      <c r="G32" s="57" t="str">
        <f>+IF('Matriz Riesgo '!F34&lt;&gt;"",'Matriz Riesgo '!F34,IF('Matriz Riesgo '!G34&lt;&gt;"",'Matriz Riesgo '!G34,IF('Matriz Riesgo '!H34&lt;&gt;"",'Matriz Riesgo '!H34,'Matriz Riesgo '!I34)))</f>
        <v>B</v>
      </c>
      <c r="H32" s="57" t="str">
        <f>+IF('Matriz Riesgo '!J34&lt;&gt;"",'Matriz Riesgo '!J34,IF('Matriz Riesgo '!K34&lt;&gt;"",'Matriz Riesgo '!K34,IF('Matriz Riesgo '!L34&lt;&gt;"",'Matriz Riesgo '!L34,'Matriz Riesgo '!M34)))</f>
        <v>MB</v>
      </c>
      <c r="I32" s="17" t="str">
        <f>+IF('Matriz Riesgo '!$E34="PRIVADO","","X")</f>
        <v>X</v>
      </c>
      <c r="J32" s="17" t="str">
        <f>+IF('Matriz Riesgo '!$E34="PÚBLICO","","X")</f>
        <v/>
      </c>
      <c r="L32" s="15">
        <f t="shared" si="3"/>
        <v>1</v>
      </c>
      <c r="M32" s="11" t="str">
        <f t="shared" si="4"/>
        <v>Regulatorio</v>
      </c>
      <c r="N32" s="11" t="str">
        <f t="shared" si="5"/>
        <v>Compensaciones por nuevas tarifas diferenciales</v>
      </c>
      <c r="O32" s="9">
        <f>+VLOOKUP(G32,Mapa!$I$5:$J$8,2,FALSE)</f>
        <v>1</v>
      </c>
      <c r="P32" s="9">
        <f>+VLOOKUP(H32,Mapa!$F$5:$G$8,2,FALSE)</f>
        <v>2</v>
      </c>
      <c r="Q32" s="9">
        <f>IF(O32=1,VLOOKUP(P32,Mapa!$C$4:$D$7,2,FALSE),IF('Matriz soporte'!O32=2,VLOOKUP('Matriz soporte'!P32,Mapa!$C$8:$D$11,2,FALSE),IF('Matriz soporte'!O32=3,VLOOKUP('Matriz soporte'!P32,Mapa!$C$12:$D$15,2,FALSE),IF('Matriz soporte'!O32=4,VLOOKUP('Matriz soporte'!P32,Mapa!$C$16:$D$19,2,FALSE)))))</f>
        <v>2</v>
      </c>
      <c r="S32" s="11" t="str">
        <f>+VLOOKUP(Q32,Mapa!$D$4:$E$19,2,FALSE)</f>
        <v>Zona Aceptable</v>
      </c>
    </row>
    <row r="33" spans="2:19" ht="45" customHeight="1">
      <c r="B33" s="48"/>
      <c r="C33" s="82" t="s">
        <v>6</v>
      </c>
      <c r="D33" s="49">
        <f>+'Matriz Riesgo '!B40</f>
        <v>31</v>
      </c>
      <c r="E33" s="16" t="str">
        <f>+'Matriz Riesgo '!D35</f>
        <v xml:space="preserve">Cambio de normatividad (Tecnología de recaudo electrónico de peajes)  </v>
      </c>
      <c r="F33" s="16"/>
      <c r="G33" s="57" t="str">
        <f>+IF('Matriz Riesgo '!F35&lt;&gt;"",'Matriz Riesgo '!F35,IF('Matriz Riesgo '!G35&lt;&gt;"",'Matriz Riesgo '!G35,IF('Matriz Riesgo '!H35&lt;&gt;"",'Matriz Riesgo '!H35,'Matriz Riesgo '!I35)))</f>
        <v>B</v>
      </c>
      <c r="H33" s="57" t="str">
        <f>+IF('Matriz Riesgo '!J35&lt;&gt;"",'Matriz Riesgo '!J35,IF('Matriz Riesgo '!K35&lt;&gt;"",'Matriz Riesgo '!K35,IF('Matriz Riesgo '!L35&lt;&gt;"",'Matriz Riesgo '!L35,'Matriz Riesgo '!M35)))</f>
        <v>B</v>
      </c>
      <c r="I33" s="17" t="str">
        <f>+IF('Matriz Riesgo '!$E35="PRIVADO","","X")</f>
        <v>X</v>
      </c>
      <c r="J33" s="17" t="str">
        <f>+IF('Matriz Riesgo '!$E35="PÚBLICO","","X")</f>
        <v/>
      </c>
      <c r="L33" s="15">
        <f t="shared" si="3"/>
        <v>1</v>
      </c>
      <c r="M33" s="11" t="str">
        <f t="shared" si="4"/>
        <v>Regulatorio</v>
      </c>
      <c r="N33" s="11" t="str">
        <f t="shared" si="5"/>
        <v xml:space="preserve">Cambio de normatividad (Tecnología de recaudo electrónico de peajes)  </v>
      </c>
      <c r="O33" s="9">
        <f>+VLOOKUP(G33,Mapa!$I$5:$J$8,2,FALSE)</f>
        <v>1</v>
      </c>
      <c r="P33" s="9">
        <f>+VLOOKUP(H33,Mapa!$F$5:$G$8,2,FALSE)</f>
        <v>1</v>
      </c>
      <c r="Q33" s="9">
        <f>IF(O33=1,VLOOKUP(P33,Mapa!$C$4:$D$7,2,FALSE),IF('Matriz soporte'!O33=2,VLOOKUP('Matriz soporte'!P33,Mapa!$C$8:$D$11,2,FALSE),IF('Matriz soporte'!O33=3,VLOOKUP('Matriz soporte'!P33,Mapa!$C$12:$D$15,2,FALSE),IF('Matriz soporte'!O33=4,VLOOKUP('Matriz soporte'!P33,Mapa!$C$16:$D$19,2,FALSE)))))</f>
        <v>1</v>
      </c>
      <c r="S33" s="11" t="str">
        <f>+VLOOKUP(Q33,Mapa!$D$4:$E$19,2,FALSE)</f>
        <v>Zona Aceptable</v>
      </c>
    </row>
    <row r="34" spans="2:19" ht="45" customHeight="1">
      <c r="B34" s="48"/>
      <c r="C34" s="82" t="s">
        <v>6</v>
      </c>
      <c r="D34" s="49">
        <f>+'Matriz Riesgo '!B41</f>
        <v>32</v>
      </c>
      <c r="E34" s="16" t="str">
        <f>+'Matriz Riesgo '!D36</f>
        <v>Cambio en normatividad (Normas NIIF)</v>
      </c>
      <c r="F34" s="16"/>
      <c r="G34" s="57" t="str">
        <f>+IF('Matriz Riesgo '!F36&lt;&gt;"",'Matriz Riesgo '!F36,IF('Matriz Riesgo '!G36&lt;&gt;"",'Matriz Riesgo '!G36,IF('Matriz Riesgo '!H36&lt;&gt;"",'Matriz Riesgo '!H36,'Matriz Riesgo '!I36)))</f>
        <v>A</v>
      </c>
      <c r="H34" s="57" t="str">
        <f>+IF('Matriz Riesgo '!J36&lt;&gt;"",'Matriz Riesgo '!J36,IF('Matriz Riesgo '!K36&lt;&gt;"",'Matriz Riesgo '!K36,IF('Matriz Riesgo '!L36&lt;&gt;"",'Matriz Riesgo '!L36,'Matriz Riesgo '!M36)))</f>
        <v>B</v>
      </c>
      <c r="I34" s="17" t="str">
        <f>+IF('Matriz Riesgo '!$E36="PRIVADO","","X")</f>
        <v>X</v>
      </c>
      <c r="J34" s="17" t="str">
        <f>+IF('Matriz Riesgo '!$E36="PÚBLICO","","X")</f>
        <v>X</v>
      </c>
      <c r="L34" s="15">
        <f t="shared" ref="L34" si="6">+IF(AND(I34="x",J34="x"),3,IF(I34="x",1,2))</f>
        <v>3</v>
      </c>
      <c r="M34" s="11" t="str">
        <f t="shared" ref="M34" si="7">+C34</f>
        <v>Regulatorio</v>
      </c>
      <c r="N34" s="11" t="str">
        <f t="shared" ref="N34" si="8">+E34</f>
        <v>Cambio en normatividad (Normas NIIF)</v>
      </c>
      <c r="O34" s="9">
        <f>+VLOOKUP(G34,Mapa!$I$5:$J$8,2,FALSE)</f>
        <v>4</v>
      </c>
      <c r="P34" s="9">
        <f>+VLOOKUP(H34,Mapa!$F$5:$G$8,2,FALSE)</f>
        <v>1</v>
      </c>
      <c r="Q34" s="9">
        <f>IF(O34=1,VLOOKUP(P34,Mapa!$C$4:$D$7,2,FALSE),IF('Matriz soporte'!O34=2,VLOOKUP('Matriz soporte'!P34,Mapa!$C$8:$D$11,2,FALSE),IF('Matriz soporte'!O34=3,VLOOKUP('Matriz soporte'!P34,Mapa!$C$12:$D$15,2,FALSE),IF('Matriz soporte'!O34=4,VLOOKUP('Matriz soporte'!P34,Mapa!$C$16:$D$19,2,FALSE)))))</f>
        <v>13</v>
      </c>
      <c r="S34" s="11" t="str">
        <f>+VLOOKUP(Q34,Mapa!$D$4:$E$19,2,FALSE)</f>
        <v>Zona Moderada</v>
      </c>
    </row>
    <row r="35" spans="2:19" ht="45" customHeight="1">
      <c r="B35" s="48"/>
      <c r="C35" s="82" t="s">
        <v>6</v>
      </c>
      <c r="D35" s="49">
        <f>+'Matriz Riesgo '!B41</f>
        <v>32</v>
      </c>
      <c r="E35" s="16" t="str">
        <f>+'Matriz Riesgo '!D37</f>
        <v>Cambio en normatividad</v>
      </c>
      <c r="F35" s="16"/>
      <c r="G35" s="57" t="str">
        <f>+IF('Matriz Riesgo '!F37&lt;&gt;"",'Matriz Riesgo '!F37,IF('Matriz Riesgo '!G37&lt;&gt;"",'Matriz Riesgo '!G37,IF('Matriz Riesgo '!H37&lt;&gt;"",'Matriz Riesgo '!H37,'Matriz Riesgo '!I37)))</f>
        <v>MB</v>
      </c>
      <c r="H35" s="57" t="str">
        <f>+IF('Matriz Riesgo '!J37&lt;&gt;"",'Matriz Riesgo '!J37,IF('Matriz Riesgo '!K37&lt;&gt;"",'Matriz Riesgo '!K37,IF('Matriz Riesgo '!L37&lt;&gt;"",'Matriz Riesgo '!L37,'Matriz Riesgo '!M37)))</f>
        <v>MB</v>
      </c>
      <c r="I35" s="17" t="str">
        <f>+IF('Matriz Riesgo '!$E37="PRIVADO","","X")</f>
        <v>X</v>
      </c>
      <c r="J35" s="17" t="str">
        <f>+IF('Matriz Riesgo '!$E37="PÚBLICO","","X")</f>
        <v>X</v>
      </c>
      <c r="L35" s="15">
        <f t="shared" si="3"/>
        <v>3</v>
      </c>
      <c r="M35" s="11" t="str">
        <f t="shared" si="4"/>
        <v>Regulatorio</v>
      </c>
      <c r="N35" s="11" t="str">
        <f t="shared" si="5"/>
        <v>Cambio en normatividad</v>
      </c>
      <c r="O35" s="9">
        <f>+VLOOKUP(G35,Mapa!$I$5:$J$8,2,FALSE)</f>
        <v>2</v>
      </c>
      <c r="P35" s="9">
        <f>+VLOOKUP(H35,Mapa!$F$5:$G$8,2,FALSE)</f>
        <v>2</v>
      </c>
      <c r="Q35" s="9">
        <f>IF(O35=1,VLOOKUP(P35,Mapa!$C$4:$D$7,2,FALSE),IF('Matriz soporte'!O35=2,VLOOKUP('Matriz soporte'!P35,Mapa!$C$8:$D$11,2,FALSE),IF('Matriz soporte'!O35=3,VLOOKUP('Matriz soporte'!P35,Mapa!$C$12:$D$15,2,FALSE),IF('Matriz soporte'!O35=4,VLOOKUP('Matriz soporte'!P35,Mapa!$C$16:$D$19,2,FALSE)))))</f>
        <v>6</v>
      </c>
      <c r="S35" s="11" t="str">
        <f>+VLOOKUP(Q35,Mapa!$D$4:$E$19,2,FALSE)</f>
        <v>Zona Tolerable</v>
      </c>
    </row>
    <row r="36" spans="2:19" ht="45" customHeight="1">
      <c r="B36" s="48"/>
      <c r="C36" s="82" t="s">
        <v>6</v>
      </c>
      <c r="D36" s="49"/>
      <c r="E36" s="16" t="str">
        <f>+'Matriz Riesgo '!D38</f>
        <v>Realización de obras en tramos que cuentan con póliza de calidad y estabilidad de otros contratistas</v>
      </c>
      <c r="F36" s="119"/>
      <c r="G36" s="57" t="str">
        <f>+IF('Matriz Riesgo '!F38&lt;&gt;"",'Matriz Riesgo '!F38,IF('Matriz Riesgo '!G38&lt;&gt;"",'Matriz Riesgo '!G38,IF('Matriz Riesgo '!H38&lt;&gt;"",'Matriz Riesgo '!H38,'Matriz Riesgo '!I38)))</f>
        <v>B</v>
      </c>
      <c r="H36" s="57" t="str">
        <f>+IF('Matriz Riesgo '!J38&lt;&gt;"",'Matriz Riesgo '!J38,IF('Matriz Riesgo '!K38&lt;&gt;"",'Matriz Riesgo '!K38,IF('Matriz Riesgo '!L38&lt;&gt;"",'Matriz Riesgo '!L38,'Matriz Riesgo '!M38)))</f>
        <v>B</v>
      </c>
      <c r="I36" s="17" t="str">
        <f>+IF('Matriz Riesgo '!$E38="PRIVADO","","X")</f>
        <v/>
      </c>
      <c r="J36" s="17" t="str">
        <f>+IF('Matriz Riesgo '!$E38="PÚBLICO","","X")</f>
        <v>X</v>
      </c>
      <c r="L36" s="15">
        <f t="shared" ref="L36" si="9">+IF(AND(I36="x",J36="x"),3,IF(I36="x",1,2))</f>
        <v>2</v>
      </c>
      <c r="M36" s="11" t="str">
        <f t="shared" ref="M36" si="10">+C36</f>
        <v>Regulatorio</v>
      </c>
      <c r="N36" s="11" t="str">
        <f t="shared" ref="N36" si="11">+E36</f>
        <v>Realización de obras en tramos que cuentan con póliza de calidad y estabilidad de otros contratistas</v>
      </c>
      <c r="O36" s="9">
        <f>+VLOOKUP(G36,Mapa!$I$5:$J$8,2,FALSE)</f>
        <v>1</v>
      </c>
      <c r="P36" s="9">
        <f>+VLOOKUP(H36,Mapa!$F$5:$G$8,2,FALSE)</f>
        <v>1</v>
      </c>
      <c r="Q36" s="9">
        <f>IF(O36=1,VLOOKUP(P36,Mapa!$C$4:$D$7,2,FALSE),IF('Matriz soporte'!O36=2,VLOOKUP('Matriz soporte'!P36,Mapa!$C$8:$D$11,2,FALSE),IF('Matriz soporte'!O36=3,VLOOKUP('Matriz soporte'!P36,Mapa!$C$12:$D$15,2,FALSE),IF('Matriz soporte'!O36=4,VLOOKUP('Matriz soporte'!P36,Mapa!$C$16:$D$19,2,FALSE)))))</f>
        <v>1</v>
      </c>
      <c r="S36" s="11" t="str">
        <f>+VLOOKUP(Q36,Mapa!$D$4:$E$19,2,FALSE)</f>
        <v>Zona Aceptable</v>
      </c>
    </row>
    <row r="37" spans="2:19" ht="45" customHeight="1">
      <c r="B37" s="48"/>
      <c r="C37" s="82" t="s">
        <v>23</v>
      </c>
      <c r="D37" s="49">
        <f>+'Matriz Riesgo '!B42</f>
        <v>33</v>
      </c>
      <c r="E37" s="16" t="str">
        <f>+'Matriz Riesgo '!D39</f>
        <v xml:space="preserve">Fuerza mayor en la adquisición predial ocasionada por eventos eximentes de responsabilidad </v>
      </c>
      <c r="F37" s="16"/>
      <c r="G37" s="57" t="str">
        <f>+IF('Matriz Riesgo '!F39&lt;&gt;"",'Matriz Riesgo '!F39,IF('Matriz Riesgo '!G39&lt;&gt;"",'Matriz Riesgo '!G39,IF('Matriz Riesgo '!H39&lt;&gt;"",'Matriz Riesgo '!H39,'Matriz Riesgo '!I39)))</f>
        <v>B</v>
      </c>
      <c r="H37" s="57" t="str">
        <f>+IF('Matriz Riesgo '!J39&lt;&gt;"",'Matriz Riesgo '!J39,IF('Matriz Riesgo '!K39&lt;&gt;"",'Matriz Riesgo '!K39,IF('Matriz Riesgo '!L39&lt;&gt;"",'Matriz Riesgo '!L39,'Matriz Riesgo '!M39)))</f>
        <v>MA</v>
      </c>
      <c r="I37" s="17" t="str">
        <f>+IF('Matriz Riesgo '!$E39="PRIVADO","","X")</f>
        <v>X</v>
      </c>
      <c r="J37" s="17" t="str">
        <f>+IF('Matriz Riesgo '!$E39="PÚBLICO","","X")</f>
        <v/>
      </c>
      <c r="L37" s="15">
        <f t="shared" si="3"/>
        <v>1</v>
      </c>
      <c r="M37" s="11" t="str">
        <f t="shared" si="4"/>
        <v>Fuerza Mayor</v>
      </c>
      <c r="N37" s="11" t="str">
        <f t="shared" si="5"/>
        <v xml:space="preserve">Fuerza mayor en la adquisición predial ocasionada por eventos eximentes de responsabilidad </v>
      </c>
      <c r="O37" s="9">
        <f>+VLOOKUP(G37,Mapa!$I$5:$J$8,2,FALSE)</f>
        <v>1</v>
      </c>
      <c r="P37" s="9">
        <f>+VLOOKUP(H37,Mapa!$F$5:$G$8,2,FALSE)</f>
        <v>3</v>
      </c>
      <c r="Q37" s="9">
        <f>IF(O37=1,VLOOKUP(P37,Mapa!$C$4:$D$7,2,FALSE),IF('Matriz soporte'!O37=2,VLOOKUP('Matriz soporte'!P37,Mapa!$C$8:$D$11,2,FALSE),IF('Matriz soporte'!O37=3,VLOOKUP('Matriz soporte'!P37,Mapa!$C$12:$D$15,2,FALSE),IF('Matriz soporte'!O37=4,VLOOKUP('Matriz soporte'!P37,Mapa!$C$16:$D$19,2,FALSE)))))</f>
        <v>3</v>
      </c>
      <c r="S37" s="11" t="str">
        <f>+VLOOKUP(Q37,Mapa!$D$4:$E$19,2,FALSE)</f>
        <v>Zona Tolerable</v>
      </c>
    </row>
    <row r="38" spans="2:19" ht="45" customHeight="1">
      <c r="B38" s="48"/>
      <c r="C38" s="82" t="s">
        <v>23</v>
      </c>
      <c r="D38" s="49">
        <f>+'Matriz Riesgo '!B43</f>
        <v>34</v>
      </c>
      <c r="E38" s="16" t="str">
        <f>+'Matriz Riesgo '!D40</f>
        <v>Costos ociosos de la mayor permanencia en obra que  llegaren a causarse por  eventos eximentes de responsabilidad</v>
      </c>
      <c r="F38" s="16"/>
      <c r="G38" s="57" t="str">
        <f>+IF('Matriz Riesgo '!F40&lt;&gt;"",'Matriz Riesgo '!F40,IF('Matriz Riesgo '!G40&lt;&gt;"",'Matriz Riesgo '!G40,IF('Matriz Riesgo '!H40&lt;&gt;"",'Matriz Riesgo '!H40,'Matriz Riesgo '!I40)))</f>
        <v>B</v>
      </c>
      <c r="H38" s="57" t="str">
        <f>+IF('Matriz Riesgo '!J40&lt;&gt;"",'Matriz Riesgo '!J40,IF('Matriz Riesgo '!K40&lt;&gt;"",'Matriz Riesgo '!K40,IF('Matriz Riesgo '!L40&lt;&gt;"",'Matriz Riesgo '!L40,'Matriz Riesgo '!M40)))</f>
        <v>A</v>
      </c>
      <c r="I38" s="17" t="str">
        <f>+IF('Matriz Riesgo '!$E40="PRIVADO","","X")</f>
        <v>X</v>
      </c>
      <c r="J38" s="17" t="str">
        <f>+IF('Matriz Riesgo '!$E40="PÚBLICO","","X")</f>
        <v/>
      </c>
      <c r="L38" s="15">
        <f t="shared" si="3"/>
        <v>1</v>
      </c>
      <c r="M38" s="11" t="str">
        <f t="shared" si="4"/>
        <v>Fuerza Mayor</v>
      </c>
      <c r="N38" s="11" t="str">
        <f t="shared" si="5"/>
        <v>Costos ociosos de la mayor permanencia en obra que  llegaren a causarse por  eventos eximentes de responsabilidad</v>
      </c>
      <c r="O38" s="9">
        <f>+VLOOKUP(G38,Mapa!$I$5:$J$8,2,FALSE)</f>
        <v>1</v>
      </c>
      <c r="P38" s="9">
        <f>+VLOOKUP(H38,Mapa!$F$5:$G$8,2,FALSE)</f>
        <v>4</v>
      </c>
      <c r="Q38" s="9">
        <f>IF(O38=1,VLOOKUP(P38,Mapa!$C$4:$D$7,2,FALSE),IF('Matriz soporte'!O38=2,VLOOKUP('Matriz soporte'!P38,Mapa!$C$8:$D$11,2,FALSE),IF('Matriz soporte'!O38=3,VLOOKUP('Matriz soporte'!P38,Mapa!$C$12:$D$15,2,FALSE),IF('Matriz soporte'!O38=4,VLOOKUP('Matriz soporte'!P38,Mapa!$C$16:$D$19,2,FALSE)))))</f>
        <v>4</v>
      </c>
      <c r="S38" s="11" t="str">
        <f>+VLOOKUP(Q38,Mapa!$D$4:$E$19,2,FALSE)</f>
        <v>Zona Moderada</v>
      </c>
    </row>
    <row r="39" spans="2:19" ht="45" customHeight="1">
      <c r="B39" s="48"/>
      <c r="C39" s="82" t="s">
        <v>23</v>
      </c>
      <c r="D39" s="49">
        <f>+'Matriz Riesgo '!B44</f>
        <v>35</v>
      </c>
      <c r="E39" s="16" t="str">
        <f>+'Matriz Riesgo '!D41</f>
        <v>Fuerza mayor por demoras en mas de un 150% del tiempo maximo establecido por la normatividad vigente para la expedicion de la licencia ambiental por causas no imputables al concesionario</v>
      </c>
      <c r="F39" s="16"/>
      <c r="G39" s="57" t="str">
        <f>+IF('Matriz Riesgo '!F41&lt;&gt;"",'Matriz Riesgo '!F41,IF('Matriz Riesgo '!G41&lt;&gt;"",'Matriz Riesgo '!G41,IF('Matriz Riesgo '!H41&lt;&gt;"",'Matriz Riesgo '!H41,'Matriz Riesgo '!I41)))</f>
        <v>B</v>
      </c>
      <c r="H39" s="57" t="str">
        <f>+IF('Matriz Riesgo '!J41&lt;&gt;"",'Matriz Riesgo '!J41,IF('Matriz Riesgo '!K41&lt;&gt;"",'Matriz Riesgo '!K41,IF('Matriz Riesgo '!L41&lt;&gt;"",'Matriz Riesgo '!L41,'Matriz Riesgo '!M41)))</f>
        <v>A</v>
      </c>
      <c r="I39" s="17" t="str">
        <f>+IF('Matriz Riesgo '!$E41="PRIVADO","","X")</f>
        <v>X</v>
      </c>
      <c r="J39" s="17" t="str">
        <f>+IF('Matriz Riesgo '!$E41="PÚBLICO","","X")</f>
        <v/>
      </c>
      <c r="L39" s="15">
        <f t="shared" si="3"/>
        <v>1</v>
      </c>
      <c r="M39" s="11" t="str">
        <f t="shared" si="4"/>
        <v>Fuerza Mayor</v>
      </c>
      <c r="N39" s="11" t="str">
        <f t="shared" si="5"/>
        <v>Fuerza mayor por demoras en mas de un 150% del tiempo maximo establecido por la normatividad vigente para la expedicion de la licencia ambiental por causas no imputables al concesionario</v>
      </c>
      <c r="O39" s="9">
        <f>+VLOOKUP(G39,Mapa!$I$5:$J$8,2,FALSE)</f>
        <v>1</v>
      </c>
      <c r="P39" s="9">
        <f>+VLOOKUP(H39,Mapa!$F$5:$G$8,2,FALSE)</f>
        <v>4</v>
      </c>
      <c r="Q39" s="9">
        <f>IF(O39=1,VLOOKUP(P39,Mapa!$C$4:$D$7,2,FALSE),IF('Matriz soporte'!O39=2,VLOOKUP('Matriz soporte'!P39,Mapa!$C$8:$D$11,2,FALSE),IF('Matriz soporte'!O39=3,VLOOKUP('Matriz soporte'!P39,Mapa!$C$12:$D$15,2,FALSE),IF('Matriz soporte'!O39=4,VLOOKUP('Matriz soporte'!P39,Mapa!$C$16:$D$19,2,FALSE)))))</f>
        <v>4</v>
      </c>
      <c r="S39" s="11" t="str">
        <f>+VLOOKUP(Q39,Mapa!$D$4:$E$19,2,FALSE)</f>
        <v>Zona Moderada</v>
      </c>
    </row>
    <row r="40" spans="2:19" ht="45" customHeight="1">
      <c r="B40" s="48"/>
      <c r="C40" s="82" t="s">
        <v>23</v>
      </c>
      <c r="D40" s="49">
        <f>+'Matriz Riesgo '!B45</f>
        <v>36</v>
      </c>
      <c r="E40" s="16" t="str">
        <f>+'Matriz Riesgo '!D42</f>
        <v>Fuerza mayor por demoras en la consulta previa con comunidades en un plazo mayor de 360 dias, por causas no imputables al concesionario</v>
      </c>
      <c r="F40" s="16"/>
      <c r="G40" s="57" t="str">
        <f>+IF('Matriz Riesgo '!F42&lt;&gt;"",'Matriz Riesgo '!F42,IF('Matriz Riesgo '!G42&lt;&gt;"",'Matriz Riesgo '!G42,IF('Matriz Riesgo '!H42&lt;&gt;"",'Matriz Riesgo '!H42,'Matriz Riesgo '!I42)))</f>
        <v>B</v>
      </c>
      <c r="H40" s="57" t="str">
        <f>+IF('Matriz Riesgo '!J42&lt;&gt;"",'Matriz Riesgo '!J42,IF('Matriz Riesgo '!K42&lt;&gt;"",'Matriz Riesgo '!K42,IF('Matriz Riesgo '!L42&lt;&gt;"",'Matriz Riesgo '!L42,'Matriz Riesgo '!M42)))</f>
        <v>A</v>
      </c>
      <c r="I40" s="17" t="str">
        <f>+IF('Matriz Riesgo '!$E42="PRIVADO","","X")</f>
        <v>X</v>
      </c>
      <c r="J40" s="17" t="str">
        <f>+IF('Matriz Riesgo '!$E42="PÚBLICO","","X")</f>
        <v/>
      </c>
      <c r="L40" s="15">
        <f t="shared" si="3"/>
        <v>1</v>
      </c>
      <c r="M40" s="11" t="str">
        <f t="shared" si="4"/>
        <v>Fuerza Mayor</v>
      </c>
      <c r="N40" s="11" t="str">
        <f t="shared" si="5"/>
        <v>Fuerza mayor por demoras en la consulta previa con comunidades en un plazo mayor de 360 dias, por causas no imputables al concesionario</v>
      </c>
      <c r="O40" s="9">
        <f>+VLOOKUP(G40,Mapa!$I$5:$J$8,2,FALSE)</f>
        <v>1</v>
      </c>
      <c r="P40" s="9">
        <f>+VLOOKUP(H40,Mapa!$F$5:$G$8,2,FALSE)</f>
        <v>4</v>
      </c>
      <c r="Q40" s="9">
        <f>IF(O40=1,VLOOKUP(P40,Mapa!$C$4:$D$7,2,FALSE),IF('Matriz soporte'!O40=2,VLOOKUP('Matriz soporte'!P40,Mapa!$C$8:$D$11,2,FALSE),IF('Matriz soporte'!O40=3,VLOOKUP('Matriz soporte'!P40,Mapa!$C$12:$D$15,2,FALSE),IF('Matriz soporte'!O40=4,VLOOKUP('Matriz soporte'!P40,Mapa!$C$16:$D$19,2,FALSE)))))</f>
        <v>4</v>
      </c>
      <c r="S40" s="11" t="str">
        <f>+VLOOKUP(Q40,Mapa!$D$4:$E$19,2,FALSE)</f>
        <v>Zona Moderada</v>
      </c>
    </row>
    <row r="41" spans="2:19" ht="60">
      <c r="C41" s="82" t="s">
        <v>23</v>
      </c>
      <c r="E41" s="16" t="str">
        <f>+'Matriz Riesgo '!D43</f>
        <v>Fuerza mayor por interferencia de redes en el corredor considerado como evento eximente de responsabilidad</v>
      </c>
      <c r="F41" s="16"/>
      <c r="G41" s="57" t="str">
        <f>+IF('Matriz Riesgo '!F43&lt;&gt;"",'Matriz Riesgo '!F43,IF('Matriz Riesgo '!G43&lt;&gt;"",'Matriz Riesgo '!G43,IF('Matriz Riesgo '!H43&lt;&gt;"",'Matriz Riesgo '!H43,'Matriz Riesgo '!I43)))</f>
        <v>MB</v>
      </c>
      <c r="H41" s="57" t="str">
        <f>+IF('Matriz Riesgo '!J43&lt;&gt;"",'Matriz Riesgo '!J43,IF('Matriz Riesgo '!K43&lt;&gt;"",'Matriz Riesgo '!K43,IF('Matriz Riesgo '!L43&lt;&gt;"",'Matriz Riesgo '!L43,'Matriz Riesgo '!M43)))</f>
        <v>MA</v>
      </c>
      <c r="I41" s="17" t="str">
        <f>+IF('Matriz Riesgo '!$E43="PRIVADO","","X")</f>
        <v>X</v>
      </c>
      <c r="J41" s="17" t="str">
        <f>+IF('Matriz Riesgo '!$E43="PÚBLICO","","X")</f>
        <v/>
      </c>
      <c r="L41" s="15">
        <f t="shared" si="3"/>
        <v>1</v>
      </c>
      <c r="M41" s="11" t="str">
        <f t="shared" si="4"/>
        <v>Fuerza Mayor</v>
      </c>
      <c r="N41" s="11" t="str">
        <f t="shared" si="5"/>
        <v>Fuerza mayor por interferencia de redes en el corredor considerado como evento eximente de responsabilidad</v>
      </c>
      <c r="O41" s="9">
        <f>+VLOOKUP(G41,Mapa!$I$5:$J$8,2,FALSE)</f>
        <v>2</v>
      </c>
      <c r="P41" s="9">
        <f>+VLOOKUP(H41,Mapa!$F$5:$G$8,2,FALSE)</f>
        <v>3</v>
      </c>
      <c r="Q41" s="9">
        <f>IF(O41=1,VLOOKUP(P41,Mapa!$C$4:$D$7,2,FALSE),IF('Matriz soporte'!O41=2,VLOOKUP('Matriz soporte'!P41,Mapa!$C$8:$D$11,2,FALSE),IF('Matriz soporte'!O41=3,VLOOKUP('Matriz soporte'!P41,Mapa!$C$12:$D$15,2,FALSE),IF('Matriz soporte'!O41=4,VLOOKUP('Matriz soporte'!P41,Mapa!$C$16:$D$19,2,FALSE)))))</f>
        <v>7</v>
      </c>
      <c r="S41" s="11" t="str">
        <f>+VLOOKUP(Q41,Mapa!$D$4:$E$19,2,FALSE)</f>
        <v>Zona Moderada</v>
      </c>
    </row>
    <row r="42" spans="2:19" ht="30">
      <c r="C42" s="82" t="s">
        <v>23</v>
      </c>
      <c r="E42" s="16" t="str">
        <f>+'Matriz Riesgo '!D44</f>
        <v>Eventos Asegurables</v>
      </c>
      <c r="F42" s="16"/>
      <c r="G42" s="57" t="str">
        <f>+IF('Matriz Riesgo '!F44&lt;&gt;"",'Matriz Riesgo '!F44,IF('Matriz Riesgo '!G44&lt;&gt;"",'Matriz Riesgo '!G44,IF('Matriz Riesgo '!H44&lt;&gt;"",'Matriz Riesgo '!H44,'Matriz Riesgo '!I44)))</f>
        <v>MB</v>
      </c>
      <c r="H42" s="57" t="str">
        <f>+IF('Matriz Riesgo '!J44&lt;&gt;"",'Matriz Riesgo '!J44,IF('Matriz Riesgo '!K44&lt;&gt;"",'Matriz Riesgo '!K44,IF('Matriz Riesgo '!L44&lt;&gt;"",'Matriz Riesgo '!L44,'Matriz Riesgo '!M44)))</f>
        <v>B</v>
      </c>
      <c r="I42" s="17" t="str">
        <f>+IF('Matriz Riesgo '!$E44="PRIVADO","","X")</f>
        <v/>
      </c>
      <c r="J42" s="17" t="str">
        <f>+IF('Matriz Riesgo '!$E44="PÚBLICO","","X")</f>
        <v>X</v>
      </c>
      <c r="L42" s="15">
        <f t="shared" si="3"/>
        <v>2</v>
      </c>
      <c r="M42" s="11" t="str">
        <f t="shared" si="4"/>
        <v>Fuerza Mayor</v>
      </c>
      <c r="N42" s="11" t="str">
        <f t="shared" si="5"/>
        <v>Eventos Asegurables</v>
      </c>
      <c r="O42" s="9">
        <f>+VLOOKUP(G42,Mapa!$I$5:$J$8,2,FALSE)</f>
        <v>2</v>
      </c>
      <c r="P42" s="9">
        <f>+VLOOKUP(H42,Mapa!$F$5:$G$8,2,FALSE)</f>
        <v>1</v>
      </c>
      <c r="Q42" s="9">
        <f>IF(O42=1,VLOOKUP(P42,Mapa!$C$4:$D$7,2,FALSE),IF('Matriz soporte'!O42=2,VLOOKUP('Matriz soporte'!P42,Mapa!$C$8:$D$11,2,FALSE),IF('Matriz soporte'!O42=3,VLOOKUP('Matriz soporte'!P42,Mapa!$C$12:$D$15,2,FALSE),IF('Matriz soporte'!O42=4,VLOOKUP('Matriz soporte'!P42,Mapa!$C$16:$D$19,2,FALSE)))))</f>
        <v>5</v>
      </c>
      <c r="S42" s="11" t="str">
        <f>+VLOOKUP(Q42,Mapa!$D$4:$E$19,2,FALSE)</f>
        <v>Zona Aceptable</v>
      </c>
    </row>
    <row r="43" spans="2:19" ht="30">
      <c r="C43" s="82" t="s">
        <v>23</v>
      </c>
      <c r="E43" s="16" t="str">
        <f>+'Matriz Riesgo '!D45</f>
        <v>Eventos No Asegurables</v>
      </c>
      <c r="F43" s="16"/>
      <c r="G43" s="57" t="str">
        <f>+IF('Matriz Riesgo '!F45&lt;&gt;"",'Matriz Riesgo '!F45,IF('Matriz Riesgo '!G45&lt;&gt;"",'Matriz Riesgo '!G45,IF('Matriz Riesgo '!H45&lt;&gt;"",'Matriz Riesgo '!H45,'Matriz Riesgo '!I45)))</f>
        <v>MB</v>
      </c>
      <c r="H43" s="57" t="str">
        <f>+IF('Matriz Riesgo '!J45&lt;&gt;"",'Matriz Riesgo '!J45,IF('Matriz Riesgo '!K45&lt;&gt;"",'Matriz Riesgo '!K45,IF('Matriz Riesgo '!L45&lt;&gt;"",'Matriz Riesgo '!L45,'Matriz Riesgo '!M45)))</f>
        <v>MA</v>
      </c>
      <c r="I43" s="17" t="str">
        <f>+IF('Matriz Riesgo '!$E45="PRIVADO","","X")</f>
        <v>X</v>
      </c>
      <c r="J43" s="17" t="str">
        <f>+IF('Matriz Riesgo '!$E45="PÚBLICO","","X")</f>
        <v/>
      </c>
      <c r="L43" s="15">
        <f t="shared" ref="L43" si="12">+IF(AND(I43="x",J43="x"),3,IF(I43="x",1,2))</f>
        <v>1</v>
      </c>
      <c r="M43" s="11" t="str">
        <f t="shared" ref="M43" si="13">+C43</f>
        <v>Fuerza Mayor</v>
      </c>
      <c r="N43" s="11" t="str">
        <f t="shared" ref="N43" si="14">+E43</f>
        <v>Eventos No Asegurables</v>
      </c>
      <c r="O43" s="9">
        <f>+VLOOKUP(G43,Mapa!$I$5:$J$8,2,FALSE)</f>
        <v>2</v>
      </c>
      <c r="P43" s="9">
        <f>+VLOOKUP(H43,Mapa!$F$5:$G$8,2,FALSE)</f>
        <v>3</v>
      </c>
      <c r="Q43" s="9">
        <f>IF(O43=1,VLOOKUP(P43,Mapa!$C$4:$D$7,2,FALSE),IF('Matriz soporte'!O43=2,VLOOKUP('Matriz soporte'!P43,Mapa!$C$8:$D$11,2,FALSE),IF('Matriz soporte'!O43=3,VLOOKUP('Matriz soporte'!P43,Mapa!$C$12:$D$15,2,FALSE),IF('Matriz soporte'!O43=4,VLOOKUP('Matriz soporte'!P43,Mapa!$C$16:$D$19,2,FALSE)))))</f>
        <v>7</v>
      </c>
      <c r="S43" s="11" t="str">
        <f>+VLOOKUP(Q43,Mapa!$D$4:$E$19,2,FALSE)</f>
        <v>Zona Moderada</v>
      </c>
    </row>
  </sheetData>
  <autoFilter ref="B6:S43"/>
  <mergeCells count="7">
    <mergeCell ref="G4:H4"/>
    <mergeCell ref="I4:J4"/>
    <mergeCell ref="B4:B5"/>
    <mergeCell ref="C4:C5"/>
    <mergeCell ref="D4:D5"/>
    <mergeCell ref="E4:E5"/>
    <mergeCell ref="F4:F5"/>
  </mergeCells>
  <printOptions horizontalCentered="1" verticalCentered="1"/>
  <pageMargins left="0.23622047244094491" right="0.23622047244094491" top="0.74803149606299213" bottom="0.74803149606299213" header="0.31496062992125984" footer="0.31496062992125984"/>
  <pageSetup paperSize="8" scale="35" orientation="landscape"/>
  <headerFooter alignWithMargins="0">
    <oddHeader>&amp;R&amp;G</oddHeader>
  </headerFooter>
  <legacyDrawingHF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dimension ref="B2:Z77"/>
  <sheetViews>
    <sheetView showGridLines="0" topLeftCell="A7" zoomScale="60" zoomScaleNormal="60" zoomScalePageLayoutView="60" workbookViewId="0">
      <selection activeCell="A29" sqref="A29"/>
    </sheetView>
  </sheetViews>
  <sheetFormatPr baseColWidth="10" defaultColWidth="9.140625" defaultRowHeight="12.75"/>
  <cols>
    <col min="1" max="1" width="1.85546875" style="18" customWidth="1"/>
    <col min="2" max="2" width="12.7109375" style="18" customWidth="1"/>
    <col min="3" max="4" width="9.7109375" style="18" customWidth="1"/>
    <col min="5" max="5" width="17.42578125" style="18" bestFit="1" customWidth="1"/>
    <col min="6" max="6" width="9.140625" style="18"/>
    <col min="7" max="10" width="9.7109375" style="18" customWidth="1"/>
    <col min="11" max="11" width="0.85546875" style="18" customWidth="1"/>
    <col min="12" max="15" width="20.7109375" style="18" customWidth="1"/>
    <col min="16" max="16" width="9.140625" style="18"/>
    <col min="17" max="17" width="6.42578125" style="18" customWidth="1"/>
    <col min="18" max="18" width="1.42578125" style="18" customWidth="1"/>
    <col min="19" max="19" width="17.42578125" style="18" bestFit="1" customWidth="1"/>
    <col min="20" max="21" width="9.140625" style="18"/>
    <col min="22" max="26" width="50.7109375" style="18" customWidth="1"/>
    <col min="27" max="16384" width="9.140625" style="18"/>
  </cols>
  <sheetData>
    <row r="2" spans="2:10" ht="15" customHeight="1">
      <c r="D2" s="19"/>
      <c r="E2" s="19"/>
      <c r="I2" s="21"/>
      <c r="J2" s="21"/>
    </row>
    <row r="3" spans="2:10" s="22" customFormat="1" ht="19.5" customHeight="1">
      <c r="B3" s="24" t="s">
        <v>40</v>
      </c>
      <c r="C3" s="24" t="s">
        <v>41</v>
      </c>
      <c r="D3" s="24" t="s">
        <v>42</v>
      </c>
      <c r="E3" s="21"/>
      <c r="F3" s="125" t="s">
        <v>9</v>
      </c>
      <c r="G3" s="126"/>
      <c r="I3" s="125" t="s">
        <v>39</v>
      </c>
      <c r="J3" s="126"/>
    </row>
    <row r="4" spans="2:10" ht="15" customHeight="1">
      <c r="B4" s="25">
        <v>1</v>
      </c>
      <c r="C4" s="25">
        <v>1</v>
      </c>
      <c r="D4" s="26">
        <v>1</v>
      </c>
      <c r="E4" s="45" t="s">
        <v>52</v>
      </c>
      <c r="F4" s="20"/>
      <c r="G4" s="20"/>
      <c r="H4" s="60"/>
      <c r="I4" s="20"/>
      <c r="J4" s="20"/>
    </row>
    <row r="5" spans="2:10" ht="15" customHeight="1">
      <c r="B5" s="25">
        <v>1</v>
      </c>
      <c r="C5" s="25">
        <v>2</v>
      </c>
      <c r="D5" s="26">
        <f t="shared" ref="D5:D19" si="0">+D4+1</f>
        <v>2</v>
      </c>
      <c r="E5" s="45" t="s">
        <v>52</v>
      </c>
      <c r="F5" s="23" t="s">
        <v>25</v>
      </c>
      <c r="G5" s="23">
        <v>4</v>
      </c>
      <c r="H5" s="60"/>
      <c r="I5" s="23" t="s">
        <v>25</v>
      </c>
      <c r="J5" s="23">
        <v>4</v>
      </c>
    </row>
    <row r="6" spans="2:10" ht="15" customHeight="1">
      <c r="B6" s="25">
        <v>1</v>
      </c>
      <c r="C6" s="25">
        <v>3</v>
      </c>
      <c r="D6" s="26">
        <f t="shared" si="0"/>
        <v>3</v>
      </c>
      <c r="E6" s="45" t="s">
        <v>53</v>
      </c>
      <c r="F6" s="23" t="s">
        <v>89</v>
      </c>
      <c r="G6" s="23">
        <v>3</v>
      </c>
      <c r="H6" s="60"/>
      <c r="I6" s="23" t="s">
        <v>89</v>
      </c>
      <c r="J6" s="23">
        <v>3</v>
      </c>
    </row>
    <row r="7" spans="2:10" ht="15" customHeight="1">
      <c r="B7" s="25">
        <v>1</v>
      </c>
      <c r="C7" s="25">
        <v>4</v>
      </c>
      <c r="D7" s="26">
        <f t="shared" si="0"/>
        <v>4</v>
      </c>
      <c r="E7" s="45" t="s">
        <v>142</v>
      </c>
      <c r="F7" s="23" t="s">
        <v>90</v>
      </c>
      <c r="G7" s="23">
        <v>2</v>
      </c>
      <c r="H7" s="60"/>
      <c r="I7" s="23" t="s">
        <v>90</v>
      </c>
      <c r="J7" s="23">
        <v>2</v>
      </c>
    </row>
    <row r="8" spans="2:10" ht="15" customHeight="1">
      <c r="B8" s="25">
        <v>2</v>
      </c>
      <c r="C8" s="25">
        <v>1</v>
      </c>
      <c r="D8" s="26">
        <f t="shared" si="0"/>
        <v>5</v>
      </c>
      <c r="E8" s="45" t="s">
        <v>52</v>
      </c>
      <c r="F8" s="23" t="s">
        <v>24</v>
      </c>
      <c r="G8" s="23">
        <v>1</v>
      </c>
      <c r="H8" s="60"/>
      <c r="I8" s="23" t="s">
        <v>24</v>
      </c>
      <c r="J8" s="23">
        <v>1</v>
      </c>
    </row>
    <row r="9" spans="2:10" ht="15" customHeight="1">
      <c r="B9" s="25">
        <v>2</v>
      </c>
      <c r="C9" s="25">
        <v>2</v>
      </c>
      <c r="D9" s="26">
        <f t="shared" si="0"/>
        <v>6</v>
      </c>
      <c r="E9" s="45" t="s">
        <v>53</v>
      </c>
    </row>
    <row r="10" spans="2:10" ht="15" customHeight="1">
      <c r="B10" s="25">
        <v>2</v>
      </c>
      <c r="C10" s="25">
        <v>3</v>
      </c>
      <c r="D10" s="26">
        <f t="shared" si="0"/>
        <v>7</v>
      </c>
      <c r="E10" s="45" t="s">
        <v>142</v>
      </c>
    </row>
    <row r="11" spans="2:10" ht="15">
      <c r="B11" s="25">
        <v>2</v>
      </c>
      <c r="C11" s="25">
        <v>4</v>
      </c>
      <c r="D11" s="26">
        <f t="shared" si="0"/>
        <v>8</v>
      </c>
      <c r="E11" s="45" t="s">
        <v>54</v>
      </c>
    </row>
    <row r="12" spans="2:10" ht="15">
      <c r="B12" s="25">
        <v>3</v>
      </c>
      <c r="C12" s="25">
        <v>1</v>
      </c>
      <c r="D12" s="26">
        <f t="shared" si="0"/>
        <v>9</v>
      </c>
      <c r="E12" s="45" t="s">
        <v>53</v>
      </c>
    </row>
    <row r="13" spans="2:10" ht="15">
      <c r="B13" s="25">
        <v>3</v>
      </c>
      <c r="C13" s="25">
        <v>2</v>
      </c>
      <c r="D13" s="26">
        <f t="shared" si="0"/>
        <v>10</v>
      </c>
      <c r="E13" s="45" t="s">
        <v>142</v>
      </c>
    </row>
    <row r="14" spans="2:10" ht="15">
      <c r="B14" s="25">
        <v>3</v>
      </c>
      <c r="C14" s="25">
        <v>3</v>
      </c>
      <c r="D14" s="26">
        <f t="shared" si="0"/>
        <v>11</v>
      </c>
      <c r="E14" s="45" t="s">
        <v>54</v>
      </c>
    </row>
    <row r="15" spans="2:10" ht="15">
      <c r="B15" s="25">
        <v>3</v>
      </c>
      <c r="C15" s="25">
        <v>4</v>
      </c>
      <c r="D15" s="26">
        <f t="shared" si="0"/>
        <v>12</v>
      </c>
      <c r="E15" s="45" t="s">
        <v>55</v>
      </c>
    </row>
    <row r="16" spans="2:10" ht="15">
      <c r="B16" s="25">
        <v>4</v>
      </c>
      <c r="C16" s="25">
        <v>1</v>
      </c>
      <c r="D16" s="26">
        <f t="shared" si="0"/>
        <v>13</v>
      </c>
      <c r="E16" s="45" t="s">
        <v>142</v>
      </c>
    </row>
    <row r="17" spans="2:15" ht="15">
      <c r="B17" s="25">
        <v>4</v>
      </c>
      <c r="C17" s="25">
        <v>2</v>
      </c>
      <c r="D17" s="26">
        <f t="shared" si="0"/>
        <v>14</v>
      </c>
      <c r="E17" s="45" t="s">
        <v>54</v>
      </c>
    </row>
    <row r="18" spans="2:15" ht="15">
      <c r="B18" s="25">
        <v>4</v>
      </c>
      <c r="C18" s="25">
        <v>3</v>
      </c>
      <c r="D18" s="26">
        <f t="shared" si="0"/>
        <v>15</v>
      </c>
      <c r="E18" s="45" t="s">
        <v>55</v>
      </c>
    </row>
    <row r="19" spans="2:15" ht="15">
      <c r="B19" s="25">
        <v>4</v>
      </c>
      <c r="C19" s="25">
        <v>4</v>
      </c>
      <c r="D19" s="26">
        <f t="shared" si="0"/>
        <v>16</v>
      </c>
      <c r="E19" s="45" t="s">
        <v>55</v>
      </c>
    </row>
    <row r="20" spans="2:15" ht="15">
      <c r="B20" s="27"/>
      <c r="C20" s="27"/>
      <c r="E20" s="45"/>
    </row>
    <row r="21" spans="2:15" ht="15">
      <c r="B21" s="27"/>
      <c r="C21" s="27"/>
      <c r="E21" s="45"/>
    </row>
    <row r="22" spans="2:15" ht="15">
      <c r="B22" s="27"/>
      <c r="C22" s="27"/>
      <c r="E22" s="45"/>
    </row>
    <row r="23" spans="2:15" ht="15">
      <c r="B23" s="27"/>
      <c r="C23" s="27"/>
      <c r="E23" s="45"/>
    </row>
    <row r="24" spans="2:15" ht="15">
      <c r="B24" s="27"/>
      <c r="C24" s="27"/>
      <c r="E24" s="45"/>
    </row>
    <row r="25" spans="2:15" ht="15">
      <c r="B25" s="27"/>
      <c r="C25" s="27"/>
      <c r="E25" s="45"/>
    </row>
    <row r="26" spans="2:15" ht="15">
      <c r="B26" s="27"/>
      <c r="C26" s="27"/>
      <c r="E26" s="45"/>
    </row>
    <row r="27" spans="2:15" ht="15">
      <c r="B27" s="27"/>
      <c r="E27" s="45"/>
    </row>
    <row r="28" spans="2:15" ht="15">
      <c r="E28" s="45"/>
    </row>
    <row r="29" spans="2:15" ht="80.099999999999994" customHeight="1">
      <c r="E29" s="45"/>
      <c r="H29" s="131" t="s">
        <v>46</v>
      </c>
      <c r="I29" s="28" t="s">
        <v>47</v>
      </c>
      <c r="J29" s="29">
        <v>4</v>
      </c>
      <c r="K29" s="30"/>
      <c r="L29" s="61">
        <f>+COUNTIF('Matriz soporte'!$Q$7:$Q$43,13)</f>
        <v>1</v>
      </c>
      <c r="M29" s="62">
        <f>+COUNTIF('Matriz soporte'!$Q$7:$Q$43,14)</f>
        <v>0</v>
      </c>
      <c r="N29" s="63">
        <f>+COUNTIF('Matriz soporte'!$Q$7:$Q$43,15)</f>
        <v>0</v>
      </c>
      <c r="O29" s="63">
        <f>+COUNTIF('Matriz soporte'!$Q$7:$Q$43,16)</f>
        <v>0</v>
      </c>
    </row>
    <row r="30" spans="2:15" ht="80.099999999999994" customHeight="1">
      <c r="E30" s="45"/>
      <c r="H30" s="131"/>
      <c r="I30" s="28" t="s">
        <v>92</v>
      </c>
      <c r="J30" s="29">
        <v>3</v>
      </c>
      <c r="K30" s="30"/>
      <c r="L30" s="64">
        <f>+COUNTIF('Matriz soporte'!$Q$7:$Q$43,9)</f>
        <v>1</v>
      </c>
      <c r="M30" s="61">
        <f>+COUNTIF('Matriz soporte'!$Q$7:$Q$43,10)</f>
        <v>0</v>
      </c>
      <c r="N30" s="62">
        <f>+COUNTIF('Matriz soporte'!$Q$7:$Q$43,11)</f>
        <v>2</v>
      </c>
      <c r="O30" s="63">
        <f>+COUNTIF('Matriz soporte'!$Q$7:$Q$43,12)</f>
        <v>2</v>
      </c>
    </row>
    <row r="31" spans="2:15" ht="80.099999999999994" customHeight="1">
      <c r="E31" s="45"/>
      <c r="H31" s="131"/>
      <c r="I31" s="28" t="s">
        <v>91</v>
      </c>
      <c r="J31" s="29">
        <v>2</v>
      </c>
      <c r="K31" s="30"/>
      <c r="L31" s="65">
        <f>+COUNTIF('Matriz soporte'!$Q$7:$Q$43,5)</f>
        <v>1</v>
      </c>
      <c r="M31" s="64">
        <f>+COUNTIF('Matriz soporte'!$Q$7:$Q$43,6)</f>
        <v>3</v>
      </c>
      <c r="N31" s="61">
        <f>+COUNTIF('Matriz soporte'!$Q$7:$Q$43,7)</f>
        <v>5</v>
      </c>
      <c r="O31" s="62">
        <f>+COUNTIF('Matriz soporte'!$Q$7:$Q$43,8)</f>
        <v>0</v>
      </c>
    </row>
    <row r="32" spans="2:15" ht="80.099999999999994" customHeight="1" thickBot="1">
      <c r="E32" s="45"/>
      <c r="H32" s="132"/>
      <c r="I32" s="31" t="s">
        <v>48</v>
      </c>
      <c r="J32" s="32">
        <v>1</v>
      </c>
      <c r="K32" s="30"/>
      <c r="L32" s="65">
        <f>+COUNTIF('Matriz soporte'!$Q$7:$Q$43,1)</f>
        <v>5</v>
      </c>
      <c r="M32" s="65">
        <f>+COUNTIF('Matriz soporte'!$Q$7:$Q$43,2)</f>
        <v>6</v>
      </c>
      <c r="N32" s="64">
        <f>+COUNTIF('Matriz soporte'!$Q$7:$Q$43,3)</f>
        <v>6</v>
      </c>
      <c r="O32" s="61">
        <f>+COUNTIF('Matriz soporte'!$Q$7:$Q$43,4)</f>
        <v>5</v>
      </c>
    </row>
    <row r="33" spans="5:19" s="33" customFormat="1" ht="5.25" customHeight="1" thickBot="1">
      <c r="E33" s="45"/>
      <c r="H33" s="34"/>
      <c r="I33" s="34"/>
      <c r="J33" s="34"/>
      <c r="K33" s="34"/>
      <c r="L33" s="35"/>
      <c r="M33" s="35"/>
      <c r="N33" s="36"/>
      <c r="O33" s="36"/>
    </row>
    <row r="34" spans="5:19" ht="30" customHeight="1" thickBot="1">
      <c r="E34" s="45"/>
      <c r="H34" s="37"/>
      <c r="I34" s="37"/>
      <c r="J34" s="37"/>
      <c r="K34" s="37"/>
      <c r="L34" s="38">
        <v>1</v>
      </c>
      <c r="M34" s="58">
        <v>2</v>
      </c>
      <c r="N34" s="39">
        <v>3</v>
      </c>
      <c r="O34" s="40">
        <v>4</v>
      </c>
    </row>
    <row r="35" spans="5:19" ht="30" customHeight="1">
      <c r="E35" s="45"/>
      <c r="H35" s="37"/>
      <c r="I35" s="37"/>
      <c r="J35" s="37"/>
      <c r="K35" s="37"/>
      <c r="L35" s="41" t="s">
        <v>49</v>
      </c>
      <c r="M35" s="59" t="s">
        <v>93</v>
      </c>
      <c r="N35" s="42" t="s">
        <v>92</v>
      </c>
      <c r="O35" s="43" t="s">
        <v>50</v>
      </c>
    </row>
    <row r="36" spans="5:19" ht="20.100000000000001" customHeight="1" thickBot="1">
      <c r="E36" s="45"/>
      <c r="H36" s="44"/>
      <c r="I36" s="44"/>
      <c r="J36" s="44"/>
      <c r="K36" s="44"/>
      <c r="L36" s="127" t="s">
        <v>51</v>
      </c>
      <c r="M36" s="128"/>
      <c r="N36" s="129"/>
      <c r="O36" s="130"/>
    </row>
    <row r="40" spans="5:19" ht="20.100000000000001" customHeight="1">
      <c r="Q40" s="68"/>
      <c r="S40" s="45" t="s">
        <v>52</v>
      </c>
    </row>
    <row r="41" spans="5:19" ht="6" customHeight="1" thickBot="1">
      <c r="Q41" s="67"/>
      <c r="S41" s="46"/>
    </row>
    <row r="42" spans="5:19" ht="20.100000000000001" customHeight="1">
      <c r="Q42" s="66"/>
      <c r="S42" s="45" t="s">
        <v>53</v>
      </c>
    </row>
    <row r="43" spans="5:19" ht="6" customHeight="1">
      <c r="Q43" s="67"/>
      <c r="S43" s="46"/>
    </row>
    <row r="44" spans="5:19" ht="19.5" customHeight="1">
      <c r="Q44" s="69"/>
      <c r="S44" s="45" t="s">
        <v>142</v>
      </c>
    </row>
    <row r="45" spans="5:19" ht="6" customHeight="1">
      <c r="Q45" s="67"/>
      <c r="S45" s="46"/>
    </row>
    <row r="46" spans="5:19" ht="20.100000000000001" customHeight="1">
      <c r="Q46" s="70"/>
      <c r="S46" s="45" t="s">
        <v>54</v>
      </c>
    </row>
    <row r="47" spans="5:19" ht="6" customHeight="1">
      <c r="Q47" s="67"/>
      <c r="S47" s="46"/>
    </row>
    <row r="48" spans="5:19" ht="20.100000000000001" customHeight="1" thickBot="1">
      <c r="Q48" s="71"/>
      <c r="S48" s="45" t="s">
        <v>55</v>
      </c>
    </row>
    <row r="49" spans="21:26" ht="24" thickBot="1">
      <c r="V49" s="115"/>
      <c r="W49" s="115"/>
    </row>
    <row r="50" spans="21:26" ht="45" customHeight="1">
      <c r="V50" s="75" t="s">
        <v>43</v>
      </c>
      <c r="W50" s="66" t="s">
        <v>56</v>
      </c>
      <c r="X50" s="74" t="s">
        <v>143</v>
      </c>
      <c r="Y50" s="73" t="s">
        <v>44</v>
      </c>
      <c r="Z50" s="72" t="s">
        <v>45</v>
      </c>
    </row>
    <row r="51" spans="21:26" ht="3" customHeight="1">
      <c r="V51" s="44"/>
      <c r="W51" s="44"/>
      <c r="X51" s="44"/>
      <c r="Y51" s="44"/>
      <c r="Z51" s="44"/>
    </row>
    <row r="52" spans="21:26" s="44" customFormat="1" ht="56.25">
      <c r="V52" s="83" t="s">
        <v>100</v>
      </c>
      <c r="W52" s="83" t="s">
        <v>101</v>
      </c>
      <c r="X52" s="83" t="s">
        <v>116</v>
      </c>
      <c r="Y52" s="83" t="s">
        <v>11</v>
      </c>
      <c r="Z52" s="83" t="s">
        <v>109</v>
      </c>
    </row>
    <row r="53" spans="21:26" s="44" customFormat="1" ht="75">
      <c r="U53" s="117"/>
      <c r="V53" s="83" t="s">
        <v>125</v>
      </c>
      <c r="W53" s="83" t="s">
        <v>124</v>
      </c>
      <c r="X53" s="83" t="s">
        <v>117</v>
      </c>
      <c r="Y53" s="83" t="s">
        <v>111</v>
      </c>
      <c r="Z53" s="83" t="s">
        <v>12</v>
      </c>
    </row>
    <row r="54" spans="21:26" s="44" customFormat="1" ht="56.25">
      <c r="V54" s="83" t="s">
        <v>206</v>
      </c>
      <c r="W54" s="83" t="s">
        <v>28</v>
      </c>
      <c r="X54" s="83" t="s">
        <v>94</v>
      </c>
      <c r="Y54" s="83"/>
      <c r="Z54" s="83"/>
    </row>
    <row r="55" spans="21:26" s="44" customFormat="1" ht="75">
      <c r="V55" s="83" t="s">
        <v>14</v>
      </c>
      <c r="W55" s="83" t="s">
        <v>13</v>
      </c>
      <c r="X55" s="83" t="s">
        <v>110</v>
      </c>
      <c r="Y55" s="83"/>
      <c r="Z55" s="83"/>
    </row>
    <row r="56" spans="21:26" s="44" customFormat="1" ht="37.5">
      <c r="V56" s="83" t="s">
        <v>15</v>
      </c>
      <c r="W56" s="83" t="s">
        <v>119</v>
      </c>
      <c r="X56" s="83" t="s">
        <v>16</v>
      </c>
      <c r="Y56" s="83"/>
      <c r="Z56" s="83"/>
    </row>
    <row r="57" spans="21:26" s="44" customFormat="1" ht="37.5">
      <c r="V57" s="83" t="s">
        <v>106</v>
      </c>
      <c r="W57" s="83" t="s">
        <v>112</v>
      </c>
      <c r="X57" s="83" t="s">
        <v>133</v>
      </c>
      <c r="Y57" s="83"/>
      <c r="Z57" s="83"/>
    </row>
    <row r="58" spans="21:26" s="44" customFormat="1" ht="56.25">
      <c r="V58" s="83" t="s">
        <v>105</v>
      </c>
      <c r="W58" s="83" t="s">
        <v>121</v>
      </c>
      <c r="X58" s="83" t="s">
        <v>122</v>
      </c>
      <c r="Y58" s="83"/>
      <c r="Z58" s="83"/>
    </row>
    <row r="59" spans="21:26" s="44" customFormat="1" ht="93.75">
      <c r="V59" s="83" t="s">
        <v>103</v>
      </c>
      <c r="W59" s="83" t="s">
        <v>102</v>
      </c>
      <c r="X59" s="83" t="s">
        <v>130</v>
      </c>
      <c r="Y59" s="83"/>
      <c r="Z59" s="83"/>
    </row>
    <row r="60" spans="21:26" s="44" customFormat="1" ht="75">
      <c r="V60" s="83" t="s">
        <v>127</v>
      </c>
      <c r="W60" s="83" t="s">
        <v>138</v>
      </c>
      <c r="X60" s="83" t="s">
        <v>115</v>
      </c>
      <c r="Y60" s="83"/>
      <c r="Z60" s="83"/>
    </row>
    <row r="61" spans="21:26" s="44" customFormat="1" ht="56.25">
      <c r="V61" s="83" t="s">
        <v>129</v>
      </c>
      <c r="W61" s="83" t="s">
        <v>120</v>
      </c>
      <c r="X61" s="83" t="s">
        <v>123</v>
      </c>
      <c r="Y61" s="83"/>
      <c r="Z61" s="83"/>
    </row>
    <row r="62" spans="21:26" s="44" customFormat="1" ht="54" customHeight="1">
      <c r="V62" s="83" t="s">
        <v>7</v>
      </c>
      <c r="W62" s="83"/>
      <c r="X62" s="83" t="s">
        <v>104</v>
      </c>
      <c r="Y62" s="83"/>
      <c r="Z62" s="83"/>
    </row>
    <row r="63" spans="21:26" ht="37.5">
      <c r="V63" s="83" t="s">
        <v>17</v>
      </c>
      <c r="W63" s="83"/>
      <c r="X63" s="83"/>
      <c r="Y63" s="83"/>
      <c r="Z63" s="83"/>
    </row>
    <row r="64" spans="21:26" ht="18.75">
      <c r="V64" s="83"/>
      <c r="W64" s="83"/>
      <c r="X64" s="83"/>
      <c r="Y64" s="83"/>
      <c r="Z64" s="83"/>
    </row>
    <row r="65" spans="22:26">
      <c r="V65" s="33"/>
      <c r="W65" s="33"/>
      <c r="Y65" s="33"/>
      <c r="Z65" s="33"/>
    </row>
    <row r="66" spans="22:26">
      <c r="V66" s="33"/>
      <c r="W66" s="33"/>
      <c r="X66" s="33"/>
      <c r="Y66" s="33"/>
      <c r="Z66" s="33"/>
    </row>
    <row r="67" spans="22:26">
      <c r="V67" s="33"/>
      <c r="W67" s="33"/>
      <c r="X67" s="33"/>
      <c r="Y67" s="33"/>
      <c r="Z67" s="33"/>
    </row>
    <row r="68" spans="22:26">
      <c r="V68" s="33"/>
      <c r="W68" s="33"/>
      <c r="X68" s="33"/>
      <c r="Y68" s="33"/>
      <c r="Z68" s="33"/>
    </row>
    <row r="69" spans="22:26">
      <c r="V69" s="33"/>
      <c r="W69" s="33"/>
      <c r="X69" s="33"/>
      <c r="Y69" s="33"/>
      <c r="Z69" s="33"/>
    </row>
    <row r="70" spans="22:26">
      <c r="V70" s="33"/>
      <c r="W70" s="33"/>
      <c r="X70" s="33"/>
      <c r="Y70" s="33"/>
      <c r="Z70" s="33"/>
    </row>
    <row r="71" spans="22:26">
      <c r="V71" s="33"/>
      <c r="W71" s="33"/>
      <c r="X71" s="33"/>
      <c r="Y71" s="33"/>
      <c r="Z71" s="33"/>
    </row>
    <row r="72" spans="22:26">
      <c r="V72" s="33"/>
      <c r="W72" s="33"/>
      <c r="X72" s="33"/>
      <c r="Y72" s="33"/>
      <c r="Z72" s="33"/>
    </row>
    <row r="73" spans="22:26">
      <c r="V73" s="33"/>
      <c r="W73" s="33"/>
      <c r="X73" s="33"/>
      <c r="Y73" s="33"/>
      <c r="Z73" s="33"/>
    </row>
    <row r="74" spans="22:26">
      <c r="V74" s="33"/>
      <c r="W74" s="33"/>
      <c r="X74" s="33"/>
      <c r="Y74" s="33"/>
      <c r="Z74" s="33"/>
    </row>
    <row r="75" spans="22:26">
      <c r="V75" s="33"/>
      <c r="W75" s="33"/>
      <c r="X75" s="33"/>
      <c r="Y75" s="33"/>
      <c r="Z75" s="33"/>
    </row>
    <row r="76" spans="22:26">
      <c r="V76" s="33"/>
      <c r="W76" s="33"/>
      <c r="X76" s="33"/>
      <c r="Y76" s="33"/>
      <c r="Z76" s="33"/>
    </row>
    <row r="77" spans="22:26">
      <c r="V77" s="33"/>
      <c r="W77" s="33"/>
      <c r="X77" s="33"/>
      <c r="Y77" s="33"/>
      <c r="Z77" s="33"/>
    </row>
  </sheetData>
  <mergeCells count="4">
    <mergeCell ref="F3:G3"/>
    <mergeCell ref="I3:J3"/>
    <mergeCell ref="L36:O36"/>
    <mergeCell ref="H29:H32"/>
  </mergeCells>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tabColor rgb="FFFF0000"/>
  </sheetPr>
  <dimension ref="B3:S47"/>
  <sheetViews>
    <sheetView showGridLines="0" tabSelected="1" topLeftCell="A4" zoomScale="70" zoomScaleNormal="70" zoomScalePageLayoutView="50" workbookViewId="0">
      <pane ySplit="3" topLeftCell="A44" activePane="bottomLeft" state="frozen"/>
      <selection activeCell="B4" sqref="B4"/>
      <selection pane="bottomLeft" activeCell="D52" sqref="D52"/>
    </sheetView>
  </sheetViews>
  <sheetFormatPr baseColWidth="10" defaultColWidth="11.42578125" defaultRowHeight="18.75"/>
  <cols>
    <col min="1" max="1" width="5" style="1" customWidth="1"/>
    <col min="2" max="2" width="11.42578125" style="1"/>
    <col min="3" max="3" width="27" style="1" customWidth="1"/>
    <col min="4" max="4" width="37" style="1" customWidth="1"/>
    <col min="5" max="5" width="15.42578125" style="1" customWidth="1"/>
    <col min="6" max="6" width="12.7109375" style="1" customWidth="1"/>
    <col min="7" max="7" width="15.42578125" style="1" customWidth="1"/>
    <col min="8" max="8" width="15.28515625" style="1" customWidth="1"/>
    <col min="9" max="10" width="12.7109375" style="1" customWidth="1"/>
    <col min="11" max="11" width="14.85546875" style="1" customWidth="1"/>
    <col min="12" max="12" width="16" style="1" customWidth="1"/>
    <col min="13" max="13" width="12.7109375" style="1" customWidth="1"/>
    <col min="14" max="14" width="166.5703125" style="1" hidden="1" customWidth="1"/>
    <col min="15" max="15" width="99.7109375" style="1" hidden="1" customWidth="1"/>
    <col min="16" max="16" width="111.42578125" style="1" hidden="1" customWidth="1"/>
    <col min="17" max="17" width="14.42578125" style="1" hidden="1" customWidth="1"/>
    <col min="18" max="16384" width="11.42578125" style="1"/>
  </cols>
  <sheetData>
    <row r="3" spans="2:19" ht="119.25" customHeight="1">
      <c r="C3" s="133" t="s">
        <v>201</v>
      </c>
      <c r="D3" s="133"/>
      <c r="E3" s="133"/>
      <c r="F3" s="133"/>
      <c r="G3" s="133"/>
      <c r="H3" s="133"/>
      <c r="I3" s="133"/>
      <c r="J3" s="133"/>
      <c r="K3" s="133"/>
      <c r="L3" s="133"/>
      <c r="M3" s="133"/>
      <c r="N3" s="133"/>
      <c r="O3" s="133"/>
      <c r="P3" s="133"/>
      <c r="Q3" s="133"/>
    </row>
    <row r="5" spans="2:19" ht="50.1" customHeight="1">
      <c r="C5" s="134" t="s">
        <v>0</v>
      </c>
      <c r="D5" s="134" t="s">
        <v>1</v>
      </c>
      <c r="E5" s="135" t="s">
        <v>8</v>
      </c>
      <c r="F5" s="135" t="s">
        <v>88</v>
      </c>
      <c r="G5" s="135"/>
      <c r="H5" s="135"/>
      <c r="I5" s="135"/>
      <c r="J5" s="135" t="s">
        <v>97</v>
      </c>
      <c r="K5" s="135"/>
      <c r="L5" s="135"/>
      <c r="M5" s="135"/>
      <c r="N5" s="134" t="s">
        <v>95</v>
      </c>
      <c r="O5" s="139" t="s">
        <v>57</v>
      </c>
      <c r="P5" s="134" t="s">
        <v>96</v>
      </c>
      <c r="Q5" s="139" t="s">
        <v>42</v>
      </c>
    </row>
    <row r="6" spans="2:19" ht="50.1" customHeight="1">
      <c r="C6" s="134"/>
      <c r="D6" s="134"/>
      <c r="E6" s="135"/>
      <c r="F6" s="78" t="s">
        <v>87</v>
      </c>
      <c r="G6" s="78" t="s">
        <v>86</v>
      </c>
      <c r="H6" s="78" t="s">
        <v>85</v>
      </c>
      <c r="I6" s="78" t="s">
        <v>84</v>
      </c>
      <c r="J6" s="78" t="s">
        <v>87</v>
      </c>
      <c r="K6" s="78" t="s">
        <v>86</v>
      </c>
      <c r="L6" s="78" t="s">
        <v>85</v>
      </c>
      <c r="M6" s="78" t="s">
        <v>84</v>
      </c>
      <c r="N6" s="134"/>
      <c r="O6" s="140"/>
      <c r="P6" s="134"/>
      <c r="Q6" s="140"/>
    </row>
    <row r="7" spans="2:19" ht="50.1" customHeight="1">
      <c r="B7" s="4" t="s">
        <v>30</v>
      </c>
      <c r="C7" s="134"/>
      <c r="D7" s="134"/>
      <c r="E7" s="135"/>
      <c r="F7" s="80" t="s">
        <v>83</v>
      </c>
      <c r="G7" s="80" t="s">
        <v>131</v>
      </c>
      <c r="H7" s="80" t="s">
        <v>132</v>
      </c>
      <c r="I7" s="80" t="s">
        <v>82</v>
      </c>
      <c r="J7" s="80" t="s">
        <v>83</v>
      </c>
      <c r="K7" s="80" t="s">
        <v>131</v>
      </c>
      <c r="L7" s="80" t="s">
        <v>132</v>
      </c>
      <c r="M7" s="80" t="s">
        <v>82</v>
      </c>
      <c r="N7" s="134"/>
      <c r="O7" s="141"/>
      <c r="P7" s="134"/>
      <c r="Q7" s="141"/>
    </row>
    <row r="8" spans="2:19" ht="76.5" customHeight="1">
      <c r="B8" s="4">
        <v>1</v>
      </c>
      <c r="C8" s="142" t="s">
        <v>21</v>
      </c>
      <c r="D8" s="96" t="s">
        <v>100</v>
      </c>
      <c r="E8" s="95" t="s">
        <v>18</v>
      </c>
      <c r="F8" s="95"/>
      <c r="G8" s="95" t="s">
        <v>90</v>
      </c>
      <c r="H8" s="95"/>
      <c r="I8" s="99"/>
      <c r="J8" s="99"/>
      <c r="K8" s="99" t="s">
        <v>90</v>
      </c>
      <c r="L8" s="99"/>
      <c r="M8" s="99"/>
      <c r="N8" s="87" t="s">
        <v>205</v>
      </c>
      <c r="O8" s="87" t="s">
        <v>58</v>
      </c>
      <c r="P8" s="118" t="s">
        <v>166</v>
      </c>
      <c r="Q8" s="2" t="str">
        <f>'Matriz soporte'!S7</f>
        <v>Zona Tolerable</v>
      </c>
    </row>
    <row r="9" spans="2:19" ht="75" customHeight="1">
      <c r="B9" s="4">
        <f>B8+1</f>
        <v>2</v>
      </c>
      <c r="C9" s="142"/>
      <c r="D9" s="96" t="s">
        <v>11</v>
      </c>
      <c r="E9" s="95" t="s">
        <v>19</v>
      </c>
      <c r="F9" s="95"/>
      <c r="G9" s="95"/>
      <c r="H9" s="95" t="s">
        <v>89</v>
      </c>
      <c r="I9" s="99"/>
      <c r="J9" s="99"/>
      <c r="K9" s="99"/>
      <c r="L9" s="99" t="s">
        <v>89</v>
      </c>
      <c r="M9" s="99"/>
      <c r="N9" s="87" t="s">
        <v>144</v>
      </c>
      <c r="O9" s="87" t="s">
        <v>59</v>
      </c>
      <c r="P9" s="90" t="s">
        <v>167</v>
      </c>
      <c r="Q9" s="110" t="str">
        <f>'Matriz soporte'!S8</f>
        <v>Zona Importante</v>
      </c>
      <c r="S9" s="85"/>
    </row>
    <row r="10" spans="2:19" ht="55.5" customHeight="1">
      <c r="B10" s="4">
        <f t="shared" ref="B10:B45" si="0">B9+1</f>
        <v>3</v>
      </c>
      <c r="C10" s="142" t="s">
        <v>26</v>
      </c>
      <c r="D10" s="96" t="s">
        <v>101</v>
      </c>
      <c r="E10" s="95" t="s">
        <v>18</v>
      </c>
      <c r="F10" s="95"/>
      <c r="G10" s="95"/>
      <c r="H10" s="95" t="s">
        <v>89</v>
      </c>
      <c r="I10" s="99"/>
      <c r="J10" s="99" t="s">
        <v>24</v>
      </c>
      <c r="K10" s="99"/>
      <c r="L10" s="99"/>
      <c r="M10" s="99"/>
      <c r="N10" s="84" t="s">
        <v>152</v>
      </c>
      <c r="O10" s="87" t="s">
        <v>79</v>
      </c>
      <c r="P10" s="118" t="s">
        <v>168</v>
      </c>
      <c r="Q10" s="110" t="str">
        <f>'Matriz soporte'!S9</f>
        <v>Zona Tolerable</v>
      </c>
      <c r="S10" s="85"/>
    </row>
    <row r="11" spans="2:19" ht="77.25" customHeight="1">
      <c r="B11" s="4">
        <f t="shared" si="0"/>
        <v>4</v>
      </c>
      <c r="C11" s="142"/>
      <c r="D11" s="96" t="s">
        <v>12</v>
      </c>
      <c r="E11" s="95" t="s">
        <v>19</v>
      </c>
      <c r="F11" s="95"/>
      <c r="G11" s="99"/>
      <c r="H11" s="95" t="s">
        <v>89</v>
      </c>
      <c r="I11" s="99"/>
      <c r="J11" s="99"/>
      <c r="K11" s="99"/>
      <c r="L11" s="99"/>
      <c r="M11" s="99" t="s">
        <v>25</v>
      </c>
      <c r="N11" s="87" t="s">
        <v>141</v>
      </c>
      <c r="O11" s="87" t="s">
        <v>60</v>
      </c>
      <c r="P11" s="91" t="s">
        <v>169</v>
      </c>
      <c r="Q11" s="110" t="str">
        <f>'Matriz soporte'!S10</f>
        <v>Zona Agravada</v>
      </c>
      <c r="S11" s="85"/>
    </row>
    <row r="12" spans="2:19" ht="122.25" customHeight="1">
      <c r="B12" s="4">
        <f t="shared" si="0"/>
        <v>5</v>
      </c>
      <c r="C12" s="142"/>
      <c r="D12" s="96" t="s">
        <v>124</v>
      </c>
      <c r="E12" s="95" t="s">
        <v>20</v>
      </c>
      <c r="F12" s="95" t="s">
        <v>24</v>
      </c>
      <c r="G12" s="95"/>
      <c r="H12" s="95"/>
      <c r="I12" s="99"/>
      <c r="J12" s="99"/>
      <c r="K12" s="99"/>
      <c r="L12" s="99" t="s">
        <v>89</v>
      </c>
      <c r="M12" s="99"/>
      <c r="N12" s="87" t="s">
        <v>139</v>
      </c>
      <c r="O12" s="87" t="s">
        <v>62</v>
      </c>
      <c r="P12" s="91" t="s">
        <v>170</v>
      </c>
      <c r="Q12" s="110" t="str">
        <f>'Matriz soporte'!S11</f>
        <v>Zona Tolerable</v>
      </c>
      <c r="S12" s="85"/>
    </row>
    <row r="13" spans="2:19" ht="93.75" customHeight="1">
      <c r="B13" s="4">
        <f t="shared" si="0"/>
        <v>6</v>
      </c>
      <c r="C13" s="142"/>
      <c r="D13" s="96" t="s">
        <v>116</v>
      </c>
      <c r="E13" s="95" t="s">
        <v>20</v>
      </c>
      <c r="F13" s="95"/>
      <c r="G13" s="95" t="s">
        <v>90</v>
      </c>
      <c r="H13" s="95"/>
      <c r="I13" s="97"/>
      <c r="J13" s="97"/>
      <c r="K13" s="97"/>
      <c r="L13" s="97" t="s">
        <v>89</v>
      </c>
      <c r="M13" s="97"/>
      <c r="N13" s="87" t="s">
        <v>145</v>
      </c>
      <c r="O13" s="87" t="s">
        <v>63</v>
      </c>
      <c r="P13" s="90" t="s">
        <v>171</v>
      </c>
      <c r="Q13" s="110" t="str">
        <f>'Matriz soporte'!S12</f>
        <v>Zona Moderada</v>
      </c>
      <c r="S13" s="85"/>
    </row>
    <row r="14" spans="2:19" ht="56.25" customHeight="1">
      <c r="B14" s="4">
        <f t="shared" si="0"/>
        <v>7</v>
      </c>
      <c r="C14" s="142"/>
      <c r="D14" s="96" t="s">
        <v>117</v>
      </c>
      <c r="E14" s="95" t="s">
        <v>20</v>
      </c>
      <c r="F14" s="95"/>
      <c r="G14" s="95" t="s">
        <v>90</v>
      </c>
      <c r="H14" s="95"/>
      <c r="I14" s="97"/>
      <c r="J14" s="97"/>
      <c r="K14" s="97"/>
      <c r="L14" s="97" t="s">
        <v>89</v>
      </c>
      <c r="M14" s="97"/>
      <c r="N14" s="87" t="s">
        <v>146</v>
      </c>
      <c r="O14" s="87" t="s">
        <v>118</v>
      </c>
      <c r="P14" s="90" t="s">
        <v>172</v>
      </c>
      <c r="Q14" s="110" t="str">
        <f>'Matriz soporte'!S13</f>
        <v>Zona Moderada</v>
      </c>
      <c r="S14" s="85"/>
    </row>
    <row r="15" spans="2:19" ht="45.75" customHeight="1">
      <c r="B15" s="4">
        <f t="shared" si="0"/>
        <v>8</v>
      </c>
      <c r="C15" s="142"/>
      <c r="D15" s="96" t="s">
        <v>125</v>
      </c>
      <c r="E15" s="95" t="s">
        <v>18</v>
      </c>
      <c r="F15" s="95" t="s">
        <v>24</v>
      </c>
      <c r="G15" s="95"/>
      <c r="H15" s="95"/>
      <c r="I15" s="97"/>
      <c r="J15" s="97" t="s">
        <v>24</v>
      </c>
      <c r="K15" s="97"/>
      <c r="L15" s="97"/>
      <c r="M15" s="97"/>
      <c r="N15" s="98" t="s">
        <v>147</v>
      </c>
      <c r="O15" s="98" t="s">
        <v>64</v>
      </c>
      <c r="P15" s="91" t="s">
        <v>173</v>
      </c>
      <c r="Q15" s="110" t="str">
        <f>'Matriz soporte'!S14</f>
        <v>Zona Aceptable</v>
      </c>
      <c r="S15" s="85"/>
    </row>
    <row r="16" spans="2:19" ht="68.25" customHeight="1">
      <c r="B16" s="4">
        <f t="shared" si="0"/>
        <v>9</v>
      </c>
      <c r="C16" s="113" t="s">
        <v>27</v>
      </c>
      <c r="D16" s="109" t="s">
        <v>109</v>
      </c>
      <c r="E16" s="110" t="s">
        <v>19</v>
      </c>
      <c r="F16" s="110"/>
      <c r="G16" s="110"/>
      <c r="H16" s="110" t="s">
        <v>89</v>
      </c>
      <c r="I16" s="111"/>
      <c r="J16" s="111"/>
      <c r="K16" s="111"/>
      <c r="L16" s="111"/>
      <c r="M16" s="111" t="s">
        <v>25</v>
      </c>
      <c r="N16" s="87" t="s">
        <v>148</v>
      </c>
      <c r="O16" s="112" t="s">
        <v>80</v>
      </c>
      <c r="P16" s="90" t="s">
        <v>174</v>
      </c>
      <c r="Q16" s="110" t="str">
        <f>'Matriz soporte'!S15</f>
        <v>Zona Agravada</v>
      </c>
    </row>
    <row r="17" spans="2:17" ht="80.25" customHeight="1">
      <c r="B17" s="4">
        <f t="shared" si="0"/>
        <v>10</v>
      </c>
      <c r="C17" s="143" t="s">
        <v>2</v>
      </c>
      <c r="D17" s="107" t="s">
        <v>94</v>
      </c>
      <c r="E17" s="106" t="s">
        <v>18</v>
      </c>
      <c r="F17" s="106" t="s">
        <v>24</v>
      </c>
      <c r="G17" s="106"/>
      <c r="H17" s="106"/>
      <c r="I17" s="105"/>
      <c r="J17" s="105"/>
      <c r="K17" s="105"/>
      <c r="L17" s="105"/>
      <c r="M17" s="105" t="s">
        <v>25</v>
      </c>
      <c r="N17" s="88" t="s">
        <v>140</v>
      </c>
      <c r="O17" s="100" t="s">
        <v>65</v>
      </c>
      <c r="P17" s="90" t="s">
        <v>175</v>
      </c>
      <c r="Q17" s="110" t="str">
        <f>'Matriz soporte'!S16</f>
        <v>Zona Moderada</v>
      </c>
    </row>
    <row r="18" spans="2:17" ht="108.75" customHeight="1">
      <c r="B18" s="4">
        <f t="shared" si="0"/>
        <v>11</v>
      </c>
      <c r="C18" s="143"/>
      <c r="D18" s="107" t="s">
        <v>110</v>
      </c>
      <c r="E18" s="106" t="s">
        <v>20</v>
      </c>
      <c r="F18" s="106"/>
      <c r="G18" s="106" t="s">
        <v>90</v>
      </c>
      <c r="H18" s="106"/>
      <c r="I18" s="105"/>
      <c r="J18" s="105"/>
      <c r="K18" s="105"/>
      <c r="L18" s="105" t="s">
        <v>89</v>
      </c>
      <c r="M18" s="105"/>
      <c r="N18" s="88" t="s">
        <v>149</v>
      </c>
      <c r="O18" s="100" t="s">
        <v>61</v>
      </c>
      <c r="P18" s="90" t="s">
        <v>176</v>
      </c>
      <c r="Q18" s="110" t="str">
        <f>'Matriz soporte'!S17</f>
        <v>Zona Moderada</v>
      </c>
    </row>
    <row r="19" spans="2:17" ht="73.5" customHeight="1">
      <c r="B19" s="4">
        <f t="shared" si="0"/>
        <v>12</v>
      </c>
      <c r="C19" s="143"/>
      <c r="D19" s="107" t="s">
        <v>28</v>
      </c>
      <c r="E19" s="106" t="s">
        <v>20</v>
      </c>
      <c r="F19" s="106" t="s">
        <v>24</v>
      </c>
      <c r="G19" s="106"/>
      <c r="H19" s="106"/>
      <c r="I19" s="105"/>
      <c r="J19" s="105"/>
      <c r="K19" s="105"/>
      <c r="L19" s="105" t="s">
        <v>89</v>
      </c>
      <c r="M19" s="105"/>
      <c r="N19" s="88" t="s">
        <v>136</v>
      </c>
      <c r="O19" s="100" t="s">
        <v>66</v>
      </c>
      <c r="P19" s="91" t="s">
        <v>177</v>
      </c>
      <c r="Q19" s="110" t="str">
        <f>'Matriz soporte'!S18</f>
        <v>Zona Tolerable</v>
      </c>
    </row>
    <row r="20" spans="2:17" ht="69.75" customHeight="1">
      <c r="B20" s="4">
        <f>B19+1</f>
        <v>13</v>
      </c>
      <c r="C20" s="136" t="s">
        <v>3</v>
      </c>
      <c r="D20" s="107" t="s">
        <v>13</v>
      </c>
      <c r="E20" s="106" t="s">
        <v>18</v>
      </c>
      <c r="F20" s="106" t="s">
        <v>24</v>
      </c>
      <c r="G20" s="106"/>
      <c r="H20" s="106"/>
      <c r="I20" s="105"/>
      <c r="J20" s="105"/>
      <c r="K20" s="105" t="s">
        <v>89</v>
      </c>
      <c r="L20" s="105"/>
      <c r="M20" s="105"/>
      <c r="N20" s="88" t="s">
        <v>150</v>
      </c>
      <c r="O20" s="100" t="s">
        <v>67</v>
      </c>
      <c r="P20" s="90" t="s">
        <v>178</v>
      </c>
      <c r="Q20" s="110" t="str">
        <f>'Matriz soporte'!S19</f>
        <v>Zona Tolerable</v>
      </c>
    </row>
    <row r="21" spans="2:17" ht="240" hidden="1" customHeight="1">
      <c r="B21" s="4"/>
      <c r="C21" s="137"/>
      <c r="D21" s="79"/>
      <c r="E21" s="2"/>
      <c r="F21" s="2"/>
      <c r="G21" s="2"/>
      <c r="H21" s="2"/>
      <c r="I21" s="3"/>
      <c r="J21" s="3"/>
      <c r="K21" s="3"/>
      <c r="L21" s="3"/>
      <c r="M21" s="3"/>
      <c r="N21" s="87"/>
      <c r="O21" s="55"/>
      <c r="P21" s="90"/>
      <c r="Q21" s="2"/>
    </row>
    <row r="22" spans="2:17" ht="77.25" customHeight="1">
      <c r="B22" s="4">
        <f>B20+1</f>
        <v>14</v>
      </c>
      <c r="C22" s="137"/>
      <c r="D22" s="92" t="s">
        <v>119</v>
      </c>
      <c r="E22" s="104" t="s">
        <v>18</v>
      </c>
      <c r="F22" s="104"/>
      <c r="G22" s="104" t="s">
        <v>90</v>
      </c>
      <c r="H22" s="104"/>
      <c r="I22" s="105"/>
      <c r="J22" s="105"/>
      <c r="K22" s="105" t="s">
        <v>90</v>
      </c>
      <c r="L22" s="105"/>
      <c r="M22" s="105"/>
      <c r="N22" s="88" t="s">
        <v>137</v>
      </c>
      <c r="O22" s="100" t="s">
        <v>68</v>
      </c>
      <c r="P22" s="90" t="s">
        <v>179</v>
      </c>
      <c r="Q22" s="2" t="str">
        <f>'Matriz soporte'!S20</f>
        <v>Zona Tolerable</v>
      </c>
    </row>
    <row r="23" spans="2:17" ht="69.75" customHeight="1">
      <c r="B23" s="4">
        <f>B22+1</f>
        <v>15</v>
      </c>
      <c r="C23" s="143" t="s">
        <v>4</v>
      </c>
      <c r="D23" s="107" t="s">
        <v>14</v>
      </c>
      <c r="E23" s="106" t="s">
        <v>18</v>
      </c>
      <c r="F23" s="106" t="s">
        <v>24</v>
      </c>
      <c r="G23" s="106"/>
      <c r="H23" s="106"/>
      <c r="I23" s="105"/>
      <c r="J23" s="105"/>
      <c r="K23" s="105" t="s">
        <v>90</v>
      </c>
      <c r="L23" s="105"/>
      <c r="M23" s="105"/>
      <c r="N23" s="88" t="s">
        <v>151</v>
      </c>
      <c r="O23" s="100" t="s">
        <v>69</v>
      </c>
      <c r="P23" s="90" t="s">
        <v>180</v>
      </c>
      <c r="Q23" s="110" t="str">
        <f>'Matriz soporte'!S21</f>
        <v>Zona Aceptable</v>
      </c>
    </row>
    <row r="24" spans="2:17" ht="99.75" customHeight="1">
      <c r="B24" s="4">
        <f t="shared" si="0"/>
        <v>16</v>
      </c>
      <c r="C24" s="143"/>
      <c r="D24" s="107" t="s">
        <v>15</v>
      </c>
      <c r="E24" s="106" t="s">
        <v>18</v>
      </c>
      <c r="F24" s="106" t="s">
        <v>24</v>
      </c>
      <c r="G24" s="106"/>
      <c r="H24" s="106"/>
      <c r="I24" s="105"/>
      <c r="J24" s="105"/>
      <c r="K24" s="105" t="s">
        <v>90</v>
      </c>
      <c r="L24" s="105"/>
      <c r="M24" s="105"/>
      <c r="N24" s="88" t="s">
        <v>153</v>
      </c>
      <c r="O24" s="100" t="s">
        <v>69</v>
      </c>
      <c r="P24" s="90" t="s">
        <v>180</v>
      </c>
      <c r="Q24" s="110" t="str">
        <f>'Matriz soporte'!S22</f>
        <v>Zona Aceptable</v>
      </c>
    </row>
    <row r="25" spans="2:17" ht="86.25" customHeight="1">
      <c r="B25" s="4">
        <f t="shared" si="0"/>
        <v>17</v>
      </c>
      <c r="C25" s="136" t="s">
        <v>5</v>
      </c>
      <c r="D25" s="96" t="s">
        <v>111</v>
      </c>
      <c r="E25" s="86" t="s">
        <v>20</v>
      </c>
      <c r="F25" s="86"/>
      <c r="G25" s="86"/>
      <c r="H25" s="86" t="s">
        <v>89</v>
      </c>
      <c r="I25" s="99"/>
      <c r="J25" s="99"/>
      <c r="K25" s="99"/>
      <c r="L25" s="99" t="s">
        <v>89</v>
      </c>
      <c r="M25" s="99"/>
      <c r="N25" s="114" t="s">
        <v>202</v>
      </c>
      <c r="O25" s="87"/>
      <c r="P25" s="90" t="s">
        <v>181</v>
      </c>
      <c r="Q25" s="110" t="str">
        <f>'Matriz soporte'!S23</f>
        <v>Zona Importante</v>
      </c>
    </row>
    <row r="26" spans="2:17" ht="75" customHeight="1">
      <c r="B26" s="4">
        <f t="shared" si="0"/>
        <v>18</v>
      </c>
      <c r="C26" s="137"/>
      <c r="D26" s="96" t="s">
        <v>106</v>
      </c>
      <c r="E26" s="86" t="s">
        <v>18</v>
      </c>
      <c r="F26" s="86" t="s">
        <v>24</v>
      </c>
      <c r="G26" s="86"/>
      <c r="H26" s="86"/>
      <c r="I26" s="99"/>
      <c r="J26" s="99"/>
      <c r="K26" s="99" t="s">
        <v>90</v>
      </c>
      <c r="L26" s="99"/>
      <c r="M26" s="99"/>
      <c r="N26" s="114" t="s">
        <v>154</v>
      </c>
      <c r="O26" s="87" t="s">
        <v>108</v>
      </c>
      <c r="P26" s="90" t="s">
        <v>182</v>
      </c>
      <c r="Q26" s="110" t="str">
        <f>'Matriz soporte'!S24</f>
        <v>Zona Aceptable</v>
      </c>
    </row>
    <row r="27" spans="2:17" ht="74.25" customHeight="1">
      <c r="B27" s="4">
        <f t="shared" si="0"/>
        <v>19</v>
      </c>
      <c r="C27" s="138"/>
      <c r="D27" s="96" t="s">
        <v>105</v>
      </c>
      <c r="E27" s="86" t="s">
        <v>20</v>
      </c>
      <c r="F27" s="86" t="s">
        <v>24</v>
      </c>
      <c r="G27" s="86"/>
      <c r="H27" s="86"/>
      <c r="I27" s="99"/>
      <c r="J27" s="99"/>
      <c r="K27" s="99" t="s">
        <v>90</v>
      </c>
      <c r="L27" s="99"/>
      <c r="M27" s="99"/>
      <c r="N27" s="114" t="s">
        <v>155</v>
      </c>
      <c r="O27" s="87" t="s">
        <v>107</v>
      </c>
      <c r="P27" s="91" t="s">
        <v>183</v>
      </c>
      <c r="Q27" s="110" t="str">
        <f>'Matriz soporte'!S25</f>
        <v>Zona Aceptable</v>
      </c>
    </row>
    <row r="28" spans="2:17" ht="51" customHeight="1">
      <c r="B28" s="4">
        <f t="shared" si="0"/>
        <v>20</v>
      </c>
      <c r="C28" s="143" t="s">
        <v>22</v>
      </c>
      <c r="D28" s="107" t="s">
        <v>16</v>
      </c>
      <c r="E28" s="104" t="s">
        <v>18</v>
      </c>
      <c r="F28" s="104" t="s">
        <v>24</v>
      </c>
      <c r="G28" s="104"/>
      <c r="H28" s="104"/>
      <c r="I28" s="105"/>
      <c r="J28" s="105"/>
      <c r="K28" s="105"/>
      <c r="L28" s="105"/>
      <c r="M28" s="105" t="s">
        <v>25</v>
      </c>
      <c r="N28" s="88" t="s">
        <v>156</v>
      </c>
      <c r="O28" s="100" t="s">
        <v>70</v>
      </c>
      <c r="P28" s="90" t="s">
        <v>184</v>
      </c>
      <c r="Q28" s="110" t="str">
        <f>'Matriz soporte'!S26</f>
        <v>Zona Moderada</v>
      </c>
    </row>
    <row r="29" spans="2:17" ht="144" customHeight="1">
      <c r="B29" s="4">
        <f t="shared" si="0"/>
        <v>21</v>
      </c>
      <c r="C29" s="143"/>
      <c r="D29" s="107" t="s">
        <v>102</v>
      </c>
      <c r="E29" s="104" t="s">
        <v>18</v>
      </c>
      <c r="F29" s="104" t="s">
        <v>24</v>
      </c>
      <c r="G29" s="104"/>
      <c r="H29" s="104"/>
      <c r="I29" s="105"/>
      <c r="J29" s="105"/>
      <c r="K29" s="105"/>
      <c r="L29" s="105" t="s">
        <v>89</v>
      </c>
      <c r="M29" s="105"/>
      <c r="N29" s="88" t="s">
        <v>157</v>
      </c>
      <c r="O29" s="100" t="s">
        <v>71</v>
      </c>
      <c r="P29" s="90" t="s">
        <v>185</v>
      </c>
      <c r="Q29" s="110" t="str">
        <f>'Matriz soporte'!S27</f>
        <v>Zona Tolerable</v>
      </c>
    </row>
    <row r="30" spans="2:17" s="76" customFormat="1" ht="91.5" customHeight="1">
      <c r="B30" s="4">
        <f t="shared" si="0"/>
        <v>22</v>
      </c>
      <c r="C30" s="143"/>
      <c r="D30" s="107" t="s">
        <v>103</v>
      </c>
      <c r="E30" s="104" t="s">
        <v>20</v>
      </c>
      <c r="F30" s="104" t="s">
        <v>24</v>
      </c>
      <c r="G30" s="104"/>
      <c r="H30" s="104"/>
      <c r="I30" s="105"/>
      <c r="J30" s="105" t="s">
        <v>24</v>
      </c>
      <c r="K30" s="105"/>
      <c r="L30" s="105"/>
      <c r="M30" s="105"/>
      <c r="N30" s="88" t="s">
        <v>113</v>
      </c>
      <c r="O30" s="100"/>
      <c r="P30" s="90" t="s">
        <v>186</v>
      </c>
      <c r="Q30" s="110" t="str">
        <f>'Matriz soporte'!S28</f>
        <v>Zona Aceptable</v>
      </c>
    </row>
    <row r="31" spans="2:17" s="76" customFormat="1" ht="86.25" customHeight="1">
      <c r="B31" s="4">
        <f t="shared" si="0"/>
        <v>23</v>
      </c>
      <c r="C31" s="144" t="s">
        <v>126</v>
      </c>
      <c r="D31" s="107" t="s">
        <v>127</v>
      </c>
      <c r="E31" s="104" t="s">
        <v>18</v>
      </c>
      <c r="F31" s="104" t="s">
        <v>24</v>
      </c>
      <c r="G31" s="104"/>
      <c r="H31" s="104"/>
      <c r="I31" s="105"/>
      <c r="J31" s="105"/>
      <c r="K31" s="105" t="s">
        <v>90</v>
      </c>
      <c r="L31" s="105"/>
      <c r="M31" s="105"/>
      <c r="N31" s="100" t="s">
        <v>158</v>
      </c>
      <c r="O31" s="100"/>
      <c r="P31" s="90" t="s">
        <v>187</v>
      </c>
      <c r="Q31" s="110" t="str">
        <f>'Matriz soporte'!S29</f>
        <v>Zona Aceptable</v>
      </c>
    </row>
    <row r="32" spans="2:17" s="76" customFormat="1" ht="58.5" customHeight="1">
      <c r="B32" s="4">
        <f t="shared" si="0"/>
        <v>24</v>
      </c>
      <c r="C32" s="145"/>
      <c r="D32" s="107" t="s">
        <v>138</v>
      </c>
      <c r="E32" s="104" t="s">
        <v>18</v>
      </c>
      <c r="F32" s="104" t="s">
        <v>24</v>
      </c>
      <c r="G32" s="104"/>
      <c r="H32" s="104"/>
      <c r="I32" s="105"/>
      <c r="J32" s="105"/>
      <c r="K32" s="105"/>
      <c r="L32" s="105" t="s">
        <v>89</v>
      </c>
      <c r="M32" s="105"/>
      <c r="N32" s="88" t="s">
        <v>159</v>
      </c>
      <c r="O32" s="100"/>
      <c r="P32" s="90" t="s">
        <v>188</v>
      </c>
      <c r="Q32" s="110" t="str">
        <f>'Matriz soporte'!S30</f>
        <v>Zona Tolerable</v>
      </c>
    </row>
    <row r="33" spans="2:19" s="76" customFormat="1" ht="76.5" customHeight="1">
      <c r="B33" s="4">
        <f t="shared" si="0"/>
        <v>25</v>
      </c>
      <c r="C33" s="103" t="s">
        <v>128</v>
      </c>
      <c r="D33" s="107" t="s">
        <v>129</v>
      </c>
      <c r="E33" s="104" t="s">
        <v>18</v>
      </c>
      <c r="F33" s="104" t="s">
        <v>24</v>
      </c>
      <c r="G33" s="104"/>
      <c r="H33" s="104"/>
      <c r="I33" s="105"/>
      <c r="J33" s="105" t="s">
        <v>24</v>
      </c>
      <c r="K33" s="105"/>
      <c r="L33" s="105"/>
      <c r="M33" s="105"/>
      <c r="N33" s="88" t="s">
        <v>203</v>
      </c>
      <c r="O33" s="100"/>
      <c r="P33" s="90" t="s">
        <v>189</v>
      </c>
      <c r="Q33" s="110" t="str">
        <f>'Matriz soporte'!S31</f>
        <v>Zona Aceptable</v>
      </c>
    </row>
    <row r="34" spans="2:19" ht="93" customHeight="1">
      <c r="B34" s="4">
        <f t="shared" si="0"/>
        <v>26</v>
      </c>
      <c r="C34" s="144" t="s">
        <v>6</v>
      </c>
      <c r="D34" s="107" t="s">
        <v>17</v>
      </c>
      <c r="E34" s="104" t="s">
        <v>20</v>
      </c>
      <c r="F34" s="104" t="s">
        <v>24</v>
      </c>
      <c r="G34" s="104"/>
      <c r="H34" s="104"/>
      <c r="I34" s="105"/>
      <c r="J34" s="105"/>
      <c r="K34" s="105" t="s">
        <v>90</v>
      </c>
      <c r="L34" s="105"/>
      <c r="M34" s="105"/>
      <c r="N34" s="88" t="s">
        <v>209</v>
      </c>
      <c r="O34" s="100" t="s">
        <v>81</v>
      </c>
      <c r="P34" s="90" t="s">
        <v>190</v>
      </c>
      <c r="Q34" s="110" t="str">
        <f>'Matriz soporte'!S32</f>
        <v>Zona Aceptable</v>
      </c>
    </row>
    <row r="35" spans="2:19" ht="91.5" customHeight="1">
      <c r="B35" s="4">
        <f t="shared" si="0"/>
        <v>27</v>
      </c>
      <c r="C35" s="146"/>
      <c r="D35" s="107" t="s">
        <v>112</v>
      </c>
      <c r="E35" s="104" t="s">
        <v>20</v>
      </c>
      <c r="F35" s="104" t="s">
        <v>24</v>
      </c>
      <c r="G35" s="104"/>
      <c r="H35" s="102"/>
      <c r="I35" s="105"/>
      <c r="J35" s="105"/>
      <c r="K35" s="105" t="s">
        <v>24</v>
      </c>
      <c r="L35" s="105"/>
      <c r="M35" s="105"/>
      <c r="N35" s="88" t="s">
        <v>160</v>
      </c>
      <c r="O35" s="100" t="s">
        <v>72</v>
      </c>
      <c r="P35" s="90" t="s">
        <v>191</v>
      </c>
      <c r="Q35" s="110" t="str">
        <f>'Matriz soporte'!S33</f>
        <v>Zona Aceptable</v>
      </c>
      <c r="S35" s="108"/>
    </row>
    <row r="36" spans="2:19" ht="77.25" customHeight="1">
      <c r="B36" s="4">
        <f t="shared" si="0"/>
        <v>28</v>
      </c>
      <c r="C36" s="146"/>
      <c r="D36" s="107" t="s">
        <v>133</v>
      </c>
      <c r="E36" s="104" t="s">
        <v>19</v>
      </c>
      <c r="F36" s="104"/>
      <c r="G36" s="104"/>
      <c r="H36" s="104"/>
      <c r="I36" s="104" t="s">
        <v>25</v>
      </c>
      <c r="J36" s="105" t="s">
        <v>24</v>
      </c>
      <c r="K36" s="105"/>
      <c r="L36" s="105"/>
      <c r="M36" s="105"/>
      <c r="N36" s="88" t="s">
        <v>204</v>
      </c>
      <c r="O36" s="100"/>
      <c r="P36" s="90" t="s">
        <v>192</v>
      </c>
      <c r="Q36" s="110" t="str">
        <f>'Matriz soporte'!S34</f>
        <v>Zona Moderada</v>
      </c>
      <c r="S36" s="108"/>
    </row>
    <row r="37" spans="2:19" ht="60" customHeight="1">
      <c r="B37" s="4">
        <f t="shared" si="0"/>
        <v>29</v>
      </c>
      <c r="C37" s="146"/>
      <c r="D37" s="92" t="s">
        <v>120</v>
      </c>
      <c r="E37" s="106" t="s">
        <v>19</v>
      </c>
      <c r="F37" s="106"/>
      <c r="G37" s="106" t="s">
        <v>90</v>
      </c>
      <c r="H37" s="106"/>
      <c r="I37" s="104"/>
      <c r="J37" s="104"/>
      <c r="K37" s="104" t="s">
        <v>90</v>
      </c>
      <c r="L37" s="104"/>
      <c r="M37" s="104"/>
      <c r="N37" s="92" t="s">
        <v>161</v>
      </c>
      <c r="O37" s="107" t="s">
        <v>73</v>
      </c>
      <c r="P37" s="90" t="s">
        <v>193</v>
      </c>
      <c r="Q37" s="110" t="str">
        <f>'Matriz soporte'!S35</f>
        <v>Zona Tolerable</v>
      </c>
      <c r="S37" s="108"/>
    </row>
    <row r="38" spans="2:19" s="108" customFormat="1" ht="86.25" customHeight="1">
      <c r="B38" s="4"/>
      <c r="C38" s="145"/>
      <c r="D38" s="92" t="s">
        <v>206</v>
      </c>
      <c r="E38" s="104" t="s">
        <v>18</v>
      </c>
      <c r="F38" s="104" t="s">
        <v>24</v>
      </c>
      <c r="G38" s="104"/>
      <c r="H38" s="104"/>
      <c r="I38" s="105"/>
      <c r="J38" s="105" t="s">
        <v>24</v>
      </c>
      <c r="K38" s="105"/>
      <c r="L38" s="105"/>
      <c r="M38" s="105"/>
      <c r="N38" s="88" t="s">
        <v>207</v>
      </c>
      <c r="O38" s="100"/>
      <c r="P38" s="90" t="s">
        <v>208</v>
      </c>
      <c r="Q38" s="106"/>
    </row>
    <row r="39" spans="2:19" ht="95.25" customHeight="1">
      <c r="B39" s="4">
        <f>B37+1</f>
        <v>30</v>
      </c>
      <c r="C39" s="136" t="s">
        <v>23</v>
      </c>
      <c r="D39" s="96" t="s">
        <v>121</v>
      </c>
      <c r="E39" s="95" t="s">
        <v>20</v>
      </c>
      <c r="F39" s="86" t="s">
        <v>24</v>
      </c>
      <c r="G39" s="86"/>
      <c r="H39" s="86"/>
      <c r="I39" s="86"/>
      <c r="J39" s="86"/>
      <c r="K39" s="86"/>
      <c r="L39" s="86" t="s">
        <v>89</v>
      </c>
      <c r="M39" s="86"/>
      <c r="N39" s="92" t="s">
        <v>162</v>
      </c>
      <c r="O39" s="96" t="s">
        <v>74</v>
      </c>
      <c r="P39" s="90" t="s">
        <v>194</v>
      </c>
      <c r="Q39" s="110" t="str">
        <f>'Matriz soporte'!S37</f>
        <v>Zona Tolerable</v>
      </c>
      <c r="S39" s="85"/>
    </row>
    <row r="40" spans="2:19" ht="167.25" customHeight="1">
      <c r="B40" s="4">
        <f t="shared" si="0"/>
        <v>31</v>
      </c>
      <c r="C40" s="137"/>
      <c r="D40" s="96" t="s">
        <v>122</v>
      </c>
      <c r="E40" s="86" t="s">
        <v>20</v>
      </c>
      <c r="F40" s="86" t="s">
        <v>24</v>
      </c>
      <c r="G40" s="86"/>
      <c r="H40" s="86"/>
      <c r="I40" s="86"/>
      <c r="J40" s="86"/>
      <c r="K40" s="86"/>
      <c r="L40" s="86"/>
      <c r="M40" s="86" t="s">
        <v>25</v>
      </c>
      <c r="N40" s="96" t="s">
        <v>114</v>
      </c>
      <c r="O40" s="96" t="s">
        <v>75</v>
      </c>
      <c r="P40" s="90" t="s">
        <v>195</v>
      </c>
      <c r="Q40" s="110" t="str">
        <f>'Matriz soporte'!S38</f>
        <v>Zona Moderada</v>
      </c>
      <c r="S40" s="85"/>
    </row>
    <row r="41" spans="2:19" ht="200.1" customHeight="1">
      <c r="B41" s="4">
        <f t="shared" si="0"/>
        <v>32</v>
      </c>
      <c r="C41" s="137"/>
      <c r="D41" s="96" t="s">
        <v>130</v>
      </c>
      <c r="E41" s="86" t="s">
        <v>20</v>
      </c>
      <c r="F41" s="86" t="s">
        <v>24</v>
      </c>
      <c r="G41" s="86"/>
      <c r="H41" s="86"/>
      <c r="I41" s="86"/>
      <c r="J41" s="86"/>
      <c r="K41" s="86"/>
      <c r="L41" s="86"/>
      <c r="M41" s="86" t="s">
        <v>25</v>
      </c>
      <c r="N41" s="96" t="s">
        <v>134</v>
      </c>
      <c r="O41" s="96"/>
      <c r="P41" s="91" t="s">
        <v>196</v>
      </c>
      <c r="Q41" s="110" t="str">
        <f>'Matriz soporte'!S39</f>
        <v>Zona Moderada</v>
      </c>
      <c r="S41" s="85"/>
    </row>
    <row r="42" spans="2:19" ht="141.75" customHeight="1">
      <c r="B42" s="4">
        <f t="shared" si="0"/>
        <v>33</v>
      </c>
      <c r="C42" s="137"/>
      <c r="D42" s="96" t="s">
        <v>115</v>
      </c>
      <c r="E42" s="86" t="s">
        <v>20</v>
      </c>
      <c r="F42" s="86" t="s">
        <v>24</v>
      </c>
      <c r="G42" s="86"/>
      <c r="H42" s="86"/>
      <c r="I42" s="86"/>
      <c r="J42" s="86"/>
      <c r="K42" s="86"/>
      <c r="L42" s="86"/>
      <c r="M42" s="86" t="s">
        <v>25</v>
      </c>
      <c r="N42" s="96" t="s">
        <v>135</v>
      </c>
      <c r="O42" s="96"/>
      <c r="P42" s="91" t="s">
        <v>197</v>
      </c>
      <c r="Q42" s="110" t="str">
        <f>'Matriz soporte'!S40</f>
        <v>Zona Moderada</v>
      </c>
      <c r="S42" s="85"/>
    </row>
    <row r="43" spans="2:19" ht="86.25" customHeight="1">
      <c r="B43" s="4">
        <f t="shared" si="0"/>
        <v>34</v>
      </c>
      <c r="C43" s="137"/>
      <c r="D43" s="92" t="s">
        <v>123</v>
      </c>
      <c r="E43" s="93" t="s">
        <v>20</v>
      </c>
      <c r="F43" s="93"/>
      <c r="G43" s="93" t="s">
        <v>90</v>
      </c>
      <c r="H43" s="93"/>
      <c r="I43" s="93"/>
      <c r="J43" s="93"/>
      <c r="K43" s="93"/>
      <c r="L43" s="93" t="s">
        <v>89</v>
      </c>
      <c r="M43" s="93"/>
      <c r="N43" s="92" t="s">
        <v>163</v>
      </c>
      <c r="O43" s="107" t="s">
        <v>76</v>
      </c>
      <c r="P43" s="90" t="s">
        <v>198</v>
      </c>
      <c r="Q43" s="110" t="str">
        <f>'Matriz soporte'!S41</f>
        <v>Zona Moderada</v>
      </c>
    </row>
    <row r="44" spans="2:19" ht="56.25" customHeight="1">
      <c r="B44" s="4">
        <f t="shared" si="0"/>
        <v>35</v>
      </c>
      <c r="C44" s="137"/>
      <c r="D44" s="107" t="s">
        <v>7</v>
      </c>
      <c r="E44" s="93" t="s">
        <v>18</v>
      </c>
      <c r="F44" s="93"/>
      <c r="G44" s="93" t="s">
        <v>90</v>
      </c>
      <c r="H44" s="94"/>
      <c r="I44" s="94"/>
      <c r="J44" s="94" t="s">
        <v>24</v>
      </c>
      <c r="K44" s="94"/>
      <c r="L44" s="94"/>
      <c r="M44" s="94"/>
      <c r="N44" s="89" t="s">
        <v>164</v>
      </c>
      <c r="O44" s="101" t="s">
        <v>77</v>
      </c>
      <c r="P44" s="91" t="s">
        <v>199</v>
      </c>
      <c r="Q44" s="110" t="str">
        <f>'Matriz soporte'!S42</f>
        <v>Zona Aceptable</v>
      </c>
    </row>
    <row r="45" spans="2:19" ht="85.5" customHeight="1">
      <c r="B45" s="4">
        <f t="shared" si="0"/>
        <v>36</v>
      </c>
      <c r="C45" s="138"/>
      <c r="D45" s="107" t="s">
        <v>104</v>
      </c>
      <c r="E45" s="93" t="s">
        <v>20</v>
      </c>
      <c r="F45" s="93"/>
      <c r="G45" s="93" t="s">
        <v>90</v>
      </c>
      <c r="H45" s="93"/>
      <c r="I45" s="94"/>
      <c r="J45" s="94"/>
      <c r="K45" s="94"/>
      <c r="L45" s="94" t="s">
        <v>89</v>
      </c>
      <c r="M45" s="94"/>
      <c r="N45" s="89" t="s">
        <v>165</v>
      </c>
      <c r="O45" s="101" t="s">
        <v>78</v>
      </c>
      <c r="P45" s="90" t="s">
        <v>200</v>
      </c>
      <c r="Q45" s="110" t="str">
        <f>'Matriz soporte'!S43</f>
        <v>Zona Moderada</v>
      </c>
      <c r="S45" s="108"/>
    </row>
    <row r="47" spans="2:19">
      <c r="C47" s="77" t="s">
        <v>98</v>
      </c>
    </row>
  </sheetData>
  <mergeCells count="20">
    <mergeCell ref="C28:C30"/>
    <mergeCell ref="C39:C45"/>
    <mergeCell ref="C5:C7"/>
    <mergeCell ref="C31:C32"/>
    <mergeCell ref="C20:C22"/>
    <mergeCell ref="C34:C38"/>
    <mergeCell ref="C3:Q3"/>
    <mergeCell ref="D5:D7"/>
    <mergeCell ref="E5:E7"/>
    <mergeCell ref="N5:N7"/>
    <mergeCell ref="C25:C27"/>
    <mergeCell ref="P5:P7"/>
    <mergeCell ref="Q5:Q7"/>
    <mergeCell ref="F5:I5"/>
    <mergeCell ref="O5:O7"/>
    <mergeCell ref="J5:M5"/>
    <mergeCell ref="C10:C15"/>
    <mergeCell ref="C8:C9"/>
    <mergeCell ref="C17:C19"/>
    <mergeCell ref="C23:C24"/>
  </mergeCells>
  <printOptions horizontalCentered="1" verticalCentered="1"/>
  <pageMargins left="0.4" right="0.38" top="0.44" bottom="0.39" header="0.31496062992125984" footer="0.31496062992125984"/>
  <pageSetup paperSize="8" scale="28" fitToHeight="5" orientation="landscape" r:id="rId1"/>
  <rowBreaks count="3" manualBreakCount="3">
    <brk id="15" min="2" max="17" man="1"/>
    <brk id="22" min="2" max="17" man="1"/>
    <brk id="33" min="2" max="17" man="1"/>
  </rowBreaks>
  <drawing r:id="rId2"/>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9"/>
  <dimension ref="A1"/>
  <sheetViews>
    <sheetView workbookViewId="0"/>
  </sheetViews>
  <sheetFormatPr baseColWidth="10" defaultColWidth="11.42578125" defaultRowHeight="15"/>
  <sheetData/>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0"/>
  <dimension ref="A1"/>
  <sheetViews>
    <sheetView workbookViewId="0"/>
  </sheetViews>
  <sheetFormatPr baseColWidth="10" defaultColWidth="11.42578125" defaultRowHeight="15"/>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Matriz soporte</vt:lpstr>
      <vt:lpstr>Mapa</vt:lpstr>
      <vt:lpstr>Matriz Riesgo </vt:lpstr>
      <vt:lpstr>Hoja2</vt:lpstr>
      <vt:lpstr>Hoja3</vt:lpstr>
      <vt:lpstr>'Matriz Riesgo '!Área_de_impresión</vt:lpstr>
      <vt:lpstr>'Matriz soporte'!Área_de_impresión</vt:lpstr>
      <vt:lpstr>'Matriz Riesgo '!Títulos_a_imprimir</vt:lpstr>
      <vt:lpstr>'Matriz soporte'!Títulos_a_imprimir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Gisela Pupo Arabia</cp:lastModifiedBy>
  <cp:lastPrinted>2014-11-21T09:56:20Z</cp:lastPrinted>
  <dcterms:created xsi:type="dcterms:W3CDTF">2013-02-25T22:03:47Z</dcterms:created>
  <dcterms:modified xsi:type="dcterms:W3CDTF">2015-10-26T16:37:38Z</dcterms:modified>
</cp:coreProperties>
</file>