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S 2016\SAMC\PRENSA\EVALUACIÓN\DEFINITIVA -\"/>
    </mc:Choice>
  </mc:AlternateContent>
  <bookViews>
    <workbookView xWindow="0" yWindow="0" windowWidth="15360" windowHeight="8130" firstSheet="2" activeTab="2"/>
  </bookViews>
  <sheets>
    <sheet name="Verificacion  Tecnica Experienc" sheetId="1" r:id="rId1"/>
    <sheet name="Calidad-apoyo" sheetId="2" r:id="rId2"/>
    <sheet name="Evaluacion Económica PARCIAL" sheetId="3" r:id="rId3"/>
  </sheets>
  <calcPr calcId="152511" concurrentCalc="0"/>
</workbook>
</file>

<file path=xl/calcChain.xml><?xml version="1.0" encoding="utf-8"?>
<calcChain xmlns="http://schemas.openxmlformats.org/spreadsheetml/2006/main">
  <c r="H45" i="1" l="1"/>
  <c r="H53" i="1"/>
  <c r="H33" i="1"/>
  <c r="H37" i="1"/>
  <c r="H41" i="1"/>
  <c r="H49" i="1"/>
  <c r="J53" i="1"/>
  <c r="I50" i="1"/>
  <c r="I53" i="1"/>
  <c r="I52" i="1"/>
  <c r="I51" i="1"/>
  <c r="J49" i="1"/>
  <c r="I46" i="1"/>
  <c r="I49" i="1"/>
  <c r="I48" i="1"/>
  <c r="I47" i="1"/>
  <c r="I44" i="1"/>
  <c r="I45" i="1"/>
  <c r="J41" i="1"/>
  <c r="I38" i="1"/>
  <c r="I41" i="1"/>
  <c r="I40" i="1"/>
  <c r="I39" i="1"/>
  <c r="J37" i="1"/>
  <c r="I34" i="1"/>
  <c r="I37" i="1"/>
  <c r="I36" i="1"/>
  <c r="I35" i="1"/>
  <c r="J33" i="1"/>
  <c r="I30" i="1"/>
  <c r="I33" i="1"/>
  <c r="I32" i="1"/>
  <c r="I31" i="1"/>
  <c r="H25" i="1"/>
  <c r="H22" i="1"/>
  <c r="H18" i="1"/>
  <c r="I13" i="1"/>
  <c r="I18" i="1"/>
  <c r="H29" i="1"/>
  <c r="I9" i="1"/>
  <c r="I10" i="1"/>
  <c r="I11" i="1"/>
  <c r="I12" i="1"/>
  <c r="I19" i="1"/>
  <c r="I20" i="1"/>
  <c r="I21" i="1"/>
  <c r="I22" i="1"/>
  <c r="I23" i="1"/>
  <c r="I25" i="1"/>
  <c r="I26" i="1"/>
  <c r="I27" i="1"/>
  <c r="I28" i="1"/>
  <c r="I29" i="1"/>
  <c r="H12" i="1"/>
  <c r="J12" i="1"/>
  <c r="J25" i="1"/>
  <c r="J29" i="1"/>
  <c r="J1" i="2"/>
  <c r="F1" i="2"/>
  <c r="H1" i="2"/>
  <c r="L1" i="2"/>
  <c r="D1" i="2"/>
</calcChain>
</file>

<file path=xl/sharedStrings.xml><?xml version="1.0" encoding="utf-8"?>
<sst xmlns="http://schemas.openxmlformats.org/spreadsheetml/2006/main" count="398" uniqueCount="143">
  <si>
    <t>PROPONENTE</t>
  </si>
  <si>
    <t>No.</t>
  </si>
  <si>
    <t>FOLIOS</t>
  </si>
  <si>
    <t>EMPRESA / ENTIDAD</t>
  </si>
  <si>
    <t>No. PROPUESTA</t>
  </si>
  <si>
    <t>EXPERIENCIA DEL PROPONENTE</t>
  </si>
  <si>
    <t>CUMPLE / NO CUMPLE</t>
  </si>
  <si>
    <t>NÚMERO DEL PROCESO:</t>
  </si>
  <si>
    <t>OBJETO DEL PROCESO:</t>
  </si>
  <si>
    <t>2.6. CRITERIOS DE VERIFICACIÓN TÉCNICA</t>
  </si>
  <si>
    <t>OBSERVACIONES</t>
  </si>
  <si>
    <t>SMMLV</t>
  </si>
  <si>
    <t>PRESUPUESTO:</t>
  </si>
  <si>
    <t>SMMLV:</t>
  </si>
  <si>
    <t>CUMPLE</t>
  </si>
  <si>
    <t>VALOR DEL CONTRATO</t>
  </si>
  <si>
    <t>PUNTAJE</t>
  </si>
  <si>
    <t>ITEM</t>
  </si>
  <si>
    <t>OFRECIMIENTO</t>
  </si>
  <si>
    <t>100 PUNTOS</t>
  </si>
  <si>
    <t>PUNTAJE A ASIGNAR</t>
  </si>
  <si>
    <t>200 PUNTOS</t>
  </si>
  <si>
    <t xml:space="preserve"> </t>
  </si>
  <si>
    <t>AÑO</t>
  </si>
  <si>
    <t>PROPONENTE 1: PUBBLICA S.A.S</t>
  </si>
  <si>
    <t xml:space="preserve">PORCENTAJE DE COMISIÓN </t>
  </si>
  <si>
    <t>PORCENTAJE DE DESCUENTO POR 
MEDIO</t>
  </si>
  <si>
    <t>PORCENTAJE DE DESCUENTO TOTAL OFERTADO</t>
  </si>
  <si>
    <t>MEDIO</t>
  </si>
  <si>
    <t>1. EL TIEMPO</t>
  </si>
  <si>
    <t>2. EL ESPECTADOR</t>
  </si>
  <si>
    <t>3. LA REPÚBLICA</t>
  </si>
  <si>
    <t>4. PORTAFOLIO</t>
  </si>
  <si>
    <t>PROPONENTE 2: OPTIMA TM S.A.S.</t>
  </si>
  <si>
    <t>PROPONENTE 3: BIG MEDIA PUBLICIDAD S.A.S.</t>
  </si>
  <si>
    <t>PROPONENTE 4: CENTRAL PROMOTORA DE MEDIOS S.A.S.</t>
  </si>
  <si>
    <t>PROPONENTE 5: CENTURY MEDIA S.A.S.</t>
  </si>
  <si>
    <t>PROPONENTE 8: SOMOS MEDIOS COMUNICACIÓN S.A.</t>
  </si>
  <si>
    <t>PROPONENTE 9: YUJU PUBLICIDAD Y ENTRETENIMIENTO S.A.S.</t>
  </si>
  <si>
    <t>PROPONENTE 10: PEZETA PUBLICIDAD LTDA</t>
  </si>
  <si>
    <t>PROPONENTE 11: ERCA COMUNICACIÓN INTEGRAL LTDA</t>
  </si>
  <si>
    <t>0.5%</t>
  </si>
  <si>
    <t>47.5%</t>
  </si>
  <si>
    <t>37.5%</t>
  </si>
  <si>
    <t>23.5%</t>
  </si>
  <si>
    <t>30.5%</t>
  </si>
  <si>
    <t>0.01%</t>
  </si>
  <si>
    <t>34.99%</t>
  </si>
  <si>
    <t>54.99%</t>
  </si>
  <si>
    <t>69.99%</t>
  </si>
  <si>
    <t>194.96%</t>
  </si>
  <si>
    <t>PROPONENTE 6: HAROLD ZEA &amp; ASOCIADOS S.A.S.</t>
  </si>
  <si>
    <t>15.3%</t>
  </si>
  <si>
    <t>52.4%</t>
  </si>
  <si>
    <t>24.9%</t>
  </si>
  <si>
    <t>14.3%</t>
  </si>
  <si>
    <t>51.4%</t>
  </si>
  <si>
    <t>23.9%</t>
  </si>
  <si>
    <t>138.6%</t>
  </si>
  <si>
    <t>PROPONENTE 7: FENIX MEDIA GROUP LIMITADA</t>
  </si>
  <si>
    <t>0.1%</t>
  </si>
  <si>
    <t>6.9%</t>
  </si>
  <si>
    <t>39.9%</t>
  </si>
  <si>
    <t>44.9%</t>
  </si>
  <si>
    <t>136.6%</t>
  </si>
  <si>
    <t>29.5%</t>
  </si>
  <si>
    <t>49.5%</t>
  </si>
  <si>
    <t>59.5%</t>
  </si>
  <si>
    <t>69.5%</t>
  </si>
  <si>
    <t>39.5%</t>
  </si>
  <si>
    <t>CÁLCULO DE LA 
ENTIDAD</t>
  </si>
  <si>
    <t>PUNTAJE TOTAL PROPONENTE</t>
  </si>
  <si>
    <t>ANEXO 6. FACTOR DE CALIDAD</t>
  </si>
  <si>
    <t>SI</t>
  </si>
  <si>
    <t>TOTAL</t>
  </si>
  <si>
    <t>Centro Nacional de Memoria Histórica</t>
  </si>
  <si>
    <t>Concejo de Bogot{a D.C.</t>
  </si>
  <si>
    <t>52-53</t>
  </si>
  <si>
    <t>54-58</t>
  </si>
  <si>
    <t>IDEA</t>
  </si>
  <si>
    <t>VJ-OC-SA-001-2016</t>
  </si>
  <si>
    <t>PROCESO DE SELECCIÓN ABREVIADA DE MENOR CUANTÍA No. VJ-OC-SA-001-2016 PARA "CONTRATAR EL PLAN DE MEDIOS DE LA AGENCIA NACIONAL DE INFRAESTRUCTURA (ANI) A FIN DE FORTALECER LA SOCIALIZACIÓN DE LA GESTI{ON AMBIENTAL Y SOCIAL DE LOS PLANES, PROGRAMAS, PROYECTOS Y CONCESIONES A SU CARGO EN MATERIA DE INFRAESTRUCTURA MUTIMODAL".</t>
  </si>
  <si>
    <t>725.2</t>
  </si>
  <si>
    <t>PUBLICA S.A.S.</t>
  </si>
  <si>
    <t>OPTIMA TM S.A.S.</t>
  </si>
  <si>
    <t>83-84</t>
  </si>
  <si>
    <t>Alcaldiía de Santiago de Cali</t>
  </si>
  <si>
    <t>85-90</t>
  </si>
  <si>
    <t>Alcaldía Mayor de Bogotá</t>
  </si>
  <si>
    <t>OIM</t>
  </si>
  <si>
    <t xml:space="preserve">TOTAL </t>
  </si>
  <si>
    <t>BIG MEDIA PUBLICIDAD S.A.S.</t>
  </si>
  <si>
    <t>Correa Gómez y Asociados S.A.S.</t>
  </si>
  <si>
    <t>Rincón Baena Salamanca &amp; Asociados S.A.S.</t>
  </si>
  <si>
    <t>DreamAgency</t>
  </si>
  <si>
    <t>CENTRAL PROMOTORA DE MEDIOS S.A.S.</t>
  </si>
  <si>
    <t>58-60</t>
  </si>
  <si>
    <t>ACR- Agencia Colombiana para la Reintegración</t>
  </si>
  <si>
    <t>61-62</t>
  </si>
  <si>
    <t>CENTURY MEDIA S.A.S.</t>
  </si>
  <si>
    <t>68-69</t>
  </si>
  <si>
    <t>ANSPE</t>
  </si>
  <si>
    <t>Gato Dumas</t>
  </si>
  <si>
    <t>HAROLD ZEA &amp; ASOCIADOS S.A.S.</t>
  </si>
  <si>
    <t>80-88</t>
  </si>
  <si>
    <t>Banco Popular S.A.</t>
  </si>
  <si>
    <t>DPS</t>
  </si>
  <si>
    <t>94-95</t>
  </si>
  <si>
    <t>FONTUR</t>
  </si>
  <si>
    <t>97-100</t>
  </si>
  <si>
    <t>FENIX MEDIA GROUP LIMITADA</t>
  </si>
  <si>
    <t>SOMOS MEDIOS COMUNICACIÓN S.A.</t>
  </si>
  <si>
    <t>YUJU PUBLICIDAD Y ENTRETENIMIENTO S.A.S.</t>
  </si>
  <si>
    <t>PEZETA PUBLICIDAD S.A.</t>
  </si>
  <si>
    <t>164-165</t>
  </si>
  <si>
    <t>Unidad Administrativa Especial del Servicio de Empleo</t>
  </si>
  <si>
    <t>Consorcio Alianza Turística</t>
  </si>
  <si>
    <t>B&amp;P Medios Ltda</t>
  </si>
  <si>
    <t>ICA</t>
  </si>
  <si>
    <t>IGAC</t>
  </si>
  <si>
    <t>FINAGRO</t>
  </si>
  <si>
    <t>24-25</t>
  </si>
  <si>
    <t>Superintendencia de Notariado y Registro</t>
  </si>
  <si>
    <t>51-55</t>
  </si>
  <si>
    <t>Nueva EPS</t>
  </si>
  <si>
    <t>Corredores Asociados</t>
  </si>
  <si>
    <t>Servicio de Empleo</t>
  </si>
  <si>
    <t>114-115</t>
  </si>
  <si>
    <t>Caprovimpo</t>
  </si>
  <si>
    <t>ICBF</t>
  </si>
  <si>
    <t>120-122</t>
  </si>
  <si>
    <t>Fundación Unipanamericana - Compensar</t>
  </si>
  <si>
    <t>UNIÓN TEMPORAL ERCA Y UNIVERSAL GROUP</t>
  </si>
  <si>
    <t xml:space="preserve">REALIZA EL OFRECIMIENTO </t>
  </si>
  <si>
    <t>UNION TEMPORAL ERCA Y UNIVERSAL</t>
  </si>
  <si>
    <t xml:space="preserve">CUMPLE </t>
  </si>
  <si>
    <t>En el evento de resultar adjudicatario del proceso de selección abreviada de menor cuantía N° VJ-OC-SA-001-2016 me obligo a entregar a la Agencia Nacional de Infraestructura, dentro de los dos meses siguientes a la firma del acta de inicio del contrato, los estudios correspondientes a las opciones A o B contenidas en el numeral 3.2 “FACTOR DE CALIDAD” del pliego de condiciones.</t>
  </si>
  <si>
    <t>3.3. RECIPROCIDAD Y APOYO A LA INDUSTRIA NACIONAL</t>
  </si>
  <si>
    <t>PUBLICA SAS</t>
  </si>
  <si>
    <t>OPTIMA TM SAS</t>
  </si>
  <si>
    <t>BIG MEDIA PUBLICIDAD SAS</t>
  </si>
  <si>
    <t>CENTRAL PROMOTORA DE MEDIOS SAS</t>
  </si>
  <si>
    <t>CENTURY MEDIA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</si>
</sst>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-[$$-240A]* #,##0_-;\-[$$-240A]* #,##0_-;_-[$$-240A]* &quot;-&quot;_-;_-@_-"/>
    <numFmt numFmtId="167" formatCode="[$$-240A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horizontal="right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Border="1" applyAlignment="1">
      <alignment horizontal="right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2" fillId="0" borderId="17" xfId="1" applyNumberFormat="1" applyFont="1" applyBorder="1" applyAlignment="1">
      <alignment horizontal="center" vertical="center" wrapText="1"/>
    </xf>
    <xf numFmtId="167" fontId="2" fillId="0" borderId="30" xfId="0" applyNumberFormat="1" applyFont="1" applyBorder="1" applyAlignment="1">
      <alignment horizontal="center" vertical="center" wrapText="1"/>
    </xf>
    <xf numFmtId="167" fontId="2" fillId="0" borderId="31" xfId="0" applyNumberFormat="1" applyFont="1" applyBorder="1" applyAlignment="1">
      <alignment horizontal="center" vertical="center" wrapText="1"/>
    </xf>
    <xf numFmtId="165" fontId="7" fillId="0" borderId="36" xfId="1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vertical="center"/>
    </xf>
    <xf numFmtId="0" fontId="5" fillId="0" borderId="42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2" xfId="0" applyFont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 wrapText="1"/>
    </xf>
    <xf numFmtId="9" fontId="0" fillId="0" borderId="42" xfId="0" applyNumberFormat="1" applyBorder="1" applyAlignment="1">
      <alignment horizontal="center" vertical="center"/>
    </xf>
    <xf numFmtId="9" fontId="0" fillId="0" borderId="42" xfId="0" applyNumberFormat="1" applyFont="1" applyBorder="1" applyAlignment="1">
      <alignment vertical="center"/>
    </xf>
    <xf numFmtId="9" fontId="0" fillId="0" borderId="42" xfId="0" applyNumberFormat="1" applyBorder="1" applyAlignment="1">
      <alignment horizontal="right" vertical="center"/>
    </xf>
    <xf numFmtId="9" fontId="0" fillId="0" borderId="42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right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7" fontId="9" fillId="0" borderId="5" xfId="0" applyNumberFormat="1" applyFont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67" fontId="8" fillId="0" borderId="6" xfId="0" applyNumberFormat="1" applyFont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67" fontId="6" fillId="0" borderId="39" xfId="0" applyNumberFormat="1" applyFont="1" applyBorder="1" applyAlignment="1">
      <alignment horizontal="center" vertical="center" wrapText="1"/>
    </xf>
    <xf numFmtId="1" fontId="6" fillId="0" borderId="39" xfId="0" applyNumberFormat="1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1" fontId="6" fillId="0" borderId="42" xfId="0" applyNumberFormat="1" applyFont="1" applyFill="1" applyBorder="1" applyAlignment="1">
      <alignment horizontal="center" vertical="center" wrapText="1"/>
    </xf>
    <xf numFmtId="167" fontId="4" fillId="0" borderId="42" xfId="0" applyNumberFormat="1" applyFont="1" applyFill="1" applyBorder="1" applyAlignment="1">
      <alignment horizontal="right" vertical="center" wrapText="1"/>
    </xf>
    <xf numFmtId="1" fontId="4" fillId="0" borderId="42" xfId="0" applyNumberFormat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167" fontId="4" fillId="0" borderId="42" xfId="0" applyNumberFormat="1" applyFont="1" applyBorder="1" applyAlignment="1">
      <alignment horizontal="right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11" fillId="0" borderId="4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9" fontId="12" fillId="0" borderId="42" xfId="0" applyNumberFormat="1" applyFont="1" applyBorder="1" applyAlignment="1">
      <alignment horizontal="right" vertical="center"/>
    </xf>
    <xf numFmtId="9" fontId="12" fillId="0" borderId="42" xfId="0" applyNumberFormat="1" applyFont="1" applyBorder="1" applyAlignment="1">
      <alignment vertical="center"/>
    </xf>
    <xf numFmtId="9" fontId="14" fillId="0" borderId="42" xfId="0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9" fontId="0" fillId="0" borderId="42" xfId="0" applyNumberFormat="1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2"/>
  <sheetViews>
    <sheetView showGridLines="0" topLeftCell="E17" zoomScale="50" zoomScaleNormal="50" workbookViewId="0">
      <selection activeCell="K42" sqref="K42"/>
    </sheetView>
  </sheetViews>
  <sheetFormatPr baseColWidth="10" defaultRowHeight="12.75" x14ac:dyDescent="0.25"/>
  <cols>
    <col min="1" max="1" width="12.42578125" style="4" customWidth="1"/>
    <col min="2" max="2" width="19.5703125" style="4" customWidth="1"/>
    <col min="3" max="3" width="34" style="4" customWidth="1"/>
    <col min="4" max="4" width="29.42578125" style="4" customWidth="1"/>
    <col min="5" max="5" width="29.140625" style="4" customWidth="1"/>
    <col min="6" max="6" width="33" style="4" customWidth="1"/>
    <col min="7" max="8" width="30.140625" style="4" customWidth="1"/>
    <col min="9" max="9" width="30.140625" style="4" hidden="1" customWidth="1"/>
    <col min="10" max="10" width="21.5703125" style="4" customWidth="1"/>
    <col min="11" max="11" width="58" style="4" customWidth="1"/>
    <col min="12" max="12" width="19" style="3" bestFit="1" customWidth="1"/>
    <col min="13" max="13" width="14.42578125" style="3" customWidth="1"/>
    <col min="14" max="14" width="13.42578125" style="7" customWidth="1"/>
    <col min="15" max="16384" width="11.42578125" style="4"/>
  </cols>
  <sheetData>
    <row r="1" spans="1:19" ht="39" customHeight="1" thickBot="1" x14ac:dyDescent="0.3">
      <c r="A1" s="94" t="s">
        <v>8</v>
      </c>
      <c r="B1" s="94"/>
      <c r="C1" s="99" t="s">
        <v>81</v>
      </c>
      <c r="D1" s="99"/>
      <c r="E1" s="99"/>
      <c r="F1" s="99"/>
      <c r="G1" s="99"/>
      <c r="H1" s="99"/>
      <c r="I1" s="99"/>
      <c r="J1" s="99"/>
      <c r="K1" s="99"/>
    </row>
    <row r="2" spans="1:19" ht="27" customHeight="1" thickBot="1" x14ac:dyDescent="0.3">
      <c r="A2" s="94" t="s">
        <v>7</v>
      </c>
      <c r="B2" s="94"/>
      <c r="C2" s="95" t="s">
        <v>80</v>
      </c>
      <c r="D2" s="95"/>
      <c r="E2" s="95"/>
      <c r="F2" s="1"/>
      <c r="G2" s="5"/>
      <c r="H2" s="5"/>
      <c r="I2" s="5"/>
      <c r="J2" s="5"/>
      <c r="K2" s="5"/>
      <c r="L2" s="31" t="s">
        <v>23</v>
      </c>
      <c r="M2" s="32">
        <v>2015</v>
      </c>
      <c r="N2" s="32">
        <v>2014</v>
      </c>
      <c r="O2" s="33">
        <v>2013</v>
      </c>
      <c r="P2" s="33">
        <v>2012</v>
      </c>
      <c r="Q2" s="33">
        <v>2011</v>
      </c>
      <c r="R2" s="33">
        <v>2010</v>
      </c>
      <c r="S2" s="34">
        <v>2009</v>
      </c>
    </row>
    <row r="3" spans="1:19" ht="33.75" customHeight="1" thickBot="1" x14ac:dyDescent="0.3">
      <c r="A3" s="94" t="s">
        <v>12</v>
      </c>
      <c r="B3" s="94"/>
      <c r="C3" s="8">
        <v>500000000</v>
      </c>
      <c r="E3" s="6" t="s">
        <v>13</v>
      </c>
      <c r="F3" s="9" t="s">
        <v>82</v>
      </c>
      <c r="G3" s="27"/>
      <c r="H3" s="43"/>
      <c r="I3" s="5"/>
      <c r="J3" s="5"/>
      <c r="K3" s="5"/>
      <c r="L3" s="28" t="s">
        <v>11</v>
      </c>
      <c r="M3" s="29">
        <v>644350</v>
      </c>
      <c r="N3" s="29">
        <v>616000</v>
      </c>
      <c r="O3" s="29">
        <v>589500</v>
      </c>
      <c r="P3" s="29">
        <v>566700</v>
      </c>
      <c r="Q3" s="29">
        <v>589500</v>
      </c>
      <c r="R3" s="29">
        <v>515000</v>
      </c>
      <c r="S3" s="30">
        <v>496900</v>
      </c>
    </row>
    <row r="4" spans="1:19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9" ht="15.75" x14ac:dyDescent="0.25">
      <c r="A5" s="102" t="s">
        <v>9</v>
      </c>
      <c r="B5" s="102"/>
      <c r="C5" s="102"/>
      <c r="D5" s="10"/>
      <c r="E5" s="10"/>
      <c r="F5" s="10"/>
      <c r="G5" s="10"/>
      <c r="H5" s="10"/>
      <c r="I5" s="10"/>
      <c r="J5" s="10"/>
      <c r="K5" s="10"/>
      <c r="P5" s="7"/>
    </row>
    <row r="6" spans="1:19" ht="16.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9" ht="33" customHeight="1" x14ac:dyDescent="0.25">
      <c r="A7" s="97" t="s">
        <v>4</v>
      </c>
      <c r="B7" s="93" t="s">
        <v>0</v>
      </c>
      <c r="C7" s="93"/>
      <c r="D7" s="93" t="s">
        <v>5</v>
      </c>
      <c r="E7" s="93"/>
      <c r="F7" s="93"/>
      <c r="G7" s="93"/>
      <c r="H7" s="93"/>
      <c r="I7" s="93"/>
      <c r="J7" s="93"/>
      <c r="K7" s="100" t="s">
        <v>10</v>
      </c>
      <c r="L7" s="4"/>
      <c r="M7" s="4"/>
    </row>
    <row r="8" spans="1:19" ht="33" customHeight="1" thickBot="1" x14ac:dyDescent="0.3">
      <c r="A8" s="98"/>
      <c r="B8" s="96"/>
      <c r="C8" s="96"/>
      <c r="D8" s="15" t="s">
        <v>1</v>
      </c>
      <c r="E8" s="15" t="s">
        <v>2</v>
      </c>
      <c r="F8" s="96" t="s">
        <v>3</v>
      </c>
      <c r="G8" s="96"/>
      <c r="H8" s="15" t="s">
        <v>15</v>
      </c>
      <c r="I8" s="15" t="s">
        <v>11</v>
      </c>
      <c r="J8" s="15" t="s">
        <v>6</v>
      </c>
      <c r="K8" s="101"/>
      <c r="L8" s="4"/>
      <c r="M8" s="4"/>
    </row>
    <row r="9" spans="1:19" ht="16.5" thickTop="1" x14ac:dyDescent="0.25">
      <c r="A9" s="117">
        <v>1</v>
      </c>
      <c r="B9" s="118" t="s">
        <v>83</v>
      </c>
      <c r="C9" s="119"/>
      <c r="D9" s="16">
        <v>1</v>
      </c>
      <c r="E9" s="16">
        <v>51</v>
      </c>
      <c r="F9" s="115" t="s">
        <v>75</v>
      </c>
      <c r="G9" s="115"/>
      <c r="H9" s="25">
        <v>1018535786</v>
      </c>
      <c r="I9" s="26">
        <f>H9/Q3</f>
        <v>1727.7960746395249</v>
      </c>
      <c r="J9" s="11" t="s">
        <v>14</v>
      </c>
      <c r="K9" s="25"/>
      <c r="L9" s="4"/>
      <c r="M9" s="4"/>
    </row>
    <row r="10" spans="1:19" ht="15.75" x14ac:dyDescent="0.25">
      <c r="A10" s="111"/>
      <c r="B10" s="105"/>
      <c r="C10" s="106"/>
      <c r="D10" s="2">
        <v>2</v>
      </c>
      <c r="E10" s="49" t="s">
        <v>77</v>
      </c>
      <c r="F10" s="88" t="s">
        <v>76</v>
      </c>
      <c r="G10" s="88"/>
      <c r="H10" s="21">
        <v>452974000</v>
      </c>
      <c r="I10" s="22">
        <f>H10/Q3</f>
        <v>768.40373197625104</v>
      </c>
      <c r="J10" s="12" t="s">
        <v>14</v>
      </c>
      <c r="K10" s="21"/>
      <c r="L10" s="4"/>
      <c r="M10" s="4"/>
    </row>
    <row r="11" spans="1:19" ht="15.75" x14ac:dyDescent="0.25">
      <c r="A11" s="111"/>
      <c r="B11" s="105"/>
      <c r="C11" s="106"/>
      <c r="D11" s="2">
        <v>3</v>
      </c>
      <c r="E11" s="49" t="s">
        <v>78</v>
      </c>
      <c r="F11" s="88" t="s">
        <v>79</v>
      </c>
      <c r="G11" s="88"/>
      <c r="H11" s="21">
        <v>600000000</v>
      </c>
      <c r="I11" s="22">
        <f>H11/O3</f>
        <v>1017.8117048346056</v>
      </c>
      <c r="J11" s="12" t="s">
        <v>14</v>
      </c>
      <c r="K11" s="21"/>
      <c r="L11" s="4"/>
      <c r="M11" s="4"/>
    </row>
    <row r="12" spans="1:19" ht="21" x14ac:dyDescent="0.25">
      <c r="A12" s="116"/>
      <c r="B12" s="107"/>
      <c r="C12" s="108"/>
      <c r="D12" s="89"/>
      <c r="E12" s="90"/>
      <c r="F12" s="90"/>
      <c r="G12" s="90"/>
      <c r="H12" s="65">
        <f>H10+H11</f>
        <v>1052974000</v>
      </c>
      <c r="I12" s="66">
        <f>SUM(I9:I11)</f>
        <v>3514.0115114503815</v>
      </c>
      <c r="J12" s="47" t="str">
        <f>IF(H12&gt;=C3,"CUMPLE","NO CUMPLE")</f>
        <v>CUMPLE</v>
      </c>
      <c r="K12" s="13"/>
      <c r="L12" s="4"/>
      <c r="M12" s="4"/>
    </row>
    <row r="13" spans="1:19" ht="15.75" x14ac:dyDescent="0.25">
      <c r="A13" s="110">
        <v>2</v>
      </c>
      <c r="B13" s="103" t="s">
        <v>84</v>
      </c>
      <c r="C13" s="104"/>
      <c r="D13" s="49">
        <v>1</v>
      </c>
      <c r="E13" s="49" t="s">
        <v>85</v>
      </c>
      <c r="F13" s="89" t="s">
        <v>86</v>
      </c>
      <c r="G13" s="109"/>
      <c r="H13" s="21">
        <v>658800000</v>
      </c>
      <c r="I13" s="22">
        <f>H13/R3</f>
        <v>1279.2233009708739</v>
      </c>
      <c r="J13" s="12" t="s">
        <v>14</v>
      </c>
      <c r="K13" s="44"/>
      <c r="L13" s="4"/>
      <c r="M13" s="7"/>
    </row>
    <row r="14" spans="1:19" ht="15.75" hidden="1" x14ac:dyDescent="0.25">
      <c r="A14" s="111"/>
      <c r="B14" s="105"/>
      <c r="C14" s="106"/>
      <c r="D14" s="2"/>
      <c r="E14" s="2"/>
      <c r="F14" s="89"/>
      <c r="G14" s="109"/>
      <c r="H14" s="21"/>
      <c r="I14" s="22"/>
      <c r="J14" s="12"/>
      <c r="K14" s="13"/>
      <c r="L14" s="4"/>
      <c r="M14" s="4"/>
    </row>
    <row r="15" spans="1:19" ht="15.75" hidden="1" x14ac:dyDescent="0.25">
      <c r="A15" s="111"/>
      <c r="B15" s="105"/>
      <c r="C15" s="106"/>
      <c r="D15" s="2"/>
      <c r="E15" s="2"/>
      <c r="F15" s="89"/>
      <c r="G15" s="109"/>
      <c r="H15" s="21"/>
      <c r="I15" s="22"/>
      <c r="J15" s="12"/>
      <c r="K15" s="13"/>
      <c r="L15" s="4"/>
      <c r="M15" s="4"/>
    </row>
    <row r="16" spans="1:19" ht="15.75" x14ac:dyDescent="0.25">
      <c r="A16" s="111"/>
      <c r="B16" s="105"/>
      <c r="C16" s="106"/>
      <c r="D16" s="49">
        <v>2</v>
      </c>
      <c r="E16" s="49" t="s">
        <v>87</v>
      </c>
      <c r="F16" s="89" t="s">
        <v>88</v>
      </c>
      <c r="G16" s="109"/>
      <c r="H16" s="21">
        <v>1518575820</v>
      </c>
      <c r="I16" s="22"/>
      <c r="J16" s="12" t="s">
        <v>14</v>
      </c>
      <c r="K16" s="13"/>
      <c r="L16" s="4"/>
      <c r="M16" s="7"/>
    </row>
    <row r="17" spans="1:13" ht="15.75" x14ac:dyDescent="0.25">
      <c r="A17" s="111"/>
      <c r="B17" s="105"/>
      <c r="C17" s="106"/>
      <c r="D17" s="49">
        <v>3</v>
      </c>
      <c r="E17" s="49">
        <v>91</v>
      </c>
      <c r="F17" s="89" t="s">
        <v>89</v>
      </c>
      <c r="G17" s="109"/>
      <c r="H17" s="21">
        <v>420000000</v>
      </c>
      <c r="I17" s="22"/>
      <c r="J17" s="12" t="s">
        <v>14</v>
      </c>
      <c r="K17" s="13"/>
      <c r="L17" s="4"/>
      <c r="M17" s="4"/>
    </row>
    <row r="18" spans="1:13" ht="15.75" x14ac:dyDescent="0.25">
      <c r="A18" s="116"/>
      <c r="B18" s="107"/>
      <c r="C18" s="108"/>
      <c r="D18" s="49"/>
      <c r="E18" s="49"/>
      <c r="F18" s="88"/>
      <c r="G18" s="88"/>
      <c r="H18" s="62">
        <f>SUM(H13:H17)</f>
        <v>2597375820</v>
      </c>
      <c r="I18" s="63" t="e">
        <f>H18/R6</f>
        <v>#DIV/0!</v>
      </c>
      <c r="J18" s="64" t="s">
        <v>14</v>
      </c>
      <c r="K18" s="13"/>
      <c r="L18" s="4"/>
      <c r="M18" s="7"/>
    </row>
    <row r="19" spans="1:13" ht="16.5" customHeight="1" x14ac:dyDescent="0.25">
      <c r="A19" s="110">
        <v>3</v>
      </c>
      <c r="B19" s="103" t="s">
        <v>91</v>
      </c>
      <c r="C19" s="104"/>
      <c r="D19" s="2">
        <v>1</v>
      </c>
      <c r="E19" s="2">
        <v>45</v>
      </c>
      <c r="F19" s="88" t="s">
        <v>92</v>
      </c>
      <c r="G19" s="88"/>
      <c r="H19" s="21">
        <v>330200551</v>
      </c>
      <c r="I19" s="22">
        <f>H19/R3</f>
        <v>641.1661184466019</v>
      </c>
      <c r="J19" s="12" t="s">
        <v>14</v>
      </c>
      <c r="K19" s="13"/>
      <c r="L19" s="4"/>
      <c r="M19" s="4"/>
    </row>
    <row r="20" spans="1:13" ht="15.75" x14ac:dyDescent="0.25">
      <c r="A20" s="111"/>
      <c r="B20" s="105"/>
      <c r="C20" s="106"/>
      <c r="D20" s="2">
        <v>2</v>
      </c>
      <c r="E20" s="2">
        <v>46</v>
      </c>
      <c r="F20" s="88" t="s">
        <v>93</v>
      </c>
      <c r="G20" s="88"/>
      <c r="H20" s="21">
        <v>201272000</v>
      </c>
      <c r="I20" s="22">
        <f>H20/O3</f>
        <v>341.42832909245124</v>
      </c>
      <c r="J20" s="12" t="s">
        <v>14</v>
      </c>
      <c r="K20" s="42"/>
      <c r="L20" s="4"/>
      <c r="M20" s="4"/>
    </row>
    <row r="21" spans="1:13" ht="15.75" x14ac:dyDescent="0.25">
      <c r="A21" s="111"/>
      <c r="B21" s="105"/>
      <c r="C21" s="106"/>
      <c r="D21" s="2">
        <v>3</v>
      </c>
      <c r="E21" s="2">
        <v>47</v>
      </c>
      <c r="F21" s="88" t="s">
        <v>94</v>
      </c>
      <c r="G21" s="88"/>
      <c r="H21" s="21">
        <v>200200000</v>
      </c>
      <c r="I21" s="22">
        <f>H21/P3</f>
        <v>353.27333686253752</v>
      </c>
      <c r="J21" s="12" t="s">
        <v>14</v>
      </c>
      <c r="K21" s="13"/>
      <c r="L21" s="4"/>
      <c r="M21" s="4"/>
    </row>
    <row r="22" spans="1:13" ht="21" x14ac:dyDescent="0.25">
      <c r="A22" s="116"/>
      <c r="B22" s="107"/>
      <c r="C22" s="108"/>
      <c r="D22" s="89"/>
      <c r="E22" s="90"/>
      <c r="F22" s="90"/>
      <c r="G22" s="90"/>
      <c r="H22" s="41">
        <f>SUM(H19:H21)</f>
        <v>731672551</v>
      </c>
      <c r="I22" s="23">
        <f>SUM(I19:I21)</f>
        <v>1335.8677844015906</v>
      </c>
      <c r="J22" s="64" t="s">
        <v>14</v>
      </c>
      <c r="K22" s="13"/>
      <c r="L22" s="4"/>
      <c r="M22" s="4"/>
    </row>
    <row r="23" spans="1:13" ht="15.75" x14ac:dyDescent="0.25">
      <c r="A23" s="110">
        <v>4</v>
      </c>
      <c r="B23" s="103" t="s">
        <v>95</v>
      </c>
      <c r="C23" s="104"/>
      <c r="D23" s="36">
        <v>1</v>
      </c>
      <c r="E23" s="49" t="s">
        <v>96</v>
      </c>
      <c r="F23" s="88" t="s">
        <v>97</v>
      </c>
      <c r="G23" s="88"/>
      <c r="H23" s="21">
        <v>3695850001</v>
      </c>
      <c r="I23" s="22">
        <f>H23/P3</f>
        <v>6521.7046073760366</v>
      </c>
      <c r="J23" s="12" t="s">
        <v>14</v>
      </c>
      <c r="K23" s="13"/>
      <c r="L23" s="4"/>
      <c r="M23" s="4"/>
    </row>
    <row r="24" spans="1:13" ht="15.75" x14ac:dyDescent="0.25">
      <c r="A24" s="111"/>
      <c r="B24" s="105"/>
      <c r="C24" s="106"/>
      <c r="D24" s="36">
        <v>2</v>
      </c>
      <c r="E24" s="49" t="s">
        <v>98</v>
      </c>
      <c r="F24" s="88" t="s">
        <v>88</v>
      </c>
      <c r="G24" s="88"/>
      <c r="H24" s="21">
        <v>5565000000</v>
      </c>
      <c r="I24" s="22"/>
      <c r="J24" s="12" t="s">
        <v>14</v>
      </c>
      <c r="K24" s="42"/>
      <c r="L24" s="4"/>
      <c r="M24" s="4"/>
    </row>
    <row r="25" spans="1:13" ht="21" x14ac:dyDescent="0.25">
      <c r="A25" s="116"/>
      <c r="B25" s="107"/>
      <c r="C25" s="108"/>
      <c r="D25" s="89"/>
      <c r="E25" s="90"/>
      <c r="F25" s="90"/>
      <c r="G25" s="90"/>
      <c r="H25" s="41">
        <f>SUM(H23:H24)</f>
        <v>9260850001</v>
      </c>
      <c r="I25" s="23">
        <f>SUM(I23:I24)</f>
        <v>6521.7046073760366</v>
      </c>
      <c r="J25" s="47" t="str">
        <f>IF(H25&gt;=C3,"CUMPLE","NO CUMPLE")</f>
        <v>CUMPLE</v>
      </c>
      <c r="K25" s="13"/>
      <c r="L25" s="4"/>
      <c r="M25" s="4"/>
    </row>
    <row r="26" spans="1:13" ht="15.75" x14ac:dyDescent="0.25">
      <c r="A26" s="110">
        <v>5</v>
      </c>
      <c r="B26" s="103" t="s">
        <v>99</v>
      </c>
      <c r="C26" s="104"/>
      <c r="D26" s="45">
        <v>1</v>
      </c>
      <c r="E26" s="49" t="s">
        <v>100</v>
      </c>
      <c r="F26" s="88" t="s">
        <v>88</v>
      </c>
      <c r="G26" s="88"/>
      <c r="H26" s="21">
        <v>3225000000</v>
      </c>
      <c r="I26" s="22">
        <f>H26/O3</f>
        <v>5470.7379134860048</v>
      </c>
      <c r="J26" s="12" t="s">
        <v>14</v>
      </c>
      <c r="K26" s="42"/>
      <c r="L26" s="4"/>
      <c r="M26" s="4"/>
    </row>
    <row r="27" spans="1:13" ht="15.75" x14ac:dyDescent="0.25">
      <c r="A27" s="111"/>
      <c r="B27" s="105"/>
      <c r="C27" s="106"/>
      <c r="D27" s="45">
        <v>2</v>
      </c>
      <c r="E27" s="45">
        <v>70</v>
      </c>
      <c r="F27" s="88" t="s">
        <v>101</v>
      </c>
      <c r="G27" s="88"/>
      <c r="H27" s="21">
        <v>1305192000</v>
      </c>
      <c r="I27" s="22">
        <f>H27/N3</f>
        <v>2118.818181818182</v>
      </c>
      <c r="J27" s="12" t="s">
        <v>14</v>
      </c>
      <c r="K27" s="42"/>
      <c r="L27" s="7"/>
      <c r="M27" s="4"/>
    </row>
    <row r="28" spans="1:13" ht="15.75" x14ac:dyDescent="0.25">
      <c r="A28" s="111"/>
      <c r="B28" s="105"/>
      <c r="C28" s="106"/>
      <c r="D28" s="45">
        <v>3</v>
      </c>
      <c r="E28" s="45">
        <v>71</v>
      </c>
      <c r="F28" s="88" t="s">
        <v>102</v>
      </c>
      <c r="G28" s="88"/>
      <c r="H28" s="21">
        <v>1066533699</v>
      </c>
      <c r="I28" s="22">
        <f>H28/N3</f>
        <v>1731.3858749999999</v>
      </c>
      <c r="J28" s="12" t="s">
        <v>14</v>
      </c>
      <c r="K28" s="42"/>
      <c r="L28" s="4"/>
      <c r="M28" s="4"/>
    </row>
    <row r="29" spans="1:13" ht="21.75" thickBot="1" x14ac:dyDescent="0.3">
      <c r="A29" s="112"/>
      <c r="B29" s="113"/>
      <c r="C29" s="114"/>
      <c r="D29" s="91"/>
      <c r="E29" s="92"/>
      <c r="F29" s="92"/>
      <c r="G29" s="92"/>
      <c r="H29" s="46">
        <f>H27+H26</f>
        <v>4530192000</v>
      </c>
      <c r="I29" s="24">
        <f>SUM(I26:I28)</f>
        <v>9320.9419703041858</v>
      </c>
      <c r="J29" s="48" t="str">
        <f>IF(H29&gt;=C3,"CUMPLE","NO CUMPLE")</f>
        <v>CUMPLE</v>
      </c>
      <c r="K29" s="14"/>
      <c r="L29" s="4"/>
      <c r="M29" s="4"/>
    </row>
    <row r="30" spans="1:13" ht="15.75" x14ac:dyDescent="0.25">
      <c r="A30" s="110">
        <v>6</v>
      </c>
      <c r="B30" s="103" t="s">
        <v>103</v>
      </c>
      <c r="C30" s="104"/>
      <c r="D30" s="49">
        <v>1</v>
      </c>
      <c r="E30" s="49" t="s">
        <v>104</v>
      </c>
      <c r="F30" s="88" t="s">
        <v>105</v>
      </c>
      <c r="G30" s="88"/>
      <c r="H30" s="21">
        <v>20730909288</v>
      </c>
      <c r="I30" s="22" t="e">
        <f>H30/O7</f>
        <v>#DIV/0!</v>
      </c>
      <c r="J30" s="12" t="s">
        <v>14</v>
      </c>
      <c r="K30" s="42"/>
    </row>
    <row r="31" spans="1:13" ht="15.75" x14ac:dyDescent="0.25">
      <c r="A31" s="111"/>
      <c r="B31" s="105"/>
      <c r="C31" s="106"/>
      <c r="D31" s="49">
        <v>2</v>
      </c>
      <c r="E31" s="49" t="s">
        <v>107</v>
      </c>
      <c r="F31" s="88" t="s">
        <v>106</v>
      </c>
      <c r="G31" s="88"/>
      <c r="H31" s="21">
        <v>2203932882</v>
      </c>
      <c r="I31" s="22" t="e">
        <f>H31/N7</f>
        <v>#DIV/0!</v>
      </c>
      <c r="J31" s="12" t="s">
        <v>14</v>
      </c>
      <c r="K31" s="42"/>
    </row>
    <row r="32" spans="1:13" ht="15.75" x14ac:dyDescent="0.25">
      <c r="A32" s="111"/>
      <c r="B32" s="105"/>
      <c r="C32" s="106"/>
      <c r="D32" s="49">
        <v>3</v>
      </c>
      <c r="E32" s="49" t="s">
        <v>109</v>
      </c>
      <c r="F32" s="88" t="s">
        <v>108</v>
      </c>
      <c r="G32" s="88"/>
      <c r="H32" s="21">
        <v>5175000000</v>
      </c>
      <c r="I32" s="22" t="e">
        <f>H32/N7</f>
        <v>#DIV/0!</v>
      </c>
      <c r="J32" s="12" t="s">
        <v>14</v>
      </c>
      <c r="K32" s="42"/>
    </row>
    <row r="33" spans="1:12" ht="21.75" thickBot="1" x14ac:dyDescent="0.3">
      <c r="A33" s="112"/>
      <c r="B33" s="113"/>
      <c r="C33" s="114"/>
      <c r="D33" s="91"/>
      <c r="E33" s="92"/>
      <c r="F33" s="92"/>
      <c r="G33" s="92"/>
      <c r="H33" s="46">
        <f>SUM(H30:H32)</f>
        <v>28109842170</v>
      </c>
      <c r="I33" s="24" t="e">
        <f>SUM(I30:I32)</f>
        <v>#DIV/0!</v>
      </c>
      <c r="J33" s="48" t="str">
        <f>IF(H33&gt;=C7,"CUMPLE","NO CUMPLE")</f>
        <v>CUMPLE</v>
      </c>
      <c r="K33" s="14"/>
    </row>
    <row r="34" spans="1:12" ht="15.75" x14ac:dyDescent="0.25">
      <c r="A34" s="110">
        <v>7</v>
      </c>
      <c r="B34" s="103" t="s">
        <v>110</v>
      </c>
      <c r="C34" s="104"/>
      <c r="D34" s="49">
        <v>1</v>
      </c>
      <c r="E34" s="49" t="s">
        <v>114</v>
      </c>
      <c r="F34" s="88" t="s">
        <v>115</v>
      </c>
      <c r="G34" s="88"/>
      <c r="H34" s="21">
        <v>1384656533</v>
      </c>
      <c r="I34" s="22" t="e">
        <f>H34/O11</f>
        <v>#DIV/0!</v>
      </c>
      <c r="J34" s="12" t="s">
        <v>14</v>
      </c>
      <c r="K34" s="67"/>
      <c r="L34" s="21"/>
    </row>
    <row r="35" spans="1:12" ht="15.75" x14ac:dyDescent="0.25">
      <c r="A35" s="111"/>
      <c r="B35" s="105"/>
      <c r="C35" s="106"/>
      <c r="D35" s="49">
        <v>2</v>
      </c>
      <c r="E35" s="49">
        <v>166</v>
      </c>
      <c r="F35" s="88" t="s">
        <v>116</v>
      </c>
      <c r="G35" s="88"/>
      <c r="H35" s="21">
        <v>82541000</v>
      </c>
      <c r="I35" s="22" t="e">
        <f>H35/N11</f>
        <v>#DIV/0!</v>
      </c>
      <c r="J35" s="12" t="s">
        <v>14</v>
      </c>
      <c r="K35" s="42"/>
    </row>
    <row r="36" spans="1:12" ht="15.75" x14ac:dyDescent="0.25">
      <c r="A36" s="111"/>
      <c r="B36" s="105"/>
      <c r="C36" s="106"/>
      <c r="D36" s="49">
        <v>3</v>
      </c>
      <c r="E36" s="49"/>
      <c r="F36" s="88" t="s">
        <v>117</v>
      </c>
      <c r="G36" s="88"/>
      <c r="H36" s="21">
        <v>158641700</v>
      </c>
      <c r="I36" s="22" t="e">
        <f>H36/N11</f>
        <v>#DIV/0!</v>
      </c>
      <c r="J36" s="12" t="s">
        <v>14</v>
      </c>
      <c r="K36" s="42"/>
    </row>
    <row r="37" spans="1:12" ht="21.75" thickBot="1" x14ac:dyDescent="0.3">
      <c r="A37" s="112"/>
      <c r="B37" s="113"/>
      <c r="C37" s="114"/>
      <c r="D37" s="91"/>
      <c r="E37" s="92"/>
      <c r="F37" s="92"/>
      <c r="G37" s="92"/>
      <c r="H37" s="46">
        <f>SUM(H34:H36)</f>
        <v>1625839233</v>
      </c>
      <c r="I37" s="24" t="e">
        <f>SUM(I34:I36)</f>
        <v>#DIV/0!</v>
      </c>
      <c r="J37" s="48" t="str">
        <f>IF(H37&gt;=C11,"CUMPLE","NO CUMPLE")</f>
        <v>CUMPLE</v>
      </c>
      <c r="K37" s="14"/>
    </row>
    <row r="38" spans="1:12" ht="15.75" x14ac:dyDescent="0.25">
      <c r="A38" s="110">
        <v>8</v>
      </c>
      <c r="B38" s="103" t="s">
        <v>111</v>
      </c>
      <c r="C38" s="104"/>
      <c r="D38" s="49">
        <v>1</v>
      </c>
      <c r="E38" s="49"/>
      <c r="F38" s="88" t="s">
        <v>118</v>
      </c>
      <c r="G38" s="88"/>
      <c r="H38" s="21">
        <v>313462960</v>
      </c>
      <c r="I38" s="22" t="e">
        <f>H38/O15</f>
        <v>#DIV/0!</v>
      </c>
      <c r="J38" s="12" t="s">
        <v>14</v>
      </c>
      <c r="K38" s="68"/>
    </row>
    <row r="39" spans="1:12" ht="15.75" x14ac:dyDescent="0.25">
      <c r="A39" s="111"/>
      <c r="B39" s="105"/>
      <c r="C39" s="106"/>
      <c r="D39" s="49">
        <v>2</v>
      </c>
      <c r="E39" s="49"/>
      <c r="F39" s="88" t="s">
        <v>119</v>
      </c>
      <c r="G39" s="88"/>
      <c r="H39" s="21">
        <v>238014781</v>
      </c>
      <c r="I39" s="22" t="e">
        <f>H39/N15</f>
        <v>#DIV/0!</v>
      </c>
      <c r="J39" s="12" t="s">
        <v>14</v>
      </c>
      <c r="K39" s="69"/>
    </row>
    <row r="40" spans="1:12" ht="15.75" x14ac:dyDescent="0.25">
      <c r="A40" s="111"/>
      <c r="B40" s="105"/>
      <c r="C40" s="106"/>
      <c r="D40" s="49">
        <v>3</v>
      </c>
      <c r="E40" s="49"/>
      <c r="F40" s="88" t="s">
        <v>120</v>
      </c>
      <c r="G40" s="88"/>
      <c r="H40" s="21">
        <v>98600000</v>
      </c>
      <c r="I40" s="22" t="e">
        <f>H40/N15</f>
        <v>#DIV/0!</v>
      </c>
      <c r="J40" s="12" t="s">
        <v>14</v>
      </c>
      <c r="K40" s="70"/>
    </row>
    <row r="41" spans="1:12" ht="21.75" thickBot="1" x14ac:dyDescent="0.3">
      <c r="A41" s="112"/>
      <c r="B41" s="113"/>
      <c r="C41" s="114"/>
      <c r="D41" s="103"/>
      <c r="E41" s="128"/>
      <c r="F41" s="128"/>
      <c r="G41" s="128"/>
      <c r="H41" s="71">
        <f>SUM(H38:H40)</f>
        <v>650077741</v>
      </c>
      <c r="I41" s="72" t="e">
        <f>SUM(I38:I40)</f>
        <v>#DIV/0!</v>
      </c>
      <c r="J41" s="73" t="str">
        <f>IF(H41&gt;=C15,"CUMPLE","NO CUMPLE")</f>
        <v>CUMPLE</v>
      </c>
      <c r="K41" s="14"/>
    </row>
    <row r="42" spans="1:12" ht="177.75" customHeight="1" x14ac:dyDescent="0.25">
      <c r="A42" s="121">
        <v>9</v>
      </c>
      <c r="B42" s="122" t="s">
        <v>112</v>
      </c>
      <c r="C42" s="123"/>
      <c r="D42" s="74">
        <v>1</v>
      </c>
      <c r="E42" s="74" t="s">
        <v>121</v>
      </c>
      <c r="F42" s="120" t="s">
        <v>131</v>
      </c>
      <c r="G42" s="120"/>
      <c r="H42" s="79">
        <v>312000000</v>
      </c>
      <c r="I42" s="75"/>
      <c r="J42" s="82" t="s">
        <v>14</v>
      </c>
      <c r="K42" s="80"/>
    </row>
    <row r="43" spans="1:12" ht="86.25" customHeight="1" x14ac:dyDescent="0.25">
      <c r="A43" s="111"/>
      <c r="B43" s="124"/>
      <c r="C43" s="125"/>
      <c r="D43" s="74">
        <v>2</v>
      </c>
      <c r="E43" s="74" t="s">
        <v>121</v>
      </c>
      <c r="F43" s="120" t="s">
        <v>131</v>
      </c>
      <c r="G43" s="120"/>
      <c r="H43" s="79">
        <v>139321310</v>
      </c>
      <c r="I43" s="75"/>
      <c r="J43" s="82" t="s">
        <v>14</v>
      </c>
      <c r="K43" s="80"/>
    </row>
    <row r="44" spans="1:12" ht="117" customHeight="1" x14ac:dyDescent="0.25">
      <c r="A44" s="111"/>
      <c r="B44" s="124"/>
      <c r="C44" s="125"/>
      <c r="D44" s="74">
        <v>3</v>
      </c>
      <c r="E44" s="74" t="s">
        <v>121</v>
      </c>
      <c r="F44" s="120" t="s">
        <v>131</v>
      </c>
      <c r="G44" s="120"/>
      <c r="H44" s="76">
        <v>418393832</v>
      </c>
      <c r="I44" s="77" t="e">
        <f>H44/O19</f>
        <v>#DIV/0!</v>
      </c>
      <c r="J44" s="82" t="s">
        <v>14</v>
      </c>
      <c r="K44" s="80"/>
    </row>
    <row r="45" spans="1:12" ht="21.75" thickBot="1" x14ac:dyDescent="0.3">
      <c r="A45" s="112"/>
      <c r="B45" s="126"/>
      <c r="C45" s="127"/>
      <c r="D45" s="91"/>
      <c r="E45" s="92"/>
      <c r="F45" s="92"/>
      <c r="G45" s="92"/>
      <c r="H45" s="46">
        <f>SUM(H42:H44)</f>
        <v>869715142</v>
      </c>
      <c r="I45" s="24" t="e">
        <f>SUM(I44:I44)</f>
        <v>#DIV/0!</v>
      </c>
      <c r="J45" s="48" t="s">
        <v>14</v>
      </c>
      <c r="K45" s="14"/>
    </row>
    <row r="46" spans="1:12" ht="15.75" x14ac:dyDescent="0.25">
      <c r="A46" s="110">
        <v>10</v>
      </c>
      <c r="B46" s="103" t="s">
        <v>113</v>
      </c>
      <c r="C46" s="104"/>
      <c r="D46" s="49">
        <v>1</v>
      </c>
      <c r="E46" s="49">
        <v>50</v>
      </c>
      <c r="F46" s="88" t="s">
        <v>122</v>
      </c>
      <c r="G46" s="88"/>
      <c r="H46" s="21">
        <v>522000000</v>
      </c>
      <c r="I46" s="22" t="e">
        <f>H46/O23</f>
        <v>#DIV/0!</v>
      </c>
      <c r="J46" s="78" t="s">
        <v>14</v>
      </c>
      <c r="K46" s="42"/>
    </row>
    <row r="47" spans="1:12" ht="15.75" x14ac:dyDescent="0.25">
      <c r="A47" s="111"/>
      <c r="B47" s="105"/>
      <c r="C47" s="106"/>
      <c r="D47" s="49">
        <v>2</v>
      </c>
      <c r="E47" s="49" t="s">
        <v>123</v>
      </c>
      <c r="F47" s="88" t="s">
        <v>124</v>
      </c>
      <c r="G47" s="88"/>
      <c r="H47" s="21">
        <v>3199181352</v>
      </c>
      <c r="I47" s="22" t="e">
        <f>H47/N23</f>
        <v>#DIV/0!</v>
      </c>
      <c r="J47" s="78" t="s">
        <v>14</v>
      </c>
      <c r="K47" s="42"/>
    </row>
    <row r="48" spans="1:12" ht="15.75" x14ac:dyDescent="0.25">
      <c r="A48" s="111"/>
      <c r="B48" s="105"/>
      <c r="C48" s="106"/>
      <c r="D48" s="49">
        <v>3</v>
      </c>
      <c r="E48" s="49">
        <v>56</v>
      </c>
      <c r="F48" s="88" t="s">
        <v>125</v>
      </c>
      <c r="G48" s="88"/>
      <c r="H48" s="21">
        <v>497453960</v>
      </c>
      <c r="I48" s="22" t="e">
        <f>H48/N23</f>
        <v>#DIV/0!</v>
      </c>
      <c r="J48" s="78" t="s">
        <v>14</v>
      </c>
      <c r="K48" s="42"/>
    </row>
    <row r="49" spans="1:11" ht="21.75" thickBot="1" x14ac:dyDescent="0.3">
      <c r="A49" s="112"/>
      <c r="B49" s="113"/>
      <c r="C49" s="114"/>
      <c r="D49" s="91"/>
      <c r="E49" s="92"/>
      <c r="F49" s="92"/>
      <c r="G49" s="92"/>
      <c r="H49" s="46">
        <f>SUM(H46:H48)</f>
        <v>4218635312</v>
      </c>
      <c r="I49" s="24" t="e">
        <f>SUM(I46:I48)</f>
        <v>#DIV/0!</v>
      </c>
      <c r="J49" s="48" t="str">
        <f>IF(H49&gt;=C23,"CUMPLE","NO CUMPLE")</f>
        <v>CUMPLE</v>
      </c>
      <c r="K49" s="14"/>
    </row>
    <row r="50" spans="1:11" ht="15.75" x14ac:dyDescent="0.25">
      <c r="A50" s="110">
        <v>11</v>
      </c>
      <c r="B50" s="103" t="s">
        <v>132</v>
      </c>
      <c r="C50" s="104"/>
      <c r="D50" s="49">
        <v>1</v>
      </c>
      <c r="E50" s="49" t="s">
        <v>127</v>
      </c>
      <c r="F50" s="88" t="s">
        <v>126</v>
      </c>
      <c r="G50" s="88"/>
      <c r="H50" s="21">
        <v>1384656533</v>
      </c>
      <c r="I50" s="22" t="e">
        <f>H50/O27</f>
        <v>#DIV/0!</v>
      </c>
      <c r="J50" s="78" t="s">
        <v>14</v>
      </c>
      <c r="K50" s="42"/>
    </row>
    <row r="51" spans="1:11" ht="15.75" x14ac:dyDescent="0.25">
      <c r="A51" s="111"/>
      <c r="B51" s="105"/>
      <c r="C51" s="106"/>
      <c r="D51" s="49">
        <v>2</v>
      </c>
      <c r="E51" s="49">
        <v>117</v>
      </c>
      <c r="F51" s="88" t="s">
        <v>128</v>
      </c>
      <c r="G51" s="88"/>
      <c r="H51" s="21">
        <v>2400000000</v>
      </c>
      <c r="I51" s="22" t="e">
        <f>H51/N27</f>
        <v>#DIV/0!</v>
      </c>
      <c r="J51" s="78" t="s">
        <v>14</v>
      </c>
      <c r="K51" s="42"/>
    </row>
    <row r="52" spans="1:11" ht="15.75" x14ac:dyDescent="0.25">
      <c r="A52" s="111"/>
      <c r="B52" s="105"/>
      <c r="C52" s="106"/>
      <c r="D52" s="49">
        <v>3</v>
      </c>
      <c r="E52" s="49" t="s">
        <v>130</v>
      </c>
      <c r="F52" s="88" t="s">
        <v>129</v>
      </c>
      <c r="G52" s="88"/>
      <c r="H52" s="21">
        <v>789113441</v>
      </c>
      <c r="I52" s="22" t="e">
        <f>H52/N27</f>
        <v>#DIV/0!</v>
      </c>
      <c r="J52" s="78" t="s">
        <v>14</v>
      </c>
      <c r="K52" s="42"/>
    </row>
    <row r="53" spans="1:11" ht="21.75" thickBot="1" x14ac:dyDescent="0.3">
      <c r="A53" s="112"/>
      <c r="B53" s="113"/>
      <c r="C53" s="114"/>
      <c r="D53" s="91"/>
      <c r="E53" s="92"/>
      <c r="F53" s="92"/>
      <c r="G53" s="92"/>
      <c r="H53" s="46">
        <f>SUM(H50:H52)</f>
        <v>4573769974</v>
      </c>
      <c r="I53" s="24" t="e">
        <f>SUM(I50:I52)</f>
        <v>#DIV/0!</v>
      </c>
      <c r="J53" s="48" t="str">
        <f>IF(H53&gt;=C27,"CUMPLE","NO CUMPLE")</f>
        <v>CUMPLE</v>
      </c>
      <c r="K53" s="14"/>
    </row>
    <row r="54" spans="1:11" ht="15.7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5.7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15.7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15.7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5.7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15.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5.7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5.7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15.7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15.7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15.7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15.7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15.7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15.7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5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5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5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15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15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15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.7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15.7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15.7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15.7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15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15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15.7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5.7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5.7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15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15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15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15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15.7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15.7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15.7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15.7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15.7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15.7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15.7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15.7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15.7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15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15.7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15.7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15.7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15.7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15.7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15.7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15.7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15.7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15.7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15.7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15.7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15.7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15.7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15.7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ht="15.7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15.7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ht="15.7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ht="15.7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15.7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ht="15.7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ht="15.7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ht="15.7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ht="15.7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ht="15.7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ht="15.7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ht="15.7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ht="15.7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ht="15.7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ht="15.7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ht="15.7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ht="15.7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ht="15.7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ht="15.7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ht="15.7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ht="15.7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ht="15.7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ht="15.7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ht="15.7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ht="15.7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ht="15.7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ht="15.7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ht="15.7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ht="15.7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ht="15.7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ht="15.7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ht="15.7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ht="15.7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ht="15.7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ht="15.7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ht="15.7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ht="15.7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ht="15.7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ht="15.7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ht="15.7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ht="15.7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ht="15.7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ht="15.7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ht="15.7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ht="15.7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ht="15.7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ht="15.7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ht="15.7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ht="15.7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ht="15.7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ht="15.7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ht="15.7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ht="15.7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ht="15.7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ht="15.7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ht="15.7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ht="15.7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ht="15.7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</sheetData>
  <mergeCells count="78">
    <mergeCell ref="F47:G47"/>
    <mergeCell ref="F48:G48"/>
    <mergeCell ref="A50:A53"/>
    <mergeCell ref="B50:C53"/>
    <mergeCell ref="F50:G50"/>
    <mergeCell ref="F51:G51"/>
    <mergeCell ref="F52:G52"/>
    <mergeCell ref="D53:G53"/>
    <mergeCell ref="D49:G49"/>
    <mergeCell ref="A46:A49"/>
    <mergeCell ref="B46:C49"/>
    <mergeCell ref="F46:G46"/>
    <mergeCell ref="A38:A41"/>
    <mergeCell ref="B38:C41"/>
    <mergeCell ref="F38:G38"/>
    <mergeCell ref="F39:G39"/>
    <mergeCell ref="F40:G40"/>
    <mergeCell ref="D41:G41"/>
    <mergeCell ref="F44:G44"/>
    <mergeCell ref="F43:G43"/>
    <mergeCell ref="A42:A45"/>
    <mergeCell ref="B42:C45"/>
    <mergeCell ref="F42:G42"/>
    <mergeCell ref="D45:G45"/>
    <mergeCell ref="A26:A29"/>
    <mergeCell ref="B26:C29"/>
    <mergeCell ref="A23:A25"/>
    <mergeCell ref="B23:C25"/>
    <mergeCell ref="A9:A12"/>
    <mergeCell ref="B9:C12"/>
    <mergeCell ref="A13:A18"/>
    <mergeCell ref="A30:A33"/>
    <mergeCell ref="B30:C33"/>
    <mergeCell ref="F30:G30"/>
    <mergeCell ref="F31:G31"/>
    <mergeCell ref="F32:G32"/>
    <mergeCell ref="D33:G33"/>
    <mergeCell ref="A34:A37"/>
    <mergeCell ref="B34:C37"/>
    <mergeCell ref="F36:G36"/>
    <mergeCell ref="D37:G37"/>
    <mergeCell ref="F8:G8"/>
    <mergeCell ref="F9:G9"/>
    <mergeCell ref="F10:G10"/>
    <mergeCell ref="F11:G11"/>
    <mergeCell ref="F13:G13"/>
    <mergeCell ref="F28:G28"/>
    <mergeCell ref="F26:G26"/>
    <mergeCell ref="A19:A22"/>
    <mergeCell ref="F14:G14"/>
    <mergeCell ref="F15:G15"/>
    <mergeCell ref="F19:G19"/>
    <mergeCell ref="F20:G20"/>
    <mergeCell ref="F21:G21"/>
    <mergeCell ref="D22:G22"/>
    <mergeCell ref="B19:C22"/>
    <mergeCell ref="F18:G18"/>
    <mergeCell ref="F16:G16"/>
    <mergeCell ref="F17:G17"/>
    <mergeCell ref="B13:C18"/>
    <mergeCell ref="D12:G12"/>
    <mergeCell ref="D7:J7"/>
    <mergeCell ref="A1:B1"/>
    <mergeCell ref="A2:B2"/>
    <mergeCell ref="C2:E2"/>
    <mergeCell ref="B7:C8"/>
    <mergeCell ref="A7:A8"/>
    <mergeCell ref="C1:K1"/>
    <mergeCell ref="A3:B3"/>
    <mergeCell ref="K7:K8"/>
    <mergeCell ref="A5:C5"/>
    <mergeCell ref="F23:G23"/>
    <mergeCell ref="F24:G24"/>
    <mergeCell ref="D25:G25"/>
    <mergeCell ref="F35:G35"/>
    <mergeCell ref="F27:G27"/>
    <mergeCell ref="D29:G29"/>
    <mergeCell ref="F34:G3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zoomScale="80" zoomScaleNormal="80" workbookViewId="0">
      <selection activeCell="D10" sqref="D10"/>
    </sheetView>
  </sheetViews>
  <sheetFormatPr baseColWidth="10" defaultRowHeight="15" x14ac:dyDescent="0.25"/>
  <cols>
    <col min="1" max="1" width="19.85546875" style="38" customWidth="1"/>
    <col min="2" max="2" width="51.140625" style="38" customWidth="1"/>
    <col min="3" max="3" width="19.85546875" style="38" customWidth="1"/>
    <col min="4" max="13" width="11.28515625" style="38" customWidth="1"/>
    <col min="14" max="14" width="14.5703125" style="38" customWidth="1"/>
    <col min="15" max="16384" width="11.42578125" style="38"/>
  </cols>
  <sheetData>
    <row r="1" spans="1:25" ht="48.75" customHeight="1" x14ac:dyDescent="0.25">
      <c r="A1" s="130" t="s">
        <v>17</v>
      </c>
      <c r="B1" s="129" t="s">
        <v>18</v>
      </c>
      <c r="C1" s="129" t="s">
        <v>20</v>
      </c>
      <c r="D1" s="129" t="str">
        <f>'Verificacion  Tecnica Experienc'!B9</f>
        <v>PUBLICA S.A.S.</v>
      </c>
      <c r="E1" s="129"/>
      <c r="F1" s="129" t="str">
        <f>'Verificacion  Tecnica Experienc'!B13</f>
        <v>OPTIMA TM S.A.S.</v>
      </c>
      <c r="G1" s="129"/>
      <c r="H1" s="129" t="str">
        <f>'Verificacion  Tecnica Experienc'!B19</f>
        <v>BIG MEDIA PUBLICIDAD S.A.S.</v>
      </c>
      <c r="I1" s="129"/>
      <c r="J1" s="129" t="str">
        <f>'Verificacion  Tecnica Experienc'!B23</f>
        <v>CENTRAL PROMOTORA DE MEDIOS S.A.S.</v>
      </c>
      <c r="K1" s="129"/>
      <c r="L1" s="129" t="str">
        <f>'Verificacion  Tecnica Experienc'!B26</f>
        <v>CENTURY MEDIA S.A.S.</v>
      </c>
      <c r="M1" s="129"/>
      <c r="N1" s="129" t="s">
        <v>103</v>
      </c>
      <c r="O1" s="129"/>
      <c r="P1" s="129" t="s">
        <v>110</v>
      </c>
      <c r="Q1" s="129"/>
      <c r="R1" s="129" t="s">
        <v>111</v>
      </c>
      <c r="S1" s="129"/>
      <c r="T1" s="129" t="s">
        <v>112</v>
      </c>
      <c r="U1" s="129"/>
      <c r="V1" s="129" t="s">
        <v>113</v>
      </c>
      <c r="W1" s="129"/>
      <c r="X1" s="129" t="s">
        <v>134</v>
      </c>
      <c r="Y1" s="129"/>
    </row>
    <row r="2" spans="1:25" ht="45" customHeight="1" thickBot="1" x14ac:dyDescent="0.3">
      <c r="A2" s="131"/>
      <c r="B2" s="132"/>
      <c r="C2" s="132"/>
      <c r="D2" s="37" t="s">
        <v>133</v>
      </c>
      <c r="E2" s="37" t="s">
        <v>16</v>
      </c>
      <c r="F2" s="61" t="s">
        <v>133</v>
      </c>
      <c r="G2" s="37" t="s">
        <v>16</v>
      </c>
      <c r="H2" s="61" t="s">
        <v>133</v>
      </c>
      <c r="I2" s="37" t="s">
        <v>16</v>
      </c>
      <c r="J2" s="61" t="s">
        <v>133</v>
      </c>
      <c r="K2" s="37" t="s">
        <v>16</v>
      </c>
      <c r="L2" s="61" t="s">
        <v>133</v>
      </c>
      <c r="M2" s="39" t="s">
        <v>16</v>
      </c>
      <c r="N2" s="61" t="s">
        <v>133</v>
      </c>
      <c r="O2" s="39" t="s">
        <v>16</v>
      </c>
      <c r="P2" s="61" t="s">
        <v>133</v>
      </c>
      <c r="Q2" s="39" t="s">
        <v>16</v>
      </c>
      <c r="R2" s="61" t="s">
        <v>133</v>
      </c>
      <c r="S2" s="39" t="s">
        <v>16</v>
      </c>
      <c r="T2" s="61" t="s">
        <v>133</v>
      </c>
      <c r="U2" s="39" t="s">
        <v>16</v>
      </c>
      <c r="V2" s="61" t="s">
        <v>133</v>
      </c>
      <c r="W2" s="39" t="s">
        <v>16</v>
      </c>
      <c r="X2" s="61" t="s">
        <v>133</v>
      </c>
      <c r="Y2" s="39" t="s">
        <v>16</v>
      </c>
    </row>
    <row r="3" spans="1:25" ht="121.5" thickTop="1" thickBot="1" x14ac:dyDescent="0.3">
      <c r="A3" s="18" t="s">
        <v>22</v>
      </c>
      <c r="B3" s="81" t="s">
        <v>136</v>
      </c>
      <c r="C3" s="19" t="s">
        <v>21</v>
      </c>
      <c r="D3" s="20" t="s">
        <v>73</v>
      </c>
      <c r="E3" s="19">
        <v>200</v>
      </c>
      <c r="F3" s="20" t="s">
        <v>73</v>
      </c>
      <c r="G3" s="83">
        <v>200</v>
      </c>
      <c r="H3" s="20" t="s">
        <v>73</v>
      </c>
      <c r="I3" s="19">
        <v>200</v>
      </c>
      <c r="J3" s="20" t="s">
        <v>73</v>
      </c>
      <c r="K3" s="19">
        <v>200</v>
      </c>
      <c r="L3" s="20" t="s">
        <v>73</v>
      </c>
      <c r="M3" s="84">
        <v>200</v>
      </c>
      <c r="N3" s="20" t="s">
        <v>73</v>
      </c>
      <c r="O3" s="40">
        <v>200</v>
      </c>
      <c r="P3" s="20" t="s">
        <v>73</v>
      </c>
      <c r="Q3" s="40">
        <v>200</v>
      </c>
      <c r="R3" s="20" t="s">
        <v>73</v>
      </c>
      <c r="S3" s="40">
        <v>200</v>
      </c>
      <c r="T3" s="20" t="s">
        <v>73</v>
      </c>
      <c r="U3" s="84">
        <v>200</v>
      </c>
      <c r="V3" s="20" t="s">
        <v>73</v>
      </c>
      <c r="W3" s="40">
        <v>200</v>
      </c>
      <c r="X3" s="20" t="s">
        <v>73</v>
      </c>
      <c r="Y3" s="40">
        <v>200</v>
      </c>
    </row>
    <row r="7" spans="1:25" ht="15.75" thickBot="1" x14ac:dyDescent="0.3"/>
    <row r="8" spans="1:25" x14ac:dyDescent="0.25">
      <c r="A8" s="130" t="s">
        <v>17</v>
      </c>
      <c r="B8" s="129" t="s">
        <v>18</v>
      </c>
      <c r="C8" s="129" t="s">
        <v>20</v>
      </c>
      <c r="D8" s="129" t="s">
        <v>138</v>
      </c>
      <c r="E8" s="129"/>
      <c r="F8" s="129" t="s">
        <v>139</v>
      </c>
      <c r="G8" s="129"/>
      <c r="H8" s="129" t="s">
        <v>140</v>
      </c>
      <c r="I8" s="129"/>
      <c r="J8" s="129" t="s">
        <v>141</v>
      </c>
      <c r="K8" s="129"/>
      <c r="L8" s="133" t="s">
        <v>142</v>
      </c>
      <c r="M8" s="129"/>
      <c r="N8" s="129" t="s">
        <v>103</v>
      </c>
      <c r="O8" s="129"/>
      <c r="P8" s="129" t="s">
        <v>110</v>
      </c>
      <c r="Q8" s="129"/>
      <c r="R8" s="129" t="s">
        <v>111</v>
      </c>
      <c r="S8" s="129"/>
      <c r="T8" s="129" t="s">
        <v>112</v>
      </c>
      <c r="U8" s="129"/>
      <c r="V8" s="129" t="s">
        <v>113</v>
      </c>
      <c r="W8" s="129"/>
      <c r="X8" s="129" t="s">
        <v>134</v>
      </c>
      <c r="Y8" s="129"/>
    </row>
    <row r="9" spans="1:25" ht="15.75" thickBot="1" x14ac:dyDescent="0.3">
      <c r="A9" s="131"/>
      <c r="B9" s="132"/>
      <c r="C9" s="132"/>
      <c r="D9" s="61" t="s">
        <v>135</v>
      </c>
      <c r="E9" s="61" t="s">
        <v>16</v>
      </c>
      <c r="F9" s="61" t="s">
        <v>135</v>
      </c>
      <c r="G9" s="61" t="s">
        <v>16</v>
      </c>
      <c r="H9" s="61" t="s">
        <v>135</v>
      </c>
      <c r="I9" s="61" t="s">
        <v>16</v>
      </c>
      <c r="J9" s="61" t="s">
        <v>135</v>
      </c>
      <c r="K9" s="61" t="s">
        <v>16</v>
      </c>
      <c r="L9" s="61" t="s">
        <v>135</v>
      </c>
      <c r="M9" s="39" t="s">
        <v>16</v>
      </c>
      <c r="N9" s="61" t="s">
        <v>135</v>
      </c>
      <c r="O9" s="39" t="s">
        <v>16</v>
      </c>
      <c r="P9" s="61" t="s">
        <v>135</v>
      </c>
      <c r="Q9" s="39" t="s">
        <v>16</v>
      </c>
      <c r="R9" s="61" t="s">
        <v>135</v>
      </c>
      <c r="S9" s="39" t="s">
        <v>16</v>
      </c>
      <c r="T9" s="61" t="s">
        <v>135</v>
      </c>
      <c r="U9" s="39" t="s">
        <v>16</v>
      </c>
      <c r="V9" s="61" t="s">
        <v>135</v>
      </c>
      <c r="W9" s="39" t="s">
        <v>16</v>
      </c>
      <c r="X9" s="61" t="s">
        <v>135</v>
      </c>
      <c r="Y9" s="39" t="s">
        <v>16</v>
      </c>
    </row>
    <row r="10" spans="1:25" ht="16.5" thickTop="1" thickBot="1" x14ac:dyDescent="0.3">
      <c r="A10" s="18" t="s">
        <v>22</v>
      </c>
      <c r="B10" t="s">
        <v>137</v>
      </c>
      <c r="C10" s="19" t="s">
        <v>19</v>
      </c>
      <c r="D10" s="20" t="s">
        <v>73</v>
      </c>
      <c r="E10" s="19">
        <v>100</v>
      </c>
      <c r="F10" s="20" t="s">
        <v>73</v>
      </c>
      <c r="G10" s="19">
        <v>100</v>
      </c>
      <c r="H10" s="20" t="s">
        <v>73</v>
      </c>
      <c r="I10" s="83">
        <v>100</v>
      </c>
      <c r="J10" s="20" t="s">
        <v>73</v>
      </c>
      <c r="K10" s="19">
        <v>100</v>
      </c>
      <c r="L10" s="20" t="s">
        <v>73</v>
      </c>
      <c r="M10" s="83">
        <v>100</v>
      </c>
      <c r="N10" s="20" t="s">
        <v>73</v>
      </c>
      <c r="O10" s="19">
        <v>100</v>
      </c>
      <c r="P10" s="20" t="s">
        <v>73</v>
      </c>
      <c r="Q10" s="19">
        <v>100</v>
      </c>
      <c r="R10" s="20" t="s">
        <v>73</v>
      </c>
      <c r="S10" s="19">
        <v>100</v>
      </c>
      <c r="T10" s="20" t="s">
        <v>73</v>
      </c>
      <c r="U10" s="83">
        <v>100</v>
      </c>
      <c r="V10" s="20" t="s">
        <v>73</v>
      </c>
      <c r="W10" s="19">
        <v>100</v>
      </c>
      <c r="X10" s="20" t="s">
        <v>73</v>
      </c>
      <c r="Y10" s="19">
        <v>100</v>
      </c>
    </row>
  </sheetData>
  <mergeCells count="28">
    <mergeCell ref="J1:K1"/>
    <mergeCell ref="H1:I1"/>
    <mergeCell ref="A1:A2"/>
    <mergeCell ref="B1:B2"/>
    <mergeCell ref="C1:C2"/>
    <mergeCell ref="D1:E1"/>
    <mergeCell ref="F1:G1"/>
    <mergeCell ref="P1:Q1"/>
    <mergeCell ref="R1:S1"/>
    <mergeCell ref="T1:U1"/>
    <mergeCell ref="V1:W1"/>
    <mergeCell ref="L1:M1"/>
    <mergeCell ref="X1:Y1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N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9"/>
  <sheetViews>
    <sheetView tabSelected="1" topLeftCell="C1" zoomScale="60" zoomScaleNormal="60" workbookViewId="0">
      <selection activeCell="J87" sqref="J87"/>
    </sheetView>
  </sheetViews>
  <sheetFormatPr baseColWidth="10" defaultRowHeight="15" x14ac:dyDescent="0.25"/>
  <cols>
    <col min="1" max="1" width="11.42578125" style="35"/>
    <col min="2" max="2" width="31.5703125" style="35" customWidth="1"/>
    <col min="3" max="3" width="18.140625" style="35" customWidth="1"/>
    <col min="4" max="4" width="35.140625" style="35" customWidth="1"/>
    <col min="5" max="5" width="27" style="35" customWidth="1"/>
    <col min="6" max="6" width="16.7109375" style="35" bestFit="1" customWidth="1"/>
    <col min="7" max="7" width="20.85546875" style="17" customWidth="1"/>
    <col min="8" max="8" width="11.42578125" style="35"/>
    <col min="9" max="9" width="21.28515625" style="35" bestFit="1" customWidth="1"/>
    <col min="10" max="16384" width="11.42578125" style="35"/>
  </cols>
  <sheetData>
    <row r="3" spans="2:9" x14ac:dyDescent="0.25">
      <c r="B3" s="150" t="s">
        <v>24</v>
      </c>
      <c r="C3" s="50"/>
      <c r="D3" s="50"/>
      <c r="E3" s="50"/>
      <c r="F3" s="50"/>
      <c r="G3" s="55"/>
      <c r="H3" s="50"/>
      <c r="I3" s="50"/>
    </row>
    <row r="4" spans="2:9" ht="45" x14ac:dyDescent="0.25">
      <c r="B4" s="151"/>
      <c r="C4" s="51" t="s">
        <v>28</v>
      </c>
      <c r="D4" s="52" t="s">
        <v>26</v>
      </c>
      <c r="E4" s="53" t="s">
        <v>25</v>
      </c>
      <c r="F4" s="51" t="s">
        <v>70</v>
      </c>
      <c r="G4" s="52" t="s">
        <v>71</v>
      </c>
      <c r="H4" s="51" t="s">
        <v>72</v>
      </c>
      <c r="I4" s="53" t="s">
        <v>90</v>
      </c>
    </row>
    <row r="5" spans="2:9" ht="15" customHeight="1" x14ac:dyDescent="0.25">
      <c r="B5" s="151"/>
      <c r="C5" s="54" t="s">
        <v>29</v>
      </c>
      <c r="D5" s="56">
        <v>0.14000000000000001</v>
      </c>
      <c r="E5" s="147">
        <v>0.03</v>
      </c>
      <c r="F5" s="58">
        <v>0.11</v>
      </c>
      <c r="G5" s="135">
        <v>441.9</v>
      </c>
      <c r="H5" s="134" t="s">
        <v>73</v>
      </c>
      <c r="I5" s="134">
        <v>741.9</v>
      </c>
    </row>
    <row r="6" spans="2:9" ht="15" customHeight="1" x14ac:dyDescent="0.25">
      <c r="B6" s="151"/>
      <c r="C6" s="54" t="s">
        <v>30</v>
      </c>
      <c r="D6" s="57">
        <v>0.5</v>
      </c>
      <c r="E6" s="148"/>
      <c r="F6" s="58">
        <v>0.47</v>
      </c>
      <c r="G6" s="135"/>
      <c r="H6" s="134"/>
      <c r="I6" s="134"/>
    </row>
    <row r="7" spans="2:9" ht="15" customHeight="1" x14ac:dyDescent="0.25">
      <c r="B7" s="151"/>
      <c r="C7" s="54" t="s">
        <v>31</v>
      </c>
      <c r="D7" s="57">
        <v>0.5</v>
      </c>
      <c r="E7" s="148"/>
      <c r="F7" s="58">
        <v>0.47</v>
      </c>
      <c r="G7" s="135"/>
      <c r="H7" s="134"/>
      <c r="I7" s="134"/>
    </row>
    <row r="8" spans="2:9" ht="15" customHeight="1" x14ac:dyDescent="0.25">
      <c r="B8" s="151"/>
      <c r="C8" s="54" t="s">
        <v>32</v>
      </c>
      <c r="D8" s="57">
        <v>0.23</v>
      </c>
      <c r="E8" s="148"/>
      <c r="F8" s="58">
        <v>0.2</v>
      </c>
      <c r="G8" s="135"/>
      <c r="H8" s="134"/>
      <c r="I8" s="134"/>
    </row>
    <row r="9" spans="2:9" x14ac:dyDescent="0.25">
      <c r="B9" s="141" t="s">
        <v>27</v>
      </c>
      <c r="C9" s="142"/>
      <c r="D9" s="142"/>
      <c r="E9" s="143"/>
      <c r="F9" s="86">
        <v>1.25</v>
      </c>
      <c r="G9" s="55"/>
      <c r="H9" s="50"/>
      <c r="I9" s="50"/>
    </row>
    <row r="11" spans="2:9" x14ac:dyDescent="0.25">
      <c r="B11" s="150" t="s">
        <v>33</v>
      </c>
      <c r="C11" s="50"/>
      <c r="D11" s="50"/>
      <c r="E11" s="50"/>
      <c r="F11" s="50"/>
      <c r="G11" s="55"/>
      <c r="H11" s="50"/>
      <c r="I11" s="50"/>
    </row>
    <row r="12" spans="2:9" ht="45" x14ac:dyDescent="0.25">
      <c r="B12" s="151"/>
      <c r="C12" s="51" t="s">
        <v>28</v>
      </c>
      <c r="D12" s="52" t="s">
        <v>26</v>
      </c>
      <c r="E12" s="53" t="s">
        <v>25</v>
      </c>
      <c r="F12" s="51" t="s">
        <v>70</v>
      </c>
      <c r="G12" s="52" t="s">
        <v>71</v>
      </c>
      <c r="H12" s="51" t="s">
        <v>72</v>
      </c>
      <c r="I12" s="53" t="s">
        <v>74</v>
      </c>
    </row>
    <row r="13" spans="2:9" x14ac:dyDescent="0.25">
      <c r="B13" s="151"/>
      <c r="C13" s="54" t="s">
        <v>29</v>
      </c>
      <c r="D13" s="56">
        <v>0.48</v>
      </c>
      <c r="E13" s="149" t="s">
        <v>41</v>
      </c>
      <c r="F13" s="59" t="s">
        <v>42</v>
      </c>
      <c r="G13" s="135">
        <v>491.4</v>
      </c>
      <c r="H13" s="134" t="s">
        <v>73</v>
      </c>
      <c r="I13" s="134">
        <v>791.4</v>
      </c>
    </row>
    <row r="14" spans="2:9" x14ac:dyDescent="0.25">
      <c r="B14" s="151"/>
      <c r="C14" s="54" t="s">
        <v>30</v>
      </c>
      <c r="D14" s="57">
        <v>0.38</v>
      </c>
      <c r="E14" s="148"/>
      <c r="F14" s="59" t="s">
        <v>43</v>
      </c>
      <c r="G14" s="135"/>
      <c r="H14" s="134"/>
      <c r="I14" s="134"/>
    </row>
    <row r="15" spans="2:9" x14ac:dyDescent="0.25">
      <c r="B15" s="151"/>
      <c r="C15" s="54" t="s">
        <v>31</v>
      </c>
      <c r="D15" s="57">
        <v>0.24</v>
      </c>
      <c r="E15" s="148"/>
      <c r="F15" s="59" t="s">
        <v>44</v>
      </c>
      <c r="G15" s="135"/>
      <c r="H15" s="134"/>
      <c r="I15" s="134"/>
    </row>
    <row r="16" spans="2:9" x14ac:dyDescent="0.25">
      <c r="B16" s="151"/>
      <c r="C16" s="54" t="s">
        <v>32</v>
      </c>
      <c r="D16" s="57">
        <v>0.31</v>
      </c>
      <c r="E16" s="148"/>
      <c r="F16" s="59" t="s">
        <v>45</v>
      </c>
      <c r="G16" s="135"/>
      <c r="H16" s="134"/>
      <c r="I16" s="134"/>
    </row>
    <row r="17" spans="2:9" x14ac:dyDescent="0.25">
      <c r="B17" s="141" t="s">
        <v>27</v>
      </c>
      <c r="C17" s="142"/>
      <c r="D17" s="142"/>
      <c r="E17" s="143"/>
      <c r="F17" s="86">
        <v>1.39</v>
      </c>
      <c r="G17" s="55"/>
      <c r="H17" s="50"/>
      <c r="I17" s="50"/>
    </row>
    <row r="19" spans="2:9" x14ac:dyDescent="0.25">
      <c r="B19" s="144" t="s">
        <v>34</v>
      </c>
      <c r="C19" s="50"/>
      <c r="D19" s="50"/>
      <c r="E19" s="50"/>
      <c r="F19" s="50"/>
      <c r="G19" s="55"/>
      <c r="H19" s="50"/>
      <c r="I19" s="50"/>
    </row>
    <row r="20" spans="2:9" ht="45" x14ac:dyDescent="0.25">
      <c r="B20" s="152"/>
      <c r="C20" s="51" t="s">
        <v>28</v>
      </c>
      <c r="D20" s="52" t="s">
        <v>26</v>
      </c>
      <c r="E20" s="53" t="s">
        <v>25</v>
      </c>
      <c r="F20" s="51" t="s">
        <v>70</v>
      </c>
      <c r="G20" s="52" t="s">
        <v>71</v>
      </c>
      <c r="H20" s="51" t="s">
        <v>72</v>
      </c>
      <c r="I20" s="53" t="s">
        <v>74</v>
      </c>
    </row>
    <row r="21" spans="2:9" ht="15" customHeight="1" x14ac:dyDescent="0.25">
      <c r="B21" s="152"/>
      <c r="C21" s="54" t="s">
        <v>29</v>
      </c>
      <c r="D21" s="56">
        <v>0.35</v>
      </c>
      <c r="E21" s="149" t="s">
        <v>46</v>
      </c>
      <c r="F21" s="59" t="s">
        <v>47</v>
      </c>
      <c r="G21" s="135">
        <v>689.2</v>
      </c>
      <c r="H21" s="134" t="s">
        <v>73</v>
      </c>
      <c r="I21" s="135">
        <v>989.2</v>
      </c>
    </row>
    <row r="22" spans="2:9" ht="15" customHeight="1" x14ac:dyDescent="0.25">
      <c r="B22" s="152"/>
      <c r="C22" s="54" t="s">
        <v>30</v>
      </c>
      <c r="D22" s="57">
        <v>0.55000000000000004</v>
      </c>
      <c r="E22" s="148"/>
      <c r="F22" s="59" t="s">
        <v>48</v>
      </c>
      <c r="G22" s="135"/>
      <c r="H22" s="134"/>
      <c r="I22" s="135"/>
    </row>
    <row r="23" spans="2:9" ht="15" customHeight="1" x14ac:dyDescent="0.25">
      <c r="B23" s="152"/>
      <c r="C23" s="54" t="s">
        <v>31</v>
      </c>
      <c r="D23" s="57">
        <v>0.7</v>
      </c>
      <c r="E23" s="148"/>
      <c r="F23" s="59" t="s">
        <v>49</v>
      </c>
      <c r="G23" s="135"/>
      <c r="H23" s="134"/>
      <c r="I23" s="135"/>
    </row>
    <row r="24" spans="2:9" ht="15" customHeight="1" x14ac:dyDescent="0.25">
      <c r="B24" s="153"/>
      <c r="C24" s="54" t="s">
        <v>32</v>
      </c>
      <c r="D24" s="57">
        <v>0.35</v>
      </c>
      <c r="E24" s="148"/>
      <c r="F24" s="59" t="s">
        <v>47</v>
      </c>
      <c r="G24" s="135"/>
      <c r="H24" s="134"/>
      <c r="I24" s="135"/>
    </row>
    <row r="25" spans="2:9" x14ac:dyDescent="0.25">
      <c r="B25" s="141" t="s">
        <v>27</v>
      </c>
      <c r="C25" s="142"/>
      <c r="D25" s="142"/>
      <c r="E25" s="143"/>
      <c r="F25" s="85" t="s">
        <v>50</v>
      </c>
      <c r="G25" s="55"/>
      <c r="H25" s="50"/>
      <c r="I25" s="50"/>
    </row>
    <row r="27" spans="2:9" x14ac:dyDescent="0.25">
      <c r="B27" s="144" t="s">
        <v>35</v>
      </c>
      <c r="C27" s="50"/>
      <c r="D27" s="50"/>
      <c r="E27" s="50"/>
      <c r="F27" s="50"/>
      <c r="G27" s="55"/>
      <c r="H27" s="50"/>
      <c r="I27" s="50"/>
    </row>
    <row r="28" spans="2:9" ht="45" x14ac:dyDescent="0.25">
      <c r="B28" s="145"/>
      <c r="C28" s="51" t="s">
        <v>28</v>
      </c>
      <c r="D28" s="52" t="s">
        <v>26</v>
      </c>
      <c r="E28" s="53" t="s">
        <v>25</v>
      </c>
      <c r="F28" s="51" t="s">
        <v>70</v>
      </c>
      <c r="G28" s="52" t="s">
        <v>71</v>
      </c>
      <c r="H28" s="51" t="s">
        <v>72</v>
      </c>
      <c r="I28" s="53" t="s">
        <v>74</v>
      </c>
    </row>
    <row r="29" spans="2:9" x14ac:dyDescent="0.25">
      <c r="B29" s="145"/>
      <c r="C29" s="54" t="s">
        <v>29</v>
      </c>
      <c r="D29" s="56">
        <v>0.18</v>
      </c>
      <c r="E29" s="147">
        <v>0.03</v>
      </c>
      <c r="F29" s="58">
        <v>0.15</v>
      </c>
      <c r="G29" s="136">
        <v>410.1</v>
      </c>
      <c r="H29" s="134" t="s">
        <v>73</v>
      </c>
      <c r="I29" s="134">
        <v>710.1</v>
      </c>
    </row>
    <row r="30" spans="2:9" x14ac:dyDescent="0.25">
      <c r="B30" s="145"/>
      <c r="C30" s="54" t="s">
        <v>30</v>
      </c>
      <c r="D30" s="57">
        <v>0.37</v>
      </c>
      <c r="E30" s="148"/>
      <c r="F30" s="58">
        <v>0.34</v>
      </c>
      <c r="G30" s="137"/>
      <c r="H30" s="134"/>
      <c r="I30" s="134"/>
    </row>
    <row r="31" spans="2:9" x14ac:dyDescent="0.25">
      <c r="B31" s="145"/>
      <c r="C31" s="54" t="s">
        <v>31</v>
      </c>
      <c r="D31" s="57">
        <v>0.53</v>
      </c>
      <c r="E31" s="148"/>
      <c r="F31" s="58">
        <v>0.5</v>
      </c>
      <c r="G31" s="137"/>
      <c r="H31" s="134"/>
      <c r="I31" s="134"/>
    </row>
    <row r="32" spans="2:9" x14ac:dyDescent="0.25">
      <c r="B32" s="146"/>
      <c r="C32" s="54" t="s">
        <v>32</v>
      </c>
      <c r="D32" s="57">
        <v>0.2</v>
      </c>
      <c r="E32" s="148"/>
      <c r="F32" s="58">
        <v>0.17</v>
      </c>
      <c r="G32" s="138"/>
      <c r="H32" s="134"/>
      <c r="I32" s="134"/>
    </row>
    <row r="33" spans="2:9" x14ac:dyDescent="0.25">
      <c r="B33" s="141" t="s">
        <v>27</v>
      </c>
      <c r="C33" s="142"/>
      <c r="D33" s="142"/>
      <c r="E33" s="143"/>
      <c r="F33" s="86">
        <v>1.1599999999999999</v>
      </c>
      <c r="G33" s="55"/>
      <c r="H33" s="50"/>
      <c r="I33" s="50"/>
    </row>
    <row r="35" spans="2:9" x14ac:dyDescent="0.25">
      <c r="B35" s="144" t="s">
        <v>36</v>
      </c>
      <c r="C35" s="50"/>
      <c r="D35" s="50"/>
      <c r="E35" s="50"/>
      <c r="F35" s="50"/>
      <c r="G35" s="55"/>
      <c r="H35" s="50"/>
      <c r="I35" s="50"/>
    </row>
    <row r="36" spans="2:9" ht="45" x14ac:dyDescent="0.25">
      <c r="B36" s="145"/>
      <c r="C36" s="51" t="s">
        <v>28</v>
      </c>
      <c r="D36" s="52" t="s">
        <v>26</v>
      </c>
      <c r="E36" s="53" t="s">
        <v>25</v>
      </c>
      <c r="F36" s="51" t="s">
        <v>70</v>
      </c>
      <c r="G36" s="52" t="s">
        <v>71</v>
      </c>
      <c r="H36" s="51" t="s">
        <v>72</v>
      </c>
      <c r="I36" s="53" t="s">
        <v>74</v>
      </c>
    </row>
    <row r="37" spans="2:9" ht="15" customHeight="1" x14ac:dyDescent="0.25">
      <c r="B37" s="145"/>
      <c r="C37" s="54" t="s">
        <v>29</v>
      </c>
      <c r="D37" s="56">
        <v>0.3</v>
      </c>
      <c r="E37" s="147">
        <v>0.01</v>
      </c>
      <c r="F37" s="58">
        <v>0.28999999999999998</v>
      </c>
      <c r="G37" s="135">
        <v>551.5</v>
      </c>
      <c r="H37" s="134" t="s">
        <v>73</v>
      </c>
      <c r="I37" s="135">
        <v>851.5</v>
      </c>
    </row>
    <row r="38" spans="2:9" ht="15" customHeight="1" x14ac:dyDescent="0.25">
      <c r="B38" s="145"/>
      <c r="C38" s="54" t="s">
        <v>30</v>
      </c>
      <c r="D38" s="57">
        <v>0.4</v>
      </c>
      <c r="E38" s="148"/>
      <c r="F38" s="58">
        <v>0.39</v>
      </c>
      <c r="G38" s="135"/>
      <c r="H38" s="134"/>
      <c r="I38" s="135"/>
    </row>
    <row r="39" spans="2:9" ht="15" customHeight="1" x14ac:dyDescent="0.25">
      <c r="B39" s="145"/>
      <c r="C39" s="54" t="s">
        <v>31</v>
      </c>
      <c r="D39" s="57">
        <v>0.5</v>
      </c>
      <c r="E39" s="148"/>
      <c r="F39" s="58">
        <v>0.49</v>
      </c>
      <c r="G39" s="135"/>
      <c r="H39" s="134"/>
      <c r="I39" s="135"/>
    </row>
    <row r="40" spans="2:9" ht="15" customHeight="1" x14ac:dyDescent="0.25">
      <c r="B40" s="146"/>
      <c r="C40" s="54" t="s">
        <v>32</v>
      </c>
      <c r="D40" s="57">
        <v>0.4</v>
      </c>
      <c r="E40" s="148"/>
      <c r="F40" s="58">
        <v>0.39</v>
      </c>
      <c r="G40" s="135"/>
      <c r="H40" s="134"/>
      <c r="I40" s="135"/>
    </row>
    <row r="41" spans="2:9" x14ac:dyDescent="0.25">
      <c r="B41" s="141" t="s">
        <v>27</v>
      </c>
      <c r="C41" s="142"/>
      <c r="D41" s="142"/>
      <c r="E41" s="143"/>
      <c r="F41" s="86">
        <v>1.56</v>
      </c>
      <c r="G41" s="55"/>
      <c r="H41" s="50"/>
      <c r="I41" s="50"/>
    </row>
    <row r="43" spans="2:9" x14ac:dyDescent="0.25">
      <c r="B43" s="144" t="s">
        <v>51</v>
      </c>
      <c r="C43" s="50"/>
      <c r="D43" s="50"/>
      <c r="E43" s="50"/>
      <c r="F43" s="50"/>
      <c r="G43" s="55"/>
      <c r="H43" s="50"/>
      <c r="I43" s="50"/>
    </row>
    <row r="44" spans="2:9" ht="45" x14ac:dyDescent="0.25">
      <c r="B44" s="145"/>
      <c r="C44" s="51" t="s">
        <v>28</v>
      </c>
      <c r="D44" s="52" t="s">
        <v>26</v>
      </c>
      <c r="E44" s="53" t="s">
        <v>25</v>
      </c>
      <c r="F44" s="51" t="s">
        <v>70</v>
      </c>
      <c r="G44" s="52" t="s">
        <v>71</v>
      </c>
      <c r="H44" s="51" t="s">
        <v>72</v>
      </c>
      <c r="I44" s="53" t="s">
        <v>74</v>
      </c>
    </row>
    <row r="45" spans="2:9" x14ac:dyDescent="0.25">
      <c r="B45" s="145"/>
      <c r="C45" s="54" t="s">
        <v>29</v>
      </c>
      <c r="D45" s="56" t="s">
        <v>52</v>
      </c>
      <c r="E45" s="147">
        <v>0.01</v>
      </c>
      <c r="F45" s="59" t="s">
        <v>55</v>
      </c>
      <c r="G45" s="136">
        <v>490</v>
      </c>
      <c r="H45" s="134" t="s">
        <v>73</v>
      </c>
      <c r="I45" s="134">
        <v>790</v>
      </c>
    </row>
    <row r="46" spans="2:9" x14ac:dyDescent="0.25">
      <c r="B46" s="145"/>
      <c r="C46" s="54" t="s">
        <v>30</v>
      </c>
      <c r="D46" s="57">
        <v>0.5</v>
      </c>
      <c r="E46" s="148"/>
      <c r="F46" s="60">
        <v>0.49</v>
      </c>
      <c r="G46" s="137"/>
      <c r="H46" s="134"/>
      <c r="I46" s="134"/>
    </row>
    <row r="47" spans="2:9" x14ac:dyDescent="0.25">
      <c r="B47" s="145"/>
      <c r="C47" s="54" t="s">
        <v>31</v>
      </c>
      <c r="D47" s="57" t="s">
        <v>53</v>
      </c>
      <c r="E47" s="148"/>
      <c r="F47" s="59" t="s">
        <v>56</v>
      </c>
      <c r="G47" s="137"/>
      <c r="H47" s="134"/>
      <c r="I47" s="134"/>
    </row>
    <row r="48" spans="2:9" x14ac:dyDescent="0.25">
      <c r="B48" s="146"/>
      <c r="C48" s="54" t="s">
        <v>32</v>
      </c>
      <c r="D48" s="57" t="s">
        <v>54</v>
      </c>
      <c r="E48" s="148"/>
      <c r="F48" s="87" t="s">
        <v>57</v>
      </c>
      <c r="G48" s="138"/>
      <c r="H48" s="134"/>
      <c r="I48" s="134"/>
    </row>
    <row r="49" spans="2:9" x14ac:dyDescent="0.25">
      <c r="B49" s="141" t="s">
        <v>27</v>
      </c>
      <c r="C49" s="142"/>
      <c r="D49" s="142"/>
      <c r="E49" s="143"/>
      <c r="F49" s="85" t="s">
        <v>58</v>
      </c>
      <c r="G49" s="55"/>
      <c r="H49" s="50"/>
      <c r="I49" s="50"/>
    </row>
    <row r="51" spans="2:9" x14ac:dyDescent="0.25">
      <c r="B51" s="144" t="s">
        <v>59</v>
      </c>
      <c r="C51" s="50"/>
      <c r="D51" s="50"/>
      <c r="E51" s="50"/>
      <c r="F51" s="50"/>
      <c r="G51" s="55"/>
      <c r="H51" s="50"/>
      <c r="I51" s="50"/>
    </row>
    <row r="52" spans="2:9" ht="45" x14ac:dyDescent="0.25">
      <c r="B52" s="145"/>
      <c r="C52" s="51" t="s">
        <v>28</v>
      </c>
      <c r="D52" s="52" t="s">
        <v>26</v>
      </c>
      <c r="E52" s="53" t="s">
        <v>25</v>
      </c>
      <c r="F52" s="51" t="s">
        <v>70</v>
      </c>
      <c r="G52" s="52" t="s">
        <v>71</v>
      </c>
      <c r="H52" s="51" t="s">
        <v>72</v>
      </c>
      <c r="I52" s="53" t="s">
        <v>74</v>
      </c>
    </row>
    <row r="53" spans="2:9" x14ac:dyDescent="0.25">
      <c r="B53" s="145"/>
      <c r="C53" s="54" t="s">
        <v>29</v>
      </c>
      <c r="D53" s="56">
        <v>7.0000000000000007E-2</v>
      </c>
      <c r="E53" s="149" t="s">
        <v>60</v>
      </c>
      <c r="F53" s="59" t="s">
        <v>61</v>
      </c>
      <c r="G53" s="136">
        <v>482.9</v>
      </c>
      <c r="H53" s="134" t="s">
        <v>73</v>
      </c>
      <c r="I53" s="134">
        <v>782.9</v>
      </c>
    </row>
    <row r="54" spans="2:9" x14ac:dyDescent="0.25">
      <c r="B54" s="145"/>
      <c r="C54" s="54" t="s">
        <v>30</v>
      </c>
      <c r="D54" s="57">
        <v>0.4</v>
      </c>
      <c r="E54" s="148"/>
      <c r="F54" s="59" t="s">
        <v>62</v>
      </c>
      <c r="G54" s="137"/>
      <c r="H54" s="134"/>
      <c r="I54" s="134"/>
    </row>
    <row r="55" spans="2:9" x14ac:dyDescent="0.25">
      <c r="B55" s="145"/>
      <c r="C55" s="54" t="s">
        <v>31</v>
      </c>
      <c r="D55" s="57">
        <v>0.45</v>
      </c>
      <c r="E55" s="148"/>
      <c r="F55" s="59" t="s">
        <v>63</v>
      </c>
      <c r="G55" s="137"/>
      <c r="H55" s="134"/>
      <c r="I55" s="134"/>
    </row>
    <row r="56" spans="2:9" x14ac:dyDescent="0.25">
      <c r="B56" s="146"/>
      <c r="C56" s="54" t="s">
        <v>32</v>
      </c>
      <c r="D56" s="57">
        <v>0.45</v>
      </c>
      <c r="E56" s="148"/>
      <c r="F56" s="59" t="s">
        <v>63</v>
      </c>
      <c r="G56" s="138"/>
      <c r="H56" s="134"/>
      <c r="I56" s="134"/>
    </row>
    <row r="57" spans="2:9" x14ac:dyDescent="0.25">
      <c r="B57" s="141" t="s">
        <v>27</v>
      </c>
      <c r="C57" s="142"/>
      <c r="D57" s="142"/>
      <c r="E57" s="143"/>
      <c r="F57" s="85" t="s">
        <v>64</v>
      </c>
      <c r="G57" s="55"/>
      <c r="H57" s="50"/>
      <c r="I57" s="50"/>
    </row>
    <row r="59" spans="2:9" x14ac:dyDescent="0.25">
      <c r="B59" s="144" t="s">
        <v>37</v>
      </c>
      <c r="C59" s="50"/>
      <c r="D59" s="50"/>
      <c r="E59" s="50"/>
      <c r="F59" s="50"/>
      <c r="G59" s="55"/>
      <c r="H59" s="50"/>
      <c r="I59" s="50"/>
    </row>
    <row r="60" spans="2:9" ht="45" x14ac:dyDescent="0.25">
      <c r="B60" s="145"/>
      <c r="C60" s="51" t="s">
        <v>28</v>
      </c>
      <c r="D60" s="52" t="s">
        <v>26</v>
      </c>
      <c r="E60" s="53" t="s">
        <v>25</v>
      </c>
      <c r="F60" s="51" t="s">
        <v>70</v>
      </c>
      <c r="G60" s="52" t="s">
        <v>71</v>
      </c>
      <c r="H60" s="51" t="s">
        <v>72</v>
      </c>
      <c r="I60" s="53" t="s">
        <v>74</v>
      </c>
    </row>
    <row r="61" spans="2:9" x14ac:dyDescent="0.25">
      <c r="B61" s="145"/>
      <c r="C61" s="54" t="s">
        <v>29</v>
      </c>
      <c r="D61" s="56">
        <v>0.3</v>
      </c>
      <c r="E61" s="147">
        <v>0.01</v>
      </c>
      <c r="F61" s="58">
        <v>0.28999999999999998</v>
      </c>
      <c r="G61" s="136">
        <v>445.4</v>
      </c>
      <c r="H61" s="134" t="s">
        <v>73</v>
      </c>
      <c r="I61" s="134">
        <v>745.4</v>
      </c>
    </row>
    <row r="62" spans="2:9" x14ac:dyDescent="0.25">
      <c r="B62" s="145"/>
      <c r="C62" s="54" t="s">
        <v>30</v>
      </c>
      <c r="D62" s="57">
        <v>0.3</v>
      </c>
      <c r="E62" s="148"/>
      <c r="F62" s="58">
        <v>0.28999999999999998</v>
      </c>
      <c r="G62" s="137"/>
      <c r="H62" s="134"/>
      <c r="I62" s="134"/>
    </row>
    <row r="63" spans="2:9" x14ac:dyDescent="0.25">
      <c r="B63" s="145"/>
      <c r="C63" s="54" t="s">
        <v>31</v>
      </c>
      <c r="D63" s="57">
        <v>0.4</v>
      </c>
      <c r="E63" s="148"/>
      <c r="F63" s="58">
        <v>0.39</v>
      </c>
      <c r="G63" s="137"/>
      <c r="H63" s="134"/>
      <c r="I63" s="134"/>
    </row>
    <row r="64" spans="2:9" x14ac:dyDescent="0.25">
      <c r="B64" s="146"/>
      <c r="C64" s="54" t="s">
        <v>32</v>
      </c>
      <c r="D64" s="57">
        <v>0.3</v>
      </c>
      <c r="E64" s="148"/>
      <c r="F64" s="58">
        <v>0.28999999999999998</v>
      </c>
      <c r="G64" s="138"/>
      <c r="H64" s="134"/>
      <c r="I64" s="134"/>
    </row>
    <row r="65" spans="2:9" x14ac:dyDescent="0.25">
      <c r="B65" s="141" t="s">
        <v>27</v>
      </c>
      <c r="C65" s="142"/>
      <c r="D65" s="142"/>
      <c r="E65" s="143"/>
      <c r="F65" s="86">
        <v>1.26</v>
      </c>
      <c r="G65" s="55"/>
      <c r="H65" s="50"/>
      <c r="I65" s="50"/>
    </row>
    <row r="67" spans="2:9" x14ac:dyDescent="0.25">
      <c r="B67" s="144" t="s">
        <v>38</v>
      </c>
      <c r="C67" s="50"/>
      <c r="D67" s="50"/>
      <c r="E67" s="50"/>
      <c r="F67" s="50"/>
      <c r="G67" s="55"/>
      <c r="H67" s="50"/>
      <c r="I67" s="50"/>
    </row>
    <row r="68" spans="2:9" ht="45" x14ac:dyDescent="0.25">
      <c r="B68" s="145"/>
      <c r="C68" s="51" t="s">
        <v>28</v>
      </c>
      <c r="D68" s="52" t="s">
        <v>26</v>
      </c>
      <c r="E68" s="53" t="s">
        <v>25</v>
      </c>
      <c r="F68" s="51" t="s">
        <v>70</v>
      </c>
      <c r="G68" s="52" t="s">
        <v>71</v>
      </c>
      <c r="H68" s="51" t="s">
        <v>72</v>
      </c>
      <c r="I68" s="53" t="s">
        <v>74</v>
      </c>
    </row>
    <row r="69" spans="2:9" ht="15" customHeight="1" x14ac:dyDescent="0.25">
      <c r="B69" s="145"/>
      <c r="C69" s="54" t="s">
        <v>29</v>
      </c>
      <c r="D69" s="56">
        <v>0.3</v>
      </c>
      <c r="E69" s="149" t="s">
        <v>41</v>
      </c>
      <c r="F69" s="59" t="s">
        <v>65</v>
      </c>
      <c r="G69" s="140">
        <v>700</v>
      </c>
      <c r="H69" s="139" t="s">
        <v>73</v>
      </c>
      <c r="I69" s="140">
        <v>1000</v>
      </c>
    </row>
    <row r="70" spans="2:9" ht="15" customHeight="1" x14ac:dyDescent="0.25">
      <c r="B70" s="145"/>
      <c r="C70" s="54" t="s">
        <v>30</v>
      </c>
      <c r="D70" s="57">
        <v>0.6</v>
      </c>
      <c r="E70" s="148"/>
      <c r="F70" s="59" t="s">
        <v>67</v>
      </c>
      <c r="G70" s="140"/>
      <c r="H70" s="139"/>
      <c r="I70" s="140"/>
    </row>
    <row r="71" spans="2:9" ht="15" customHeight="1" x14ac:dyDescent="0.25">
      <c r="B71" s="145"/>
      <c r="C71" s="54" t="s">
        <v>31</v>
      </c>
      <c r="D71" s="57">
        <v>0.7</v>
      </c>
      <c r="E71" s="148"/>
      <c r="F71" s="59" t="s">
        <v>68</v>
      </c>
      <c r="G71" s="140"/>
      <c r="H71" s="139"/>
      <c r="I71" s="140"/>
    </row>
    <row r="72" spans="2:9" ht="15" customHeight="1" x14ac:dyDescent="0.25">
      <c r="B72" s="146"/>
      <c r="C72" s="54" t="s">
        <v>32</v>
      </c>
      <c r="D72" s="57">
        <v>0.4</v>
      </c>
      <c r="E72" s="148"/>
      <c r="F72" s="59" t="s">
        <v>69</v>
      </c>
      <c r="G72" s="140"/>
      <c r="H72" s="139"/>
      <c r="I72" s="140"/>
    </row>
    <row r="73" spans="2:9" x14ac:dyDescent="0.25">
      <c r="B73" s="141" t="s">
        <v>27</v>
      </c>
      <c r="C73" s="142"/>
      <c r="D73" s="142"/>
      <c r="E73" s="143"/>
      <c r="F73" s="85">
        <v>1.98</v>
      </c>
      <c r="G73" s="55"/>
      <c r="H73" s="50"/>
      <c r="I73" s="50"/>
    </row>
    <row r="75" spans="2:9" x14ac:dyDescent="0.25">
      <c r="B75" s="144" t="s">
        <v>39</v>
      </c>
      <c r="C75" s="50"/>
      <c r="D75" s="50"/>
      <c r="E75" s="50"/>
      <c r="F75" s="50"/>
      <c r="G75" s="55"/>
      <c r="H75" s="50"/>
      <c r="I75" s="50"/>
    </row>
    <row r="76" spans="2:9" ht="45" x14ac:dyDescent="0.25">
      <c r="B76" s="145"/>
      <c r="C76" s="51" t="s">
        <v>28</v>
      </c>
      <c r="D76" s="52" t="s">
        <v>26</v>
      </c>
      <c r="E76" s="53" t="s">
        <v>25</v>
      </c>
      <c r="F76" s="51" t="s">
        <v>70</v>
      </c>
      <c r="G76" s="52" t="s">
        <v>71</v>
      </c>
      <c r="H76" s="51" t="s">
        <v>72</v>
      </c>
      <c r="I76" s="53" t="s">
        <v>74</v>
      </c>
    </row>
    <row r="77" spans="2:9" x14ac:dyDescent="0.25">
      <c r="B77" s="145"/>
      <c r="C77" s="54" t="s">
        <v>29</v>
      </c>
      <c r="D77" s="56">
        <v>0.3</v>
      </c>
      <c r="E77" s="149" t="s">
        <v>41</v>
      </c>
      <c r="F77" s="59" t="s">
        <v>65</v>
      </c>
      <c r="G77" s="136">
        <v>487.8</v>
      </c>
      <c r="H77" s="134" t="s">
        <v>73</v>
      </c>
      <c r="I77" s="134">
        <v>787.8</v>
      </c>
    </row>
    <row r="78" spans="2:9" x14ac:dyDescent="0.25">
      <c r="B78" s="145"/>
      <c r="C78" s="54" t="s">
        <v>30</v>
      </c>
      <c r="D78" s="57">
        <v>0.3</v>
      </c>
      <c r="E78" s="148"/>
      <c r="F78" s="59" t="s">
        <v>65</v>
      </c>
      <c r="G78" s="137"/>
      <c r="H78" s="134"/>
      <c r="I78" s="134"/>
    </row>
    <row r="79" spans="2:9" x14ac:dyDescent="0.25">
      <c r="B79" s="145"/>
      <c r="C79" s="54" t="s">
        <v>31</v>
      </c>
      <c r="D79" s="57">
        <v>0.5</v>
      </c>
      <c r="E79" s="148"/>
      <c r="F79" s="59" t="s">
        <v>66</v>
      </c>
      <c r="G79" s="137"/>
      <c r="H79" s="134"/>
      <c r="I79" s="134"/>
    </row>
    <row r="80" spans="2:9" x14ac:dyDescent="0.25">
      <c r="B80" s="146"/>
      <c r="C80" s="54" t="s">
        <v>32</v>
      </c>
      <c r="D80" s="57">
        <v>0.3</v>
      </c>
      <c r="E80" s="148"/>
      <c r="F80" s="59" t="s">
        <v>65</v>
      </c>
      <c r="G80" s="138"/>
      <c r="H80" s="134"/>
      <c r="I80" s="134"/>
    </row>
    <row r="81" spans="2:9" x14ac:dyDescent="0.25">
      <c r="B81" s="141" t="s">
        <v>27</v>
      </c>
      <c r="C81" s="142"/>
      <c r="D81" s="142"/>
      <c r="E81" s="143"/>
      <c r="F81" s="85">
        <v>1.38</v>
      </c>
      <c r="G81" s="55"/>
      <c r="H81" s="50"/>
      <c r="I81" s="50"/>
    </row>
    <row r="83" spans="2:9" x14ac:dyDescent="0.25">
      <c r="B83" s="144" t="s">
        <v>40</v>
      </c>
      <c r="C83" s="50"/>
      <c r="D83" s="50"/>
      <c r="E83" s="50"/>
      <c r="F83" s="50"/>
      <c r="G83" s="55"/>
      <c r="H83" s="50"/>
      <c r="I83" s="50"/>
    </row>
    <row r="84" spans="2:9" ht="45" x14ac:dyDescent="0.25">
      <c r="B84" s="145"/>
      <c r="C84" s="51" t="s">
        <v>28</v>
      </c>
      <c r="D84" s="52" t="s">
        <v>26</v>
      </c>
      <c r="E84" s="53" t="s">
        <v>25</v>
      </c>
      <c r="F84" s="51" t="s">
        <v>70</v>
      </c>
      <c r="G84" s="52" t="s">
        <v>71</v>
      </c>
      <c r="H84" s="51" t="s">
        <v>72</v>
      </c>
      <c r="I84" s="53" t="s">
        <v>74</v>
      </c>
    </row>
    <row r="85" spans="2:9" x14ac:dyDescent="0.25">
      <c r="B85" s="145"/>
      <c r="C85" s="54" t="s">
        <v>29</v>
      </c>
      <c r="D85" s="56">
        <v>0.46</v>
      </c>
      <c r="E85" s="147">
        <v>0.01</v>
      </c>
      <c r="F85" s="58">
        <v>0.45</v>
      </c>
      <c r="G85" s="136">
        <v>583.29999999999995</v>
      </c>
      <c r="H85" s="134" t="s">
        <v>73</v>
      </c>
      <c r="I85" s="134">
        <v>883.3</v>
      </c>
    </row>
    <row r="86" spans="2:9" x14ac:dyDescent="0.25">
      <c r="B86" s="145"/>
      <c r="C86" s="54" t="s">
        <v>30</v>
      </c>
      <c r="D86" s="57">
        <v>0.46</v>
      </c>
      <c r="E86" s="148"/>
      <c r="F86" s="58">
        <v>0.45</v>
      </c>
      <c r="G86" s="137"/>
      <c r="H86" s="134"/>
      <c r="I86" s="134"/>
    </row>
    <row r="87" spans="2:9" x14ac:dyDescent="0.25">
      <c r="B87" s="145"/>
      <c r="C87" s="54" t="s">
        <v>31</v>
      </c>
      <c r="D87" s="57">
        <v>0.31</v>
      </c>
      <c r="E87" s="148"/>
      <c r="F87" s="58">
        <v>0.3</v>
      </c>
      <c r="G87" s="137"/>
      <c r="H87" s="134"/>
      <c r="I87" s="134"/>
    </row>
    <row r="88" spans="2:9" x14ac:dyDescent="0.25">
      <c r="B88" s="146"/>
      <c r="C88" s="54" t="s">
        <v>32</v>
      </c>
      <c r="D88" s="57">
        <v>0.46</v>
      </c>
      <c r="E88" s="148"/>
      <c r="F88" s="58">
        <v>0.45</v>
      </c>
      <c r="G88" s="138"/>
      <c r="H88" s="134"/>
      <c r="I88" s="134"/>
    </row>
    <row r="89" spans="2:9" x14ac:dyDescent="0.25">
      <c r="B89" s="141" t="s">
        <v>27</v>
      </c>
      <c r="C89" s="142"/>
      <c r="D89" s="142"/>
      <c r="E89" s="143"/>
      <c r="F89" s="86">
        <v>1.65</v>
      </c>
      <c r="G89" s="55"/>
      <c r="H89" s="50"/>
      <c r="I89" s="50"/>
    </row>
  </sheetData>
  <mergeCells count="66">
    <mergeCell ref="B25:E25"/>
    <mergeCell ref="E5:E8"/>
    <mergeCell ref="B3:B8"/>
    <mergeCell ref="B9:E9"/>
    <mergeCell ref="B11:B16"/>
    <mergeCell ref="E13:E16"/>
    <mergeCell ref="B17:E17"/>
    <mergeCell ref="B19:B24"/>
    <mergeCell ref="E21:E24"/>
    <mergeCell ref="B57:E57"/>
    <mergeCell ref="B27:B32"/>
    <mergeCell ref="E29:E32"/>
    <mergeCell ref="B33:E33"/>
    <mergeCell ref="B35:B40"/>
    <mergeCell ref="E37:E40"/>
    <mergeCell ref="B41:E41"/>
    <mergeCell ref="B43:B48"/>
    <mergeCell ref="E45:E48"/>
    <mergeCell ref="B49:E49"/>
    <mergeCell ref="B51:B56"/>
    <mergeCell ref="E53:E56"/>
    <mergeCell ref="B89:E89"/>
    <mergeCell ref="B59:B64"/>
    <mergeCell ref="E61:E64"/>
    <mergeCell ref="B65:E65"/>
    <mergeCell ref="B67:B72"/>
    <mergeCell ref="E69:E72"/>
    <mergeCell ref="B73:E73"/>
    <mergeCell ref="B75:B80"/>
    <mergeCell ref="E77:E80"/>
    <mergeCell ref="B81:E81"/>
    <mergeCell ref="B83:B88"/>
    <mergeCell ref="E85:E88"/>
    <mergeCell ref="G45:G48"/>
    <mergeCell ref="G53:G56"/>
    <mergeCell ref="G61:G64"/>
    <mergeCell ref="I5:I8"/>
    <mergeCell ref="H5:H8"/>
    <mergeCell ref="H13:H16"/>
    <mergeCell ref="I13:I16"/>
    <mergeCell ref="H21:H24"/>
    <mergeCell ref="I21:I24"/>
    <mergeCell ref="G5:G8"/>
    <mergeCell ref="G13:G16"/>
    <mergeCell ref="G21:G24"/>
    <mergeCell ref="G29:G32"/>
    <mergeCell ref="G37:G40"/>
    <mergeCell ref="H29:H32"/>
    <mergeCell ref="I29:I32"/>
    <mergeCell ref="G77:G80"/>
    <mergeCell ref="G85:G88"/>
    <mergeCell ref="H69:H72"/>
    <mergeCell ref="I69:I72"/>
    <mergeCell ref="G69:G72"/>
    <mergeCell ref="H37:H40"/>
    <mergeCell ref="I37:I40"/>
    <mergeCell ref="H85:H88"/>
    <mergeCell ref="I85:I88"/>
    <mergeCell ref="H53:H56"/>
    <mergeCell ref="I53:I56"/>
    <mergeCell ref="H61:H64"/>
    <mergeCell ref="I61:I64"/>
    <mergeCell ref="H77:H80"/>
    <mergeCell ref="I77:I80"/>
    <mergeCell ref="H45:H48"/>
    <mergeCell ref="I45:I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Verificacion  Tecnica Experienc</vt:lpstr>
      <vt:lpstr>Calidad-apoyo</vt:lpstr>
      <vt:lpstr>Evaluacion Económica PARCIAL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Nelsy Jenith Maldonado Ballen</dc:creator>
  <cp:lastModifiedBy>Monica Francisca Olarte Gamarra</cp:lastModifiedBy>
  <cp:lastPrinted>2014-03-13T13:57:28Z</cp:lastPrinted>
  <dcterms:created xsi:type="dcterms:W3CDTF">2012-12-15T01:40:11Z</dcterms:created>
  <dcterms:modified xsi:type="dcterms:W3CDTF">2016-02-26T22:55:30Z</dcterms:modified>
</cp:coreProperties>
</file>