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alvarez\Desktop\Mesa de ayuda\Evaluacion tecnica final\"/>
    </mc:Choice>
  </mc:AlternateContent>
  <bookViews>
    <workbookView xWindow="0" yWindow="0" windowWidth="20400" windowHeight="7530"/>
  </bookViews>
  <sheets>
    <sheet name="Eval. Tecnica" sheetId="11" r:id="rId1"/>
    <sheet name="0" sheetId="12" r:id="rId2"/>
    <sheet name="1" sheetId="13" r:id="rId3"/>
    <sheet name="2" sheetId="14" r:id="rId4"/>
    <sheet name="3" sheetId="15" r:id="rId5"/>
    <sheet name="4" sheetId="16" r:id="rId6"/>
    <sheet name="5" sheetId="17" r:id="rId7"/>
    <sheet name="6" sheetId="18" r:id="rId8"/>
    <sheet name="7" sheetId="19" r:id="rId9"/>
    <sheet name="8" sheetId="20" r:id="rId10"/>
    <sheet name="9" sheetId="21" r:id="rId11"/>
    <sheet name="10" sheetId="22" r:id="rId12"/>
    <sheet name="11" sheetId="23" r:id="rId13"/>
    <sheet name="12" sheetId="24" r:id="rId14"/>
    <sheet name="13" sheetId="25" r:id="rId15"/>
    <sheet name="14" sheetId="26" r:id="rId16"/>
    <sheet name="15" sheetId="27" r:id="rId17"/>
    <sheet name="16" sheetId="28" r:id="rId18"/>
    <sheet name="17" sheetId="29" r:id="rId19"/>
    <sheet name="18" sheetId="30" r:id="rId20"/>
    <sheet name="19" sheetId="31" r:id="rId21"/>
    <sheet name="20" sheetId="32" r:id="rId22"/>
    <sheet name="21" sheetId="33" r:id="rId23"/>
    <sheet name="22" sheetId="34" r:id="rId24"/>
  </sheets>
  <calcPr calcId="152511"/>
</workbook>
</file>

<file path=xl/calcChain.xml><?xml version="1.0" encoding="utf-8"?>
<calcChain xmlns="http://schemas.openxmlformats.org/spreadsheetml/2006/main">
  <c r="C11" i="33" l="1"/>
  <c r="C12" i="19" l="1"/>
  <c r="C12" i="30" l="1"/>
  <c r="C10" i="17" l="1"/>
  <c r="C12" i="17" s="1"/>
  <c r="C12" i="32" l="1"/>
  <c r="C12" i="24"/>
  <c r="C10" i="31" l="1"/>
  <c r="C11" i="31"/>
  <c r="C12" i="31" s="1"/>
  <c r="C12" i="29" l="1"/>
  <c r="C12" i="23" l="1"/>
  <c r="C13" i="16" l="1"/>
  <c r="C12" i="15" l="1"/>
  <c r="C12" i="12" l="1"/>
  <c r="C12" i="13" l="1"/>
  <c r="C10" i="27" l="1"/>
  <c r="C12" i="27" s="1"/>
  <c r="C10" i="26"/>
  <c r="C9" i="26"/>
  <c r="C12" i="25"/>
  <c r="C12" i="22"/>
  <c r="C12" i="26" l="1"/>
  <c r="C12" i="21"/>
  <c r="C12" i="20"/>
</calcChain>
</file>

<file path=xl/sharedStrings.xml><?xml version="1.0" encoding="utf-8"?>
<sst xmlns="http://schemas.openxmlformats.org/spreadsheetml/2006/main" count="1043" uniqueCount="254">
  <si>
    <t>PROCESO VJ-VPRE-SA-002-2015</t>
  </si>
  <si>
    <t>EVALUACION TECNICA</t>
  </si>
  <si>
    <t>EXPERIENCIA</t>
  </si>
  <si>
    <t>PROPONENTE:</t>
  </si>
  <si>
    <t>FOLIO</t>
  </si>
  <si>
    <t xml:space="preserve">No </t>
  </si>
  <si>
    <t>Contrato</t>
  </si>
  <si>
    <t xml:space="preserve">Valor </t>
  </si>
  <si>
    <t>Empresa</t>
  </si>
  <si>
    <t>Concepto</t>
  </si>
  <si>
    <t>Fecha de inicio</t>
  </si>
  <si>
    <t>Folios</t>
  </si>
  <si>
    <t>UNSPSC</t>
  </si>
  <si>
    <t>Observaciones</t>
  </si>
  <si>
    <t>No contrato</t>
  </si>
  <si>
    <t>No</t>
  </si>
  <si>
    <t>PROPONENTE</t>
  </si>
  <si>
    <t>AGENCIA NACIONAL DE INFRAESTRUCTURA</t>
  </si>
  <si>
    <t>CUMPLE / NO CUMPLE</t>
  </si>
  <si>
    <t>Fecha de terminación</t>
  </si>
  <si>
    <t>Evaluación Técnica - Experiencia del proponente: 
Los proponentes deberán presentar mínimo uno (1) y máximo tres (3) certificaciones de contratos, las cuales sumadas deberán ser iguales al presupuesto oficial total establecido para el presente proceso de selección. 
Cada una de estas certificaciones deberá referirse al SERVICIO DE MESA DE AYUDA.
Estos contratos deberán haber iniciado con posterioridad al primero de enero de 2010,  en razón a que la tecnología que tendrá que soportarse  en la Agencia son productos de última generación y se necesita verificar que los proponentes cuenten con experiencia en tecnologías similares.
Se aceptaran contratos terminados o en ejecución de Mesa de Ayuda que tengan más de un año de haber iniciado y que aporten la certificación de cumplimiento del año ejecutado a satisfacción, de igual forma la certificación aportada deberá acreditar que el valor ejecutado del contrato a la fecha de cierre del proceso de selección es igual o superior al presupuesto oficial total señalado en el presente documento.</t>
  </si>
  <si>
    <t>PROCESO VJ-VPRE-SA-002-2016</t>
  </si>
  <si>
    <t>FACTOR DE CALIDAD</t>
  </si>
  <si>
    <t>Folio</t>
  </si>
  <si>
    <t>INDUSTRIA NACIONAL</t>
  </si>
  <si>
    <t>T &amp;S COMP TECNOLOGIA Y SERVICIOS S.A.S</t>
  </si>
  <si>
    <t>171 DE 2011</t>
  </si>
  <si>
    <t>SUPERINTENDENCIA DEL SUBSIDIO FAMILIAR</t>
  </si>
  <si>
    <t>CUMPLE</t>
  </si>
  <si>
    <t>121 DE 2010</t>
  </si>
  <si>
    <t>336-2014</t>
  </si>
  <si>
    <t>DEFENSORIA DEL PUEBLO</t>
  </si>
  <si>
    <t xml:space="preserve">CUMPLE </t>
  </si>
  <si>
    <t>SI</t>
  </si>
  <si>
    <t>PC MICROS LTDA</t>
  </si>
  <si>
    <t>213-00-A-COFAC-DITIN-2012</t>
  </si>
  <si>
    <t>FUERZA AEREA COLOMBIANA</t>
  </si>
  <si>
    <t>368-00-A-COFAC-DITIN-2010</t>
  </si>
  <si>
    <t>Mesa de ayuda y mantenimiento preventivo y correctivo de los recursos computacionales, incluyendo repuestos, por 6 meses para la SSF</t>
  </si>
  <si>
    <t>Cumple/No Cumple</t>
  </si>
  <si>
    <t>30-05.2012</t>
  </si>
  <si>
    <t>AMERICAS BUSINESS PROCESS SERVICES S.A.</t>
  </si>
  <si>
    <t xml:space="preserve">EMPRESA DE TELECOMUNICACIONES DE BOGOTA S.A ESP </t>
  </si>
  <si>
    <t xml:space="preserve">NO CUMPLE </t>
  </si>
  <si>
    <t>El contrato inicio antes del 1 de enero de 2010</t>
  </si>
  <si>
    <t>CARVAJAL TECNOLOGIA Y SERVICIOS S.A.S</t>
  </si>
  <si>
    <t>CODENSA S.A. ESP</t>
  </si>
  <si>
    <t>El objeto contractual no corresponde al solicitado</t>
  </si>
  <si>
    <t>COMSISTELCO SAS</t>
  </si>
  <si>
    <t>PROCURADURIA GENERAL DE LA NACION</t>
  </si>
  <si>
    <t>MINISTERIO DE DEFENSA</t>
  </si>
  <si>
    <t>GOBERNACION DE CUNDINAMARCA</t>
  </si>
  <si>
    <t>179-043-2014</t>
  </si>
  <si>
    <t>138-139-140-141-142-143-144</t>
  </si>
  <si>
    <t>Prestar el servicio de mesa de ayuda, mantenimiento preventivo y correctivo de equipos de computo, equipos de seguridad, equipos de comunicaciones, equipos pasivos y activos de red y mantenimiento de ups</t>
  </si>
  <si>
    <t>268/2010 MDN-UGG-DA</t>
  </si>
  <si>
    <t>145-146</t>
  </si>
  <si>
    <t>SC-PS-006.2013</t>
  </si>
  <si>
    <t>147-148-149</t>
  </si>
  <si>
    <t>UNION TEMPORAL MESA DE AYUDA ANI 2016</t>
  </si>
  <si>
    <t>BT LATAM COLOMBIA S.A</t>
  </si>
  <si>
    <t>0S GFP-0024 PO 241510001595 PO 241510001616</t>
  </si>
  <si>
    <t>98-99</t>
  </si>
  <si>
    <t>96 - 97</t>
  </si>
  <si>
    <t>023 de 2015</t>
  </si>
  <si>
    <t>100-101</t>
  </si>
  <si>
    <t>SUPERINTENDENCIA DE SOCIEDADES</t>
  </si>
  <si>
    <t>473-2013</t>
  </si>
  <si>
    <t>CENTRO NACIONAL DE MEMORIA HISTORICA</t>
  </si>
  <si>
    <t>PEAR SOLUTIONS SAS</t>
  </si>
  <si>
    <t>UNION TEMPORAL TECNOLOGIA PARA LA JUSTICIA 2013</t>
  </si>
  <si>
    <t>NO CUMPLE</t>
  </si>
  <si>
    <t>207-02</t>
  </si>
  <si>
    <t>CA03</t>
  </si>
  <si>
    <t>CORPORACION UNIFICADA NACIONAL DE EDUCACION SUPERIOR - CUN</t>
  </si>
  <si>
    <t>EMPRESA DE RECURSOS TECNOLOGICOS S.A ERT</t>
  </si>
  <si>
    <t>HCIN &amp; BRANDER IDEAS UNION TEMPORAL</t>
  </si>
  <si>
    <t>CONTRALORIA GENERAL DE ANTIOQUIA</t>
  </si>
  <si>
    <t>CD CGA 039-2013</t>
  </si>
  <si>
    <t>VPRE-42 23 de mayo 2014</t>
  </si>
  <si>
    <t>Contratar los servicios para la puesta a punto de la infraestructura TIC de la Agencia  Nacional de Infraestructura - ANI</t>
  </si>
  <si>
    <t>VJ-069 del 30 de marzo de 2015</t>
  </si>
  <si>
    <t>Contratar adecuaciones en seguridad a la infraestructura TI de la Agencia Nacional de Infraestructura y la habilitación de la firma digital para el sistema de gestion documental Orfeo para la Agencia Nacional de Infraestructura - ANI.</t>
  </si>
  <si>
    <t>108-109</t>
  </si>
  <si>
    <t>106-107</t>
  </si>
  <si>
    <t>NOTA PRESENTA UNA CUARTA CERTIFICACIÓN A NOMBRE DE LA CONTRALORIA GENERAL DE ANTIOQUIA Y DEACUERDO AL PLIEGO DE CONDICIONES SON MAXIMO 3 CERTIFICACIONES</t>
  </si>
  <si>
    <t>TECNOPROCESOS SAS</t>
  </si>
  <si>
    <t>ARTEFO GRUPO COMERCIAL SAS</t>
  </si>
  <si>
    <t>ST201312095</t>
  </si>
  <si>
    <t>699-DIRCR-2015</t>
  </si>
  <si>
    <t>MINISTERIO DE DEFENSA NACIONAL - EJERCITO NACIONAL - JEREC - DIRCR</t>
  </si>
  <si>
    <t>142A-142B</t>
  </si>
  <si>
    <t xml:space="preserve"> CUMPLE</t>
  </si>
  <si>
    <t>CONECTICS S.A.</t>
  </si>
  <si>
    <t>FONDO NACIONAL DEL AHORRO</t>
  </si>
  <si>
    <t>469 de 2013</t>
  </si>
  <si>
    <t>076 de 2015</t>
  </si>
  <si>
    <t>UNE EPM TELECOMUNICACIONES</t>
  </si>
  <si>
    <t>165-166</t>
  </si>
  <si>
    <t>No cumple ya que es un subcontrato para la Registraduria Nacional del Estado Civil</t>
  </si>
  <si>
    <t>EPM MICRODATA</t>
  </si>
  <si>
    <t>INSTITUTO DE DESARROLLO URBANO IDU</t>
  </si>
  <si>
    <t>IDU 0654 DE 2014</t>
  </si>
  <si>
    <t xml:space="preserve">IDU 016 DE 2012 </t>
  </si>
  <si>
    <t>PROJECT AND BUSINESS MANAGEMENT</t>
  </si>
  <si>
    <t>Cumple / No cumple</t>
  </si>
  <si>
    <t>GROOVE MEDIA TECHNOLOGIES SAS</t>
  </si>
  <si>
    <t>Solucion integral de servicio de mesa de ayuda y mantenimiento preventivo y correctivo con suministro de repuestos para los equipos de computo y perisfericos.</t>
  </si>
  <si>
    <t>NEGOTEC NEGOCIOS Y TECNOLOGIA LTDA</t>
  </si>
  <si>
    <t>Soporte Help Desk  - Desktop a todos los usuarios de Laboratorios Smart, soporte a las aplicaciones de primer nivel y funcional. Administracion de centro de computo, telecomunicaciones (LAN-WAN), servidores, telefonia, impresión y equipos de escritorio. Soporte tecnico y funcional de los modulos de SAP.</t>
  </si>
  <si>
    <t>No 033/2012</t>
  </si>
  <si>
    <t>EMPRESA DE RECURSOS TECNOLOGICOS SA ESP</t>
  </si>
  <si>
    <t>COMPAÑÍA INTEGRADORA DE TECNOLOGIA Y SERVICIOS SAS</t>
  </si>
  <si>
    <t>CORFERIAS</t>
  </si>
  <si>
    <t>150/2012</t>
  </si>
  <si>
    <t>SECRETARIA DISTRITAL DE PLANEACION</t>
  </si>
  <si>
    <t>59-63</t>
  </si>
  <si>
    <t>037/2012</t>
  </si>
  <si>
    <t>UNIVERSIDAD LIBRE</t>
  </si>
  <si>
    <t>64-69</t>
  </si>
  <si>
    <t>UNION TEMPORAL SDCCOLOMBIA Y SOPORTCOL</t>
  </si>
  <si>
    <t>053/2010</t>
  </si>
  <si>
    <t>Ministerio de transporte</t>
  </si>
  <si>
    <t xml:space="preserve">SI </t>
  </si>
  <si>
    <t>COMWARE SA</t>
  </si>
  <si>
    <t>546/2010</t>
  </si>
  <si>
    <t>MAKROSUPERMAYORISTA SA</t>
  </si>
  <si>
    <t>Servicios integrales de mesa de ayuda a usuarios internos de la organización</t>
  </si>
  <si>
    <t>UNION TEMPORAL COLOMBIA DIGITAL -SKYNET</t>
  </si>
  <si>
    <t>Servicio de mesa de ayuda de servicios para el proyecto de conectividad a internet a 753 instituciones publicas. Soporte remoto de nivel 1.</t>
  </si>
  <si>
    <t>SOLUCIONES DE PRODUCTIVIDAD SAS</t>
  </si>
  <si>
    <t>SECRETARIA  GENERAL ALCALDIA MAYOR DE BOGOTA</t>
  </si>
  <si>
    <t>44-46</t>
  </si>
  <si>
    <t>927/2013</t>
  </si>
  <si>
    <t>SECRETARIA DISTRITAL DE AMBIENTE</t>
  </si>
  <si>
    <t>E&amp;C INGENIEROS LTDA</t>
  </si>
  <si>
    <t>212/DIRCR/2013</t>
  </si>
  <si>
    <t>DIRECCION DE RECLUTAMIENTO Y CONTROL DE RESERVAS</t>
  </si>
  <si>
    <t>320-DISAN-EJE-2014</t>
  </si>
  <si>
    <t>DIRECCION DE SANIDAD EJERCITO</t>
  </si>
  <si>
    <t>ANDITEL</t>
  </si>
  <si>
    <t>UNION TEMPORAL INTERNET PARA TODOS</t>
  </si>
  <si>
    <t>UNION TEMPORAL INTERNET PARA KIOSCOS</t>
  </si>
  <si>
    <t>ADA S.A.</t>
  </si>
  <si>
    <t>4600041976 de 2012</t>
  </si>
  <si>
    <t>MUNICIPIO DE MEDELLIN SECRETARIA DE EDUCACION</t>
  </si>
  <si>
    <t>Servicio de outsourcing de servicio tecnologicos, para la plataforma sicof erp de los fondos de servicios educativos</t>
  </si>
  <si>
    <t>136-137</t>
  </si>
  <si>
    <t>4600047411 de 2013</t>
  </si>
  <si>
    <t>138-139</t>
  </si>
  <si>
    <t>90-91</t>
  </si>
  <si>
    <t>No se encuentra el contrato en el RUP</t>
  </si>
  <si>
    <t>No cumple ya que es un subcontrato para la Laboratorios Smart</t>
  </si>
  <si>
    <t>Prestación de los servicios de facilidades y servicios parar el acceso a la conectividad a internet en 658 instituciones publicas del proyecto</t>
  </si>
  <si>
    <t>S3 WIRELESS SAS</t>
  </si>
  <si>
    <t>Corporacion unificada nacional de educacion superior CUN</t>
  </si>
  <si>
    <t>TEC2010-03</t>
  </si>
  <si>
    <t>A. Servicio de Hosting para Datacenter.
B. Servicio de mesa de ayuda y soporte tecnico.
C. Servicio de telefonia IP a nivel nacional.
D. Servicio de video conferencia</t>
  </si>
  <si>
    <t>TEC010</t>
  </si>
  <si>
    <t>56-57</t>
  </si>
  <si>
    <t>Servicio tecnologico de CENTRO DE GESTION Y ANALISIS DE INFORMACION (MESA DE AYUDA Y SOPORTE EN SITIO)</t>
  </si>
  <si>
    <t>TEC029</t>
  </si>
  <si>
    <t>DATA TOOLS SA</t>
  </si>
  <si>
    <t>Servicios integrales para la movilidad (SIM)</t>
  </si>
  <si>
    <t>Central Parking System</t>
  </si>
  <si>
    <t>Servicios de administracion de infraestructura de tecnologia de informacion (IT), soporte tecnico y mesa de ayuda servicios, involucrando soluciones fiables y de alta claridad que optimicen los procesos internos de SIM, con el fin de minimizar los periodos de fuera de servicio , registrar la informacion relevante, reducir el impacto de las incidencias sobre la empresa y garantizar un servicio eficaz y la satisfaccion de los usuarios.</t>
  </si>
  <si>
    <t>Operación de componentes y mecanismos tecnologicos para el acceso al sistema de parqueaderos de CENTRAL PARKING SYSTEM</t>
  </si>
  <si>
    <t>72-73</t>
  </si>
  <si>
    <t>74-75</t>
  </si>
  <si>
    <t>LINKTIC SAS</t>
  </si>
  <si>
    <t>CONTRALORIA DE BOGOTA</t>
  </si>
  <si>
    <t>UNIVERSIDAD NACIONAL ABIERTA Y A DISTANCIA UNAD</t>
  </si>
  <si>
    <t>SELCOMP INGENIERIA SAS</t>
  </si>
  <si>
    <t>UNION TEMPORTAL TECOLSOF &amp; GRAN IMAGEN</t>
  </si>
  <si>
    <t>28/2011</t>
  </si>
  <si>
    <t>El objeto del contrato no correponde a un servicio de mesa de ayuda.</t>
  </si>
  <si>
    <t>53-54</t>
  </si>
  <si>
    <t>105/2013</t>
  </si>
  <si>
    <t>266/2014</t>
  </si>
  <si>
    <t>CONSEJO SUPERIOR DE LA JUDICATURA</t>
  </si>
  <si>
    <t>MINISTERIO DE MINAS Y ENERGIA</t>
  </si>
  <si>
    <t>179-046-2013</t>
  </si>
  <si>
    <t>Brindar atencion a todo costo de la mesa de servicios, prestando el soporte tecnico y mantenimiento integral (correctivo y preventivo) a los activos informaticos que posse la Procuraduria General de la nacion tanto en el nivel central como en el nivel territorial, incluyendo mano de obrea y repuestos.</t>
  </si>
  <si>
    <t>85-86</t>
  </si>
  <si>
    <t>87-88</t>
  </si>
  <si>
    <t>167/2013</t>
  </si>
  <si>
    <t>Servicio de mesa de ayua global y centralizado con soporte telefonico de primer nivel para la infraestructura de hardware, redes LAN, salas de audiencia, para la rama judicial a nivel nacional, asi como el servicio de mantenimiento preventivo y correctivo con suministro de repuestos.</t>
  </si>
  <si>
    <t>GGC-57-2013</t>
  </si>
  <si>
    <t>Presentacion de los servicios de tecnologia de informacion y comunicaciones TIC del ministerio de minas y energia que suministre los servicios mantenimiento correctivo y preventivo con la inclucion de repuestos conforme a los requerimineto contenidos en el anexo 7 formato de caracteristicas tecnicas minimas , soporte bajo la herramienta de mesa de ayua DEXON.</t>
  </si>
  <si>
    <t>COOMEVA</t>
  </si>
  <si>
    <t>Contrato de mesa de servicio, mesa de ayuda, soporte tecnicoy herramientas. Utilizando las mejores practicas ITIL V3. Service Desk</t>
  </si>
  <si>
    <t>No es posible identificar la cuantia del contrato perteneciente a la mesa de ayuda</t>
  </si>
  <si>
    <t>Servicio de mantenimiento integral preventivo y correctivo a todo costo de los equipos de computo (servidores, desktop, portátiles, tablets), impresoras, escáner, plotters, quemadoras, equipos activos y pasivos de red, plantas telefónicas, cámaras y lectoras de huellas y el mantenimiento correctivo a todo costo de teléfonos, faxes, reguladores y ups</t>
  </si>
  <si>
    <t>El objeto es únicamente de mantenimiento y no de mesa de ayuda, ni de soporte.</t>
  </si>
  <si>
    <t>Mantenimiento integral preventivo y correctivo a todo costo de los equipos de computo (servidores, desktop, portátiles), impresoras, escáner, plotters, quemadoras, equipos activos y pasivos de red, plantas telefónicas, teléfonos, faxes, reguladores, ups, cámaras y lectores de huella pertenecientes a la FAC mediante un software de help desk atravez de la mesa de servicio.</t>
  </si>
  <si>
    <t>Prestación del servicio de mesa de servicio incluyendo los servicios del aplicativo Aranda Software y mantenimiento preventivo y correctivo para los recursos computacionales de la SSF</t>
  </si>
  <si>
    <t>Mantenimiento preventivo y correctivo con soporte mesa de ayuda de los equipos de computo, portátiles, impresoras, scanner, plotter y cámaras de videoconferencias a nivel nacional de conformidad con las especificaciones técnicas</t>
  </si>
  <si>
    <t>Prestar el servicio de atención de los centros de contacto telefónico, virtual y electrónico para las operaciones de venta, soporte técnico, atención de (pqrs) peticiones, quejas, reclamos y solicitudes en los centros de contacto para los segmentos de pymes hogares a través de canales telefónico virtual (chat) y correo electrónico</t>
  </si>
  <si>
    <t>Contrato para la prestación de servicios de atención a las madres beneficiarias del programa de familias en acción, por medio de una mesa de ayuda telefónica celebrado entre contac center américas y Carvajal Tecnología y Servicios</t>
  </si>
  <si>
    <t>Servicio de ventas telefónicas y servicios complementarios de contact center, canalizados por sistema de conmutador telefónico, utilizando software de administración, además fueron los encargados del mantenimiento y soporte del software de la operación y de los programas de desarrollo e implementación.</t>
  </si>
  <si>
    <t>El contratista se compromete para con la procuraduría a brindar la atención de la mesa de servicios a todo costo, prestando el soporte técnico y mantenimiento integral a los activos informáticos que posee la procuraduría general de la nación tanto en el nivel central como en el nivel territorial</t>
  </si>
  <si>
    <t>Contratar el mantenimiento preventivo y correctivo con suministro de repuestos para la infraestructura computacional, estructurada, eléctrica, de acceso, de red activa y elementos audiovisuales existentes en las entidades del nivel central del departamento de Cundinamarca</t>
  </si>
  <si>
    <t>Es un subcontrato de la unión temporal Merani-BT</t>
  </si>
  <si>
    <t>Prestación de servicios asistencia técnica en sitio y soporte a través de la mesa de ayuda de la superintendencia de sociedades</t>
  </si>
  <si>
    <t>El CNMH requiere adquirir los servicios de mesa de ayuda especializada ( soporte a la operación y mantenimiento) para la atención de las necesidades y requerimientos técnicos la red de comunicaciones de CNMH, que estén por fuera del alcance de las labores del soporte 1 y 2, labores cubiertas por el profesional de soporte con que cuenta el CNMH.</t>
  </si>
  <si>
    <t>El suministro de equipos de computo personales y portátiles de acuerdo a las cantidades y descripciones técnicas contenidas en la invitación privada, bajo la modalidad de arrendamiento, con destino a la unidad para la atención y reparación de victimas a nivel nacional, incluyendo soporte, asistencia técnica, mantenimiento preventivo y correctivo de los equipos de computo y los servicios de mesa de ayuda e implementación de procesos de TI basados en las buenas practi as de ITIL y a la fecha representan 1.962 usuarios a nivel nacional.</t>
  </si>
  <si>
    <t>Es un subcontrato de la empresa de recursos tecnológicos s.a. ERT, adicionalmente es un contrato de arrendamiento de equipos en el cual no se puede identificar la cuantía del contrato perteneciente a la mesa de ayuda.</t>
  </si>
  <si>
    <t>Prestación de servicios de mantenimiento, vigencia tecnológica y soporte de la infraestructura para la aplicación gestión trasparente el se encuentra liquidado y entregado a entera satisfacción de las partes, la plataforma web gestión transparente, objeto de este contrato, es un sistema de información para el control fiscal el cual permite la rendición de cuentas de los sujetos de control y la gestión interna de la contraloría a partir de herramientas de inteligencia de negocios (BI) que provee la misma herramienta, adicionalmente certificamos que entro de las actividades de este contrato se encuentra el mantenimiento y soporte (Mesa de ayuda) del sistema de información web gestión transparente.  el contrato tuvo fecha de inicio 22-01-2013 y de terminación 31-12-2013 y esta liquidado a entera satisfacción de las partes.</t>
  </si>
  <si>
    <t>El objeto contractual no cumple, no es un contrato de mesa de ayuda</t>
  </si>
  <si>
    <t>El objeto contractual no cumple, no es un contrato de mesa de ayuda sino que es un contrato de adecuaciones de seguridad y habilitación de firma digital para el sistema de gestión documental orfeo</t>
  </si>
  <si>
    <t>Diseño, suministro, instalación y configuración de red de datos estructurado e inalámbrico para varias dependencias de la ciudad de Bogotá, incluye mantenimiento preventivo y correctivo de la solución completa incluida herramienta help desk, ejecución completa de todas las actividades y servicios contratados</t>
  </si>
  <si>
    <t>Prestación del servicio de mantenimiento preventivo y correctivo con inclusión de repuestos y atraves de herramienta de mesa de ayuda, para equipos de computo (Pcs y portátiles) servidores, librería san, impresoras (térmicas, laser, inyección de tinta) escáner, equipos biométricos y ups de diferentes capacidades, pertenecientes a la dirección de reclutamiento y zonas de reclutamiento y distritos.</t>
  </si>
  <si>
    <t>Prestación del servicio de implementación y operación de mesa de servicio, soporte técnico remoto y telefónico de primer nivel, soporte funcional de aplicativos, manejo de alertas, gestión de problemas y gestión de cambios para los servicios que presta la oficina de informática del FNA</t>
  </si>
  <si>
    <t>Contratación de mesa de servicio con soporte técnico (remoto y telefónico) de primer nivel y soporte técnico de aplicativos para los usuarios de la entidad</t>
  </si>
  <si>
    <t>Solución integral de suministro de bienes tecnológicos y servicios de outsourcing, videostreaming y envio de correo masivo, referente a servicios para el cliente de UNE. Registraduria Nacional del Estado Civil</t>
  </si>
  <si>
    <t>El contratista se compromete a: Prestar el servicio para la gestión integral de mesa de servicios y soporte informático - service desk para el Instituto de Desarrollo Urbano.</t>
  </si>
  <si>
    <t>Prestación del servicio de soporte técnico a usuario final mesa de ayuda (Aranda help desk)</t>
  </si>
  <si>
    <t>La ERT tiene la necesidad de dar cumplimiento al contrato interadministrativo No 0341 de 2012 suscrito con la alcaldía municipal de facatativa, para lo cual hace necesario contratar el suministro, instalación y configuración de equipos de computo necesarios para dotar las diferentes dependencias de la administración del municipio de facatativa.</t>
  </si>
  <si>
    <t>No cumple ya que es un subcontrato al contrato interadministrativo No 0341 de 2012 suscrito con la alcaldía municipal de facatativa</t>
  </si>
  <si>
    <t>Mantenimiento preventivo y correctivo a equipos de computo y comunicaciones, con bolsa de repuestos, administración de inventarios y administración mediante el software de Mesa de ayuda Aranda.</t>
  </si>
  <si>
    <t>Prestar el servicio de mantenimiento preventivo correctivo a los equipos de computo de propiedad de la SDP, con reposición de elementos.</t>
  </si>
  <si>
    <t>La presentación de servicios profesionales en modalidad outsourcing, para el soporte técnico y básico de red, mantenimiento de equipos de computo y comunicaciones en la modalidad outsourcing, de propiedad de la universidad libre.</t>
  </si>
  <si>
    <t>Prestar los servicios de mesa de ayuda, mantenimiento correctivo y preventivo de los equipos de computo, impresoras, periféricos y soporte a la red de datos para el ministerio de transporte.</t>
  </si>
  <si>
    <t>Tecnimicros Ingeniería LTDA</t>
  </si>
  <si>
    <t>Mesa de ayuda la cual incluye los servicios de mantenimiento preventivo y correctivo de los equipos informáticos con suministro de repuestos a nivel nacional.</t>
  </si>
  <si>
    <t xml:space="preserve">Empresa de recursos tecnológicos SA </t>
  </si>
  <si>
    <t>Prestación de servicio de mesa de ayuda con destino a la unidad para la atención y reparación integral a las victimas</t>
  </si>
  <si>
    <t>Es un subcontrato de la empresa de recursos tecnológicos SA</t>
  </si>
  <si>
    <t>Contratar el servicio de mantenimiento preventivo y correctivo y los servicios conexos o soporte técnico, para los diferentes equipos de computo y demás elementos informáticos, tales como: Servidores, computadores, portátiles, impresoras, plotter, scanner, concentradores, enrutadores, videobeams, pantallas, switches, entre otros, equipos que se encuentran en el inventario de la entidad ubicados en las diferentes dependencias de la Secretaria General de la Alcaldía Mayor de Bogotá.</t>
  </si>
  <si>
    <t>Participación del 95%</t>
  </si>
  <si>
    <t>Prestar el servicio de soporte técnico, mantenimiento preventivo y correctivo incluyendo el suministro de repuestos para los equipos de computo, periférico y equipos activos de la red de área local (LAN) de la secretaria distrital de ambiente.</t>
  </si>
  <si>
    <t>Prestación del servicio en sitio del mantenimiento preventivo y correctivo para equipos de computo, portátiles, impresoras, escaners, fotocopiadoras, UPS, aire acondicionado, incluyendo los repuestos necesario y soporte técnico con mesa de ayuda para la plataforma tecnológica de la jefatura del reclutamiento del ejercito.</t>
  </si>
  <si>
    <t>Mantenimiento de activos informáticos y mesa de ayuda a todo costo instalados en la dirección de sanidad y los ESM DISNOR, SMGEM, CRH, BASAN</t>
  </si>
  <si>
    <t>El proponete subsana y aclara mediante certificacion expedida por ARTEFO GRUPO COMERCIAL SAS, que se realizo mantenimiento preventivo - correctivo y soporte a equipos de cómputo (escritorio y portátiles), impresoras, servidores, a través de herramienta Mesa de Ayuda certificada ITIL, y que su valor es de $436,840,000</t>
  </si>
  <si>
    <t>Prestación de servicios especializados de tecnología para atender la mesa de ayuda de SONDA contando con personal capacitado y profesional en las diferentes áreas</t>
  </si>
  <si>
    <t>SONDA DE COLOMBIA</t>
  </si>
  <si>
    <t>El contrato no se encuentra inscrito en el RUT.</t>
  </si>
  <si>
    <t>UNION TEMPORAL ANDIRED</t>
  </si>
  <si>
    <t>Prestación a terceros, de los servicios de telecomunicaciones y trasporte de conectividad en los municipios, corregimientos, departamentos/áreas no municipalizadas (ANM) y regiones por donde se despliegue la RED de Conectividad de Alta velocidad, incluyendo las soluciones de masificación de internet (según anexos técnicos) en las comunidades, instituciones públicas y puntos vive digital en las zonas urbanas; así como las soluciones de acceso a internet a la comunidad en centros poblados (según anexos técnicos), cumpliendo con los estándares de calidad, niveles de servicios y demás requisitos establecidos en el anexo técnico</t>
  </si>
  <si>
    <t>Prestar los servicios de integración de la conectividad a internet en los kioscos vive digital, de conformidad con lo dispuesto en el contrato 00870 de 2013 y el pliego de condiciones</t>
  </si>
  <si>
    <t>en ejecución</t>
  </si>
  <si>
    <t>No es posible identificar la cuantía del contrato perteneciente a la mesa de ayuda, además no se encuentra inscrito en el RUT.</t>
  </si>
  <si>
    <t>Adquirir una licencia de uso de la herramienta digital web 2,0 denominada Goosse, para implementar e implantar el aplicativo para el observatorio a la contratación publica, la cual debe permitir obtener una rata de prospección sostenible en el tiempo en 50,000 ciudadanos de la Red de ciudadanos por la transparencia, contando un registro, seguridad y protección a los usuarios, perfiles de usuarios y funcionalidad del perfil, uso indebido, redes sociales, articulación con otras entidades del estado, goposicionamiento, contáctenos en el portal Sistema Digital por la transparencia ciudadana de la Contraloría de Bogota y de manera colaborativa, los ciudadanos pueden proponer, comentar, votar y controlar en la diferentes etapas de la contratación del distrito de Bogota, lo cual servirá de insumo para el ejercicio del control fiscal articulado con el control social en tiempo real, tal como se describe en la especificaciones técnicas.</t>
  </si>
  <si>
    <t>El proponente subsana y aclara que en la certificación expedida por la CONTRALORIA DE BOGOTA, en el folio 54 se especifica que el valor del mantenimiento y soporte es de $ 156,600,000</t>
  </si>
  <si>
    <t>Contratar el desarrollo y la implementación de 2 programas virtuales sobre la prevención y la administración de controversias internacionales de inversión, capacitando 880 funcionarios públicos de diferentes municipios de Colombia.</t>
  </si>
  <si>
    <t>El proponente subsana y aclara que en la certificación expedida por la UNAD, en el folio 55 se especifica que el valor del soporte y mantenimiento  es de $ 40,574,269</t>
  </si>
  <si>
    <t>Contratación de software de telemedicina  en los centros de referencia (Hospitales receptores) y prestadores remisores (Centros de médicos de los municipios beneficiarios) en los municipios señalados en el proyectos Bolívar Vive Digital enmarcado en el convenio No 546-3013, suscrito entre LA UNAD, FIDUBOGOTA y la Gobernación del Bolívar, de conformidad con los términos de referencia de la invitación Publica No 22 de 2014 y la propuesta presentada por el contratista los cuales hacen parte integral del presente contrato.</t>
  </si>
  <si>
    <r>
      <t xml:space="preserve">El proponente subsana y aclara que en la certificación expedida por la UNAD, en el folio 56 se especifica que el valor del soporte y mantenimiento es de $ 221,676,000
Pero como </t>
    </r>
    <r>
      <rPr>
        <sz val="11"/>
        <rFont val="Calibri"/>
        <family val="2"/>
        <scheme val="minor"/>
      </rPr>
      <t>no tiene ninguno de los dos códigos UNSPSC en el RUT solicitados en el presente proceso.</t>
    </r>
  </si>
  <si>
    <t>No tiene ninguno de los dos códigos en el RUT</t>
  </si>
  <si>
    <t>Servicios de transporte, instalación, migración de datos, configuración y puesta en funcionamiento de: 26.589 computadores de escritorio, 400 computadores portátiles, 20 Workstation, 181 tabletas y 3700 escáneres con destino a 1196 sedes del consejo superior de la judicatura en 24 ciudades; así como el servicio de mesa de ayuda e implementación de procesos TI alineados con ITIL V3, incluyendo los servicios de mantenimiento preventivo y correctivo a 28.607 usuarios a nivel nacional en las 1196 sedes del consejo superior de la judicatura en 24 ciudades.</t>
  </si>
  <si>
    <t>Es un subcontrato de la unión temporal tecnología para la justicia 2013</t>
  </si>
  <si>
    <t>Servicio de arrendamiento de 4.048 computadores de escritorio y 245 computadores portátiles, incluyendo los servicios de transporte, instalación, configuración y puesta en funcionamiento con destino a las sedes de la CUN a Nivel Nacional; el servicio incluye un (1) mantenimiento preventivo por cada año de contrato y los servicios de mesa de ayuda e implementación de procesos TI a 4.293 usuarios a nivel nacional en las sedes de la CUN</t>
  </si>
  <si>
    <t>El proponente subsana y aclara mediante certificación expedida por la CUN, que el valor de la mesa de ayuda es de $3.057,070,800</t>
  </si>
  <si>
    <t>Prestación de servicios mantenimiento correctivo en los departamentos de bolívar, sucre, Arauca, Casanare, meta, Huila, Tolima a los equipos de computo ubicados en las instalaciones publicas beneficiadas por el proyecto nuevos telecentros del programa compartel a cargo de la unión temporal merani.bt. incluye suministro de repuestos, servicio de mesa de ayuda modalidad 6 x 12, capacitación a las personas encargadas de los telecentros en revisión y diagnósticos de las fallas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</si>
</sst>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240A]#,##0.00"/>
    <numFmt numFmtId="165" formatCode="[$$-240A]\ #,##0.00"/>
  </numFmts>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4" fontId="4" fillId="0" borderId="0" applyFont="0" applyFill="0" applyBorder="0" applyAlignment="0" applyProtection="0"/>
  </cellStyleXfs>
  <cellXfs count="149">
    <xf numFmtId="0" fontId="0" fillId="0" borderId="0" xfId="0"/>
    <xf numFmtId="0" fontId="0" fillId="0" borderId="0" xfId="0" applyAlignment="1">
      <alignment horizontal="center" vertical="center"/>
    </xf>
    <xf numFmtId="0" fontId="0" fillId="0" borderId="1" xfId="0" applyBorder="1"/>
    <xf numFmtId="0" fontId="1" fillId="0" borderId="0" xfId="0" applyFont="1"/>
    <xf numFmtId="0" fontId="0" fillId="0" borderId="1" xfId="0" applyBorder="1" applyAlignment="1">
      <alignment horizontal="center" vertical="center"/>
    </xf>
    <xf numFmtId="0" fontId="0" fillId="0" borderId="0" xfId="0" applyAlignment="1">
      <alignment wrapText="1"/>
    </xf>
    <xf numFmtId="16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center"/>
    </xf>
    <xf numFmtId="0" fontId="2" fillId="0"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0" xfId="0" applyFont="1" applyAlignment="1">
      <alignment horizontal="right"/>
    </xf>
    <xf numFmtId="0" fontId="1" fillId="0" borderId="1" xfId="0" applyFont="1"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1" fillId="0" borderId="1" xfId="0" applyFont="1" applyBorder="1"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44" fontId="0" fillId="0" borderId="0" xfId="1" applyFont="1"/>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center" wrapText="1"/>
    </xf>
    <xf numFmtId="0" fontId="0" fillId="0" borderId="0" xfId="0" applyBorder="1" applyAlignment="1">
      <alignment horizontal="center" wrapText="1"/>
    </xf>
    <xf numFmtId="0"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165" fontId="0" fillId="0" borderId="1" xfId="0" applyNumberFormat="1" applyBorder="1"/>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164" fontId="0" fillId="0" borderId="1" xfId="0" applyNumberFormat="1" applyBorder="1"/>
    <xf numFmtId="0" fontId="0" fillId="0" borderId="0" xfId="0" applyBorder="1"/>
    <xf numFmtId="164" fontId="0" fillId="0" borderId="0" xfId="0" applyNumberFormat="1" applyBorder="1"/>
    <xf numFmtId="0" fontId="0" fillId="0" borderId="1" xfId="0" applyFont="1" applyBorder="1" applyAlignment="1">
      <alignment horizontal="center" vertical="center" wrapText="1"/>
    </xf>
    <xf numFmtId="2" fontId="0" fillId="0" borderId="0" xfId="0" applyNumberFormat="1"/>
    <xf numFmtId="0" fontId="0" fillId="0" borderId="1" xfId="0" applyFill="1" applyBorder="1" applyAlignment="1">
      <alignment horizontal="center" vertical="center" wrapText="1"/>
    </xf>
    <xf numFmtId="0" fontId="0" fillId="0" borderId="1" xfId="0" applyFont="1" applyBorder="1" applyAlignment="1">
      <alignment horizontal="center" wrapText="1"/>
    </xf>
    <xf numFmtId="0" fontId="0" fillId="0" borderId="1" xfId="0" applyFont="1" applyBorder="1" applyAlignment="1">
      <alignment vertical="center" wrapText="1"/>
    </xf>
    <xf numFmtId="0" fontId="0" fillId="0" borderId="1" xfId="0" applyFont="1" applyBorder="1" applyAlignment="1">
      <alignment horizontal="center"/>
    </xf>
    <xf numFmtId="16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ont="1" applyBorder="1" applyAlignment="1">
      <alignment horizontal="center" vertical="center"/>
    </xf>
    <xf numFmtId="0" fontId="0" fillId="0" borderId="0" xfId="0" applyFill="1"/>
    <xf numFmtId="0" fontId="1" fillId="0" borderId="0" xfId="0" applyFont="1" applyFill="1"/>
    <xf numFmtId="0" fontId="0" fillId="0" borderId="1" xfId="0" applyFont="1" applyFill="1" applyBorder="1" applyAlignment="1">
      <alignment horizontal="center" wrapText="1"/>
    </xf>
    <xf numFmtId="0" fontId="0"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17" fontId="0" fillId="0" borderId="1" xfId="0" applyNumberFormat="1" applyFill="1" applyBorder="1" applyAlignment="1">
      <alignment horizontal="center" vertical="center" wrapText="1"/>
    </xf>
    <xf numFmtId="164" fontId="0" fillId="0" borderId="1" xfId="0" applyNumberFormat="1" applyFill="1" applyBorder="1"/>
    <xf numFmtId="0" fontId="0" fillId="0" borderId="0" xfId="0" applyFill="1" applyBorder="1" applyAlignment="1">
      <alignment horizontal="center" wrapText="1"/>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Font="1" applyFill="1" applyAlignment="1">
      <alignment horizontal="right"/>
    </xf>
    <xf numFmtId="0" fontId="0" fillId="0" borderId="0" xfId="0" applyFill="1" applyAlignment="1">
      <alignment wrapText="1"/>
    </xf>
    <xf numFmtId="0" fontId="0" fillId="0" borderId="1" xfId="0" applyFill="1" applyBorder="1"/>
    <xf numFmtId="44" fontId="0" fillId="0" borderId="0" xfId="1" applyFont="1" applyFill="1"/>
    <xf numFmtId="0" fontId="0" fillId="0" borderId="1" xfId="0" applyFill="1" applyBorder="1" applyAlignment="1">
      <alignment horizontal="center"/>
    </xf>
    <xf numFmtId="0" fontId="0" fillId="0" borderId="1" xfId="0" applyFill="1" applyBorder="1" applyAlignment="1">
      <alignment horizontal="center"/>
    </xf>
    <xf numFmtId="0" fontId="1" fillId="0" borderId="1" xfId="0" applyFont="1" applyFill="1" applyBorder="1" applyAlignment="1">
      <alignment horizontal="center"/>
    </xf>
    <xf numFmtId="0" fontId="0" fillId="0" borderId="0" xfId="0" applyFill="1" applyAlignment="1">
      <alignment horizontal="center" vertical="center"/>
    </xf>
    <xf numFmtId="0" fontId="1" fillId="0" borderId="0" xfId="0" applyFont="1" applyFill="1" applyBorder="1" applyAlignment="1">
      <alignment horizontal="center"/>
    </xf>
    <xf numFmtId="0" fontId="1" fillId="0" borderId="1" xfId="0" applyFont="1" applyFill="1" applyBorder="1" applyAlignment="1">
      <alignment horizontal="center" vertical="center" wrapText="1"/>
    </xf>
    <xf numFmtId="0" fontId="1" fillId="0" borderId="0" xfId="0" applyFont="1" applyFill="1" applyBorder="1" applyAlignment="1">
      <alignment horizontal="center" wrapText="1"/>
    </xf>
    <xf numFmtId="0" fontId="1" fillId="0" borderId="1" xfId="0" applyFont="1" applyFill="1" applyBorder="1" applyAlignment="1">
      <alignment horizontal="center" wrapText="1"/>
    </xf>
    <xf numFmtId="0" fontId="1" fillId="0" borderId="1" xfId="0" applyFont="1" applyFill="1" applyBorder="1" applyAlignment="1">
      <alignment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0" xfId="0" applyFill="1" applyBorder="1"/>
    <xf numFmtId="164" fontId="0" fillId="0" borderId="0" xfId="0" applyNumberFormat="1" applyFill="1" applyBorder="1"/>
    <xf numFmtId="0" fontId="0" fillId="0" borderId="1" xfId="0" applyFill="1" applyBorder="1" applyAlignment="1">
      <alignment horizontal="center" vertical="center" wrapText="1"/>
    </xf>
    <xf numFmtId="165" fontId="0" fillId="0" borderId="1" xfId="0" applyNumberFormat="1" applyFill="1" applyBorder="1"/>
    <xf numFmtId="0" fontId="0" fillId="0" borderId="7" xfId="0"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wrapText="1"/>
    </xf>
    <xf numFmtId="0" fontId="1" fillId="0" borderId="1" xfId="0" applyFont="1" applyBorder="1" applyAlignment="1">
      <alignment horizontal="center"/>
    </xf>
    <xf numFmtId="0" fontId="0" fillId="0" borderId="1" xfId="0" applyBorder="1" applyAlignment="1">
      <alignment horizontal="center"/>
    </xf>
    <xf numFmtId="0" fontId="3" fillId="0" borderId="1" xfId="0" applyFont="1" applyFill="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1" xfId="0" applyFont="1" applyBorder="1" applyAlignment="1">
      <alignment horizontal="center"/>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2" xfId="0" applyFill="1" applyBorder="1" applyAlignment="1">
      <alignment horizontal="center" wrapText="1"/>
    </xf>
    <xf numFmtId="0" fontId="0" fillId="0" borderId="3" xfId="0" applyFill="1" applyBorder="1" applyAlignment="1">
      <alignment horizont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1" xfId="0" applyFill="1" applyBorder="1" applyAlignment="1">
      <alignment horizontal="center" wrapText="1"/>
    </xf>
    <xf numFmtId="0" fontId="1" fillId="0" borderId="1" xfId="0" applyFont="1" applyFill="1" applyBorder="1" applyAlignment="1">
      <alignment horizontal="center"/>
    </xf>
    <xf numFmtId="0" fontId="0" fillId="0" borderId="1" xfId="0" applyFill="1" applyBorder="1" applyAlignment="1">
      <alignment horizontal="center"/>
    </xf>
    <xf numFmtId="0" fontId="0" fillId="0" borderId="4" xfId="0" applyFill="1" applyBorder="1" applyAlignment="1">
      <alignment horizontal="left" vertical="center"/>
    </xf>
    <xf numFmtId="0" fontId="0" fillId="0" borderId="6" xfId="0" applyFill="1" applyBorder="1" applyAlignment="1">
      <alignment horizontal="left" vertical="center"/>
    </xf>
    <xf numFmtId="0" fontId="0" fillId="0" borderId="5" xfId="0" applyFill="1" applyBorder="1" applyAlignment="1">
      <alignment horizontal="left" vertical="center"/>
    </xf>
    <xf numFmtId="0" fontId="1" fillId="0" borderId="4" xfId="0" applyFont="1" applyBorder="1" applyAlignment="1">
      <alignment horizontal="center" wrapText="1"/>
    </xf>
    <xf numFmtId="0" fontId="1" fillId="0" borderId="6" xfId="0" applyFont="1" applyBorder="1" applyAlignment="1">
      <alignment horizontal="center" wrapText="1"/>
    </xf>
    <xf numFmtId="0" fontId="1" fillId="0" borderId="5" xfId="0" applyFont="1" applyBorder="1" applyAlignment="1">
      <alignment horizont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abSelected="1" workbookViewId="0">
      <selection activeCell="D3" sqref="D3"/>
    </sheetView>
  </sheetViews>
  <sheetFormatPr baseColWidth="10" defaultRowHeight="15" x14ac:dyDescent="0.25"/>
  <cols>
    <col min="1" max="1" width="8.140625" style="1" customWidth="1"/>
    <col min="2" max="2" width="54.5703125" style="8" customWidth="1"/>
    <col min="3" max="3" width="27.42578125" style="8" customWidth="1"/>
    <col min="4" max="4" width="19.28515625" style="8" customWidth="1"/>
    <col min="5" max="16384" width="11.42578125" style="8"/>
  </cols>
  <sheetData>
    <row r="1" spans="1:3" x14ac:dyDescent="0.25">
      <c r="A1" s="105" t="s">
        <v>17</v>
      </c>
      <c r="B1" s="105"/>
      <c r="C1" s="105"/>
    </row>
    <row r="2" spans="1:3" x14ac:dyDescent="0.25">
      <c r="A2" s="105" t="s">
        <v>0</v>
      </c>
      <c r="B2" s="105"/>
      <c r="C2" s="105"/>
    </row>
    <row r="3" spans="1:3" ht="193.5" customHeight="1" x14ac:dyDescent="0.25">
      <c r="A3" s="106" t="s">
        <v>20</v>
      </c>
      <c r="B3" s="106"/>
      <c r="C3" s="106"/>
    </row>
    <row r="4" spans="1:3" x14ac:dyDescent="0.25">
      <c r="A4" s="9" t="s">
        <v>15</v>
      </c>
      <c r="B4" s="9" t="s">
        <v>16</v>
      </c>
      <c r="C4" s="10" t="s">
        <v>18</v>
      </c>
    </row>
    <row r="5" spans="1:3" x14ac:dyDescent="0.25">
      <c r="A5" s="4">
        <v>0</v>
      </c>
      <c r="B5" s="11" t="s">
        <v>34</v>
      </c>
      <c r="C5" s="12" t="s">
        <v>32</v>
      </c>
    </row>
    <row r="6" spans="1:3" x14ac:dyDescent="0.25">
      <c r="A6" s="4">
        <v>1</v>
      </c>
      <c r="B6" s="11" t="s">
        <v>25</v>
      </c>
      <c r="C6" s="12" t="s">
        <v>32</v>
      </c>
    </row>
    <row r="7" spans="1:3" x14ac:dyDescent="0.25">
      <c r="A7" s="4">
        <v>2</v>
      </c>
      <c r="B7" s="11" t="s">
        <v>41</v>
      </c>
      <c r="C7" s="12" t="s">
        <v>32</v>
      </c>
    </row>
    <row r="8" spans="1:3" x14ac:dyDescent="0.25">
      <c r="A8" s="45">
        <v>3</v>
      </c>
      <c r="B8" s="13" t="s">
        <v>48</v>
      </c>
      <c r="C8" s="12" t="s">
        <v>32</v>
      </c>
    </row>
    <row r="9" spans="1:3" x14ac:dyDescent="0.25">
      <c r="A9" s="45">
        <v>4</v>
      </c>
      <c r="B9" s="13" t="s">
        <v>59</v>
      </c>
      <c r="C9" s="12" t="s">
        <v>32</v>
      </c>
    </row>
    <row r="10" spans="1:3" x14ac:dyDescent="0.25">
      <c r="A10" s="45">
        <v>5</v>
      </c>
      <c r="B10" s="13" t="s">
        <v>69</v>
      </c>
      <c r="C10" s="12" t="s">
        <v>32</v>
      </c>
    </row>
    <row r="11" spans="1:3" x14ac:dyDescent="0.25">
      <c r="A11" s="45">
        <v>6</v>
      </c>
      <c r="B11" s="13" t="s">
        <v>76</v>
      </c>
      <c r="C11" s="12" t="s">
        <v>43</v>
      </c>
    </row>
    <row r="12" spans="1:3" x14ac:dyDescent="0.25">
      <c r="A12" s="45">
        <v>7</v>
      </c>
      <c r="B12" s="13" t="s">
        <v>86</v>
      </c>
      <c r="C12" s="12" t="s">
        <v>32</v>
      </c>
    </row>
    <row r="13" spans="1:3" x14ac:dyDescent="0.25">
      <c r="A13" s="45">
        <v>8</v>
      </c>
      <c r="B13" s="14" t="s">
        <v>93</v>
      </c>
      <c r="C13" s="12" t="s">
        <v>32</v>
      </c>
    </row>
    <row r="14" spans="1:3" x14ac:dyDescent="0.25">
      <c r="A14" s="45">
        <v>9</v>
      </c>
      <c r="B14" s="13" t="s">
        <v>100</v>
      </c>
      <c r="C14" s="12" t="s">
        <v>32</v>
      </c>
    </row>
    <row r="15" spans="1:3" x14ac:dyDescent="0.25">
      <c r="A15" s="45">
        <v>10</v>
      </c>
      <c r="B15" s="13" t="s">
        <v>104</v>
      </c>
      <c r="C15" s="12" t="s">
        <v>32</v>
      </c>
    </row>
    <row r="16" spans="1:3" x14ac:dyDescent="0.25">
      <c r="A16" s="45">
        <v>11</v>
      </c>
      <c r="B16" s="13" t="s">
        <v>112</v>
      </c>
      <c r="C16" s="12" t="s">
        <v>32</v>
      </c>
    </row>
    <row r="17" spans="1:3" x14ac:dyDescent="0.25">
      <c r="A17" s="45">
        <v>12</v>
      </c>
      <c r="B17" s="11" t="s">
        <v>120</v>
      </c>
      <c r="C17" s="12" t="s">
        <v>32</v>
      </c>
    </row>
    <row r="18" spans="1:3" x14ac:dyDescent="0.25">
      <c r="A18" s="45">
        <v>13</v>
      </c>
      <c r="B18" s="11" t="s">
        <v>124</v>
      </c>
      <c r="C18" s="12" t="s">
        <v>32</v>
      </c>
    </row>
    <row r="19" spans="1:3" x14ac:dyDescent="0.25">
      <c r="A19" s="45">
        <v>14</v>
      </c>
      <c r="B19" s="13" t="s">
        <v>130</v>
      </c>
      <c r="C19" s="12" t="s">
        <v>32</v>
      </c>
    </row>
    <row r="20" spans="1:3" x14ac:dyDescent="0.25">
      <c r="A20" s="45">
        <v>15</v>
      </c>
      <c r="B20" s="13" t="s">
        <v>135</v>
      </c>
      <c r="C20" s="12" t="s">
        <v>32</v>
      </c>
    </row>
    <row r="21" spans="1:3" x14ac:dyDescent="0.25">
      <c r="A21" s="45">
        <v>16</v>
      </c>
      <c r="B21" s="13" t="s">
        <v>154</v>
      </c>
      <c r="C21" s="79" t="s">
        <v>28</v>
      </c>
    </row>
    <row r="22" spans="1:3" x14ac:dyDescent="0.25">
      <c r="A22" s="45">
        <v>17</v>
      </c>
      <c r="B22" s="13" t="s">
        <v>162</v>
      </c>
      <c r="C22" s="79" t="s">
        <v>28</v>
      </c>
    </row>
    <row r="23" spans="1:3" x14ac:dyDescent="0.25">
      <c r="A23" s="45">
        <v>18</v>
      </c>
      <c r="B23" s="13" t="s">
        <v>169</v>
      </c>
      <c r="C23" s="12" t="s">
        <v>43</v>
      </c>
    </row>
    <row r="24" spans="1:3" x14ac:dyDescent="0.25">
      <c r="A24" s="45">
        <v>19</v>
      </c>
      <c r="B24" s="13" t="s">
        <v>172</v>
      </c>
      <c r="C24" s="79" t="s">
        <v>28</v>
      </c>
    </row>
    <row r="25" spans="1:3" x14ac:dyDescent="0.25">
      <c r="A25" s="45">
        <v>20</v>
      </c>
      <c r="B25" s="13" t="s">
        <v>173</v>
      </c>
      <c r="C25" s="79" t="s">
        <v>28</v>
      </c>
    </row>
    <row r="26" spans="1:3" x14ac:dyDescent="0.25">
      <c r="A26" s="45">
        <v>21</v>
      </c>
      <c r="B26" s="13" t="s">
        <v>140</v>
      </c>
      <c r="C26" s="12" t="s">
        <v>43</v>
      </c>
    </row>
    <row r="27" spans="1:3" x14ac:dyDescent="0.25">
      <c r="A27" s="45">
        <v>22</v>
      </c>
      <c r="B27" s="13" t="s">
        <v>143</v>
      </c>
      <c r="C27" s="12" t="s">
        <v>43</v>
      </c>
    </row>
  </sheetData>
  <mergeCells count="3">
    <mergeCell ref="A2:C2"/>
    <mergeCell ref="A1:C1"/>
    <mergeCell ref="A3:C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E3" sqref="E3"/>
    </sheetView>
  </sheetViews>
  <sheetFormatPr baseColWidth="10" defaultRowHeight="15" x14ac:dyDescent="0.25"/>
  <cols>
    <col min="1" max="1" width="13.85546875" customWidth="1"/>
    <col min="3" max="3" width="16.8554687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93</v>
      </c>
      <c r="C3" s="114"/>
      <c r="D3" s="114"/>
      <c r="G3" s="32"/>
      <c r="H3" s="5"/>
      <c r="I3" s="5"/>
    </row>
    <row r="4" spans="1:10" x14ac:dyDescent="0.25">
      <c r="A4" s="2"/>
      <c r="B4" s="31" t="s">
        <v>4</v>
      </c>
      <c r="C4" s="115" t="s">
        <v>18</v>
      </c>
      <c r="D4" s="115"/>
      <c r="G4" s="5"/>
      <c r="H4" s="5"/>
      <c r="I4" s="5"/>
    </row>
    <row r="5" spans="1:10" x14ac:dyDescent="0.25">
      <c r="A5" s="2" t="s">
        <v>2</v>
      </c>
      <c r="B5" s="31">
        <v>162</v>
      </c>
      <c r="C5" s="124" t="s">
        <v>32</v>
      </c>
      <c r="D5" s="124"/>
    </row>
    <row r="7" spans="1:10" x14ac:dyDescent="0.25">
      <c r="A7" s="3" t="s">
        <v>2</v>
      </c>
    </row>
    <row r="8" spans="1:10" x14ac:dyDescent="0.25">
      <c r="A8" s="30" t="s">
        <v>5</v>
      </c>
      <c r="B8" s="30" t="s">
        <v>6</v>
      </c>
      <c r="C8" s="30" t="s">
        <v>7</v>
      </c>
      <c r="D8" s="30" t="s">
        <v>8</v>
      </c>
      <c r="E8" s="30" t="s">
        <v>9</v>
      </c>
      <c r="F8" s="30" t="s">
        <v>39</v>
      </c>
      <c r="G8" s="30" t="s">
        <v>10</v>
      </c>
      <c r="H8" s="30" t="s">
        <v>19</v>
      </c>
      <c r="I8" s="30" t="s">
        <v>11</v>
      </c>
      <c r="J8" s="30" t="s">
        <v>13</v>
      </c>
    </row>
    <row r="9" spans="1:10" s="1" customFormat="1" ht="135" x14ac:dyDescent="0.25">
      <c r="A9" s="28">
        <v>1</v>
      </c>
      <c r="B9" s="29" t="s">
        <v>95</v>
      </c>
      <c r="C9" s="6">
        <v>2261982025.6599998</v>
      </c>
      <c r="D9" s="29" t="s">
        <v>94</v>
      </c>
      <c r="E9" s="29" t="s">
        <v>212</v>
      </c>
      <c r="F9" s="29" t="s">
        <v>28</v>
      </c>
      <c r="G9" s="19">
        <v>41680</v>
      </c>
      <c r="H9" s="19">
        <v>42104</v>
      </c>
      <c r="I9" s="29">
        <v>163</v>
      </c>
      <c r="J9" s="21"/>
    </row>
    <row r="10" spans="1:10" ht="75" x14ac:dyDescent="0.25">
      <c r="A10" s="28">
        <v>2</v>
      </c>
      <c r="B10" s="29" t="s">
        <v>96</v>
      </c>
      <c r="C10" s="6">
        <v>190878000</v>
      </c>
      <c r="D10" s="29" t="s">
        <v>94</v>
      </c>
      <c r="E10" s="29" t="s">
        <v>213</v>
      </c>
      <c r="F10" s="29" t="s">
        <v>28</v>
      </c>
      <c r="G10" s="19">
        <v>42136</v>
      </c>
      <c r="H10" s="19">
        <v>42228</v>
      </c>
      <c r="I10" s="41">
        <v>164</v>
      </c>
      <c r="J10" s="21"/>
    </row>
    <row r="11" spans="1:10" ht="105" x14ac:dyDescent="0.25">
      <c r="A11" s="28">
        <v>3</v>
      </c>
      <c r="B11" s="29">
        <v>4200001521</v>
      </c>
      <c r="C11" s="6">
        <v>2552390545</v>
      </c>
      <c r="D11" s="29" t="s">
        <v>97</v>
      </c>
      <c r="E11" s="29" t="s">
        <v>214</v>
      </c>
      <c r="F11" s="54" t="s">
        <v>71</v>
      </c>
      <c r="G11" s="19">
        <v>40970</v>
      </c>
      <c r="H11" s="19">
        <v>41700</v>
      </c>
      <c r="I11" s="7" t="s">
        <v>98</v>
      </c>
      <c r="J11" s="21" t="s">
        <v>99</v>
      </c>
    </row>
    <row r="12" spans="1:10" x14ac:dyDescent="0.25">
      <c r="A12" s="2"/>
      <c r="B12" s="2"/>
      <c r="C12" s="43">
        <f>C9+C10</f>
        <v>2452860025.6599998</v>
      </c>
      <c r="D12" s="2"/>
      <c r="E12" s="2"/>
      <c r="F12" s="2"/>
      <c r="G12" s="2"/>
      <c r="H12" s="2"/>
      <c r="I12" s="2"/>
      <c r="J12" s="2"/>
    </row>
    <row r="13" spans="1:10" x14ac:dyDescent="0.25">
      <c r="A13" s="3" t="s">
        <v>12</v>
      </c>
    </row>
    <row r="14" spans="1:10" x14ac:dyDescent="0.25">
      <c r="A14" s="30" t="s">
        <v>5</v>
      </c>
      <c r="B14" s="30" t="s">
        <v>14</v>
      </c>
      <c r="C14" s="30" t="s">
        <v>11</v>
      </c>
      <c r="D14" s="30" t="s">
        <v>12</v>
      </c>
      <c r="E14" s="30" t="s">
        <v>13</v>
      </c>
      <c r="F14" s="38"/>
    </row>
    <row r="15" spans="1:10" x14ac:dyDescent="0.25">
      <c r="A15" s="122">
        <v>1</v>
      </c>
      <c r="B15" s="122">
        <v>53</v>
      </c>
      <c r="C15" s="55">
        <v>109</v>
      </c>
      <c r="D15" s="29">
        <v>81111800</v>
      </c>
      <c r="E15" s="120"/>
      <c r="F15" s="39"/>
    </row>
    <row r="16" spans="1:10" s="1" customFormat="1" x14ac:dyDescent="0.25">
      <c r="A16" s="123"/>
      <c r="B16" s="123"/>
      <c r="C16" s="52">
        <v>108</v>
      </c>
      <c r="D16" s="29">
        <v>81112200</v>
      </c>
      <c r="E16" s="121"/>
      <c r="F16" s="39"/>
    </row>
    <row r="17" spans="1:6" x14ac:dyDescent="0.25">
      <c r="A17" s="112">
        <v>2</v>
      </c>
      <c r="B17" s="117">
        <v>47</v>
      </c>
      <c r="C17" s="52">
        <v>104</v>
      </c>
      <c r="D17" s="29">
        <v>81111800</v>
      </c>
      <c r="E17" s="118"/>
      <c r="F17" s="40"/>
    </row>
    <row r="18" spans="1:6" x14ac:dyDescent="0.25">
      <c r="A18" s="112"/>
      <c r="B18" s="117"/>
      <c r="C18" s="52">
        <v>104</v>
      </c>
      <c r="D18" s="29">
        <v>81112200</v>
      </c>
      <c r="E18" s="119"/>
      <c r="F18" s="40"/>
    </row>
    <row r="19" spans="1:6" x14ac:dyDescent="0.25">
      <c r="A19" s="112">
        <v>3</v>
      </c>
      <c r="B19" s="117">
        <v>5</v>
      </c>
      <c r="C19" s="52">
        <v>78</v>
      </c>
      <c r="D19" s="29">
        <v>81111800</v>
      </c>
      <c r="E19" s="118"/>
      <c r="F19" s="40"/>
    </row>
    <row r="20" spans="1:6" x14ac:dyDescent="0.25">
      <c r="A20" s="112"/>
      <c r="B20" s="117"/>
      <c r="C20" s="56"/>
      <c r="D20" s="29">
        <v>81112200</v>
      </c>
      <c r="E20" s="119"/>
      <c r="F20" s="40"/>
    </row>
    <row r="22" spans="1:6" ht="30" x14ac:dyDescent="0.25">
      <c r="A22" s="22" t="s">
        <v>22</v>
      </c>
      <c r="B22" s="27" t="s">
        <v>33</v>
      </c>
    </row>
    <row r="23" spans="1:6" x14ac:dyDescent="0.25">
      <c r="A23" s="2" t="s">
        <v>23</v>
      </c>
      <c r="B23" s="60">
        <v>170</v>
      </c>
    </row>
    <row r="25" spans="1:6" ht="30" x14ac:dyDescent="0.25">
      <c r="A25" s="22" t="s">
        <v>24</v>
      </c>
      <c r="B25" s="27" t="s">
        <v>33</v>
      </c>
    </row>
    <row r="26" spans="1:6" x14ac:dyDescent="0.25">
      <c r="A26" s="2" t="s">
        <v>23</v>
      </c>
      <c r="B26" s="60">
        <v>168</v>
      </c>
    </row>
  </sheetData>
  <mergeCells count="14">
    <mergeCell ref="A1:D1"/>
    <mergeCell ref="A2:D2"/>
    <mergeCell ref="B3:D3"/>
    <mergeCell ref="C4:D4"/>
    <mergeCell ref="C5:D5"/>
    <mergeCell ref="E15:E16"/>
    <mergeCell ref="A17:A18"/>
    <mergeCell ref="B17:B18"/>
    <mergeCell ref="E17:E18"/>
    <mergeCell ref="A19:A20"/>
    <mergeCell ref="B19:B20"/>
    <mergeCell ref="E19:E20"/>
    <mergeCell ref="A15:A16"/>
    <mergeCell ref="B15:B1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election activeCell="E4" sqref="E4"/>
    </sheetView>
  </sheetViews>
  <sheetFormatPr baseColWidth="10" defaultRowHeight="15" x14ac:dyDescent="0.25"/>
  <cols>
    <col min="1" max="1" width="13.85546875" customWidth="1"/>
    <col min="3" max="3" width="16.85546875" bestFit="1" customWidth="1"/>
    <col min="4" max="4" width="15" customWidth="1"/>
    <col min="5" max="5" width="34.28515625" customWidth="1"/>
    <col min="6" max="6" width="18.7109375" bestFit="1" customWidth="1"/>
    <col min="7" max="7" width="19.1406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100</v>
      </c>
      <c r="C3" s="114"/>
      <c r="D3" s="114"/>
      <c r="G3" s="32"/>
      <c r="H3" s="5"/>
      <c r="I3" s="5"/>
    </row>
    <row r="4" spans="1:10" x14ac:dyDescent="0.25">
      <c r="A4" s="2"/>
      <c r="B4" s="37" t="s">
        <v>4</v>
      </c>
      <c r="C4" s="115" t="s">
        <v>18</v>
      </c>
      <c r="D4" s="115"/>
      <c r="G4" s="5"/>
      <c r="H4" s="5"/>
      <c r="I4" s="5"/>
    </row>
    <row r="5" spans="1:10" x14ac:dyDescent="0.25">
      <c r="A5" s="2" t="s">
        <v>2</v>
      </c>
      <c r="B5" s="37">
        <v>36</v>
      </c>
      <c r="C5" s="124" t="s">
        <v>32</v>
      </c>
      <c r="D5" s="124"/>
    </row>
    <row r="7" spans="1:10" x14ac:dyDescent="0.25">
      <c r="A7" s="3" t="s">
        <v>2</v>
      </c>
    </row>
    <row r="8" spans="1:10" x14ac:dyDescent="0.25">
      <c r="A8" s="36" t="s">
        <v>5</v>
      </c>
      <c r="B8" s="36" t="s">
        <v>6</v>
      </c>
      <c r="C8" s="36" t="s">
        <v>7</v>
      </c>
      <c r="D8" s="36" t="s">
        <v>8</v>
      </c>
      <c r="E8" s="36" t="s">
        <v>9</v>
      </c>
      <c r="F8" s="36" t="s">
        <v>39</v>
      </c>
      <c r="G8" s="36" t="s">
        <v>10</v>
      </c>
      <c r="H8" s="36" t="s">
        <v>19</v>
      </c>
      <c r="I8" s="36" t="s">
        <v>11</v>
      </c>
      <c r="J8" s="36" t="s">
        <v>13</v>
      </c>
    </row>
    <row r="9" spans="1:10" s="1" customFormat="1" ht="90" x14ac:dyDescent="0.25">
      <c r="A9" s="34">
        <v>1</v>
      </c>
      <c r="B9" s="35" t="s">
        <v>102</v>
      </c>
      <c r="C9" s="6">
        <v>498613577</v>
      </c>
      <c r="D9" s="35" t="s">
        <v>101</v>
      </c>
      <c r="E9" s="35" t="s">
        <v>215</v>
      </c>
      <c r="F9" s="35" t="s">
        <v>32</v>
      </c>
      <c r="G9" s="19">
        <v>41885</v>
      </c>
      <c r="H9" s="19">
        <v>42187</v>
      </c>
      <c r="I9" s="35">
        <v>37</v>
      </c>
      <c r="J9" s="21"/>
    </row>
    <row r="10" spans="1:10" ht="45" x14ac:dyDescent="0.25">
      <c r="A10" s="34">
        <v>2</v>
      </c>
      <c r="B10" s="35" t="s">
        <v>103</v>
      </c>
      <c r="C10" s="6">
        <v>406640007</v>
      </c>
      <c r="D10" s="35" t="s">
        <v>101</v>
      </c>
      <c r="E10" s="35" t="s">
        <v>216</v>
      </c>
      <c r="F10" s="54" t="s">
        <v>28</v>
      </c>
      <c r="G10" s="19">
        <v>41148</v>
      </c>
      <c r="H10" s="19">
        <v>41543</v>
      </c>
      <c r="I10" s="41">
        <v>38</v>
      </c>
      <c r="J10" s="21"/>
    </row>
    <row r="11" spans="1:10" x14ac:dyDescent="0.25">
      <c r="A11" s="34">
        <v>3</v>
      </c>
      <c r="B11" s="35"/>
      <c r="C11" s="6"/>
      <c r="D11" s="35"/>
      <c r="E11" s="35"/>
      <c r="F11" s="42"/>
      <c r="G11" s="19"/>
      <c r="H11" s="19"/>
      <c r="I11" s="7"/>
      <c r="J11" s="21"/>
    </row>
    <row r="12" spans="1:10" x14ac:dyDescent="0.25">
      <c r="A12" s="2"/>
      <c r="B12" s="2"/>
      <c r="C12" s="43">
        <f>C9+C10</f>
        <v>905253584</v>
      </c>
      <c r="D12" s="2"/>
      <c r="E12" s="2"/>
      <c r="F12" s="2"/>
      <c r="G12" s="2"/>
      <c r="H12" s="2"/>
      <c r="I12" s="2"/>
      <c r="J12" s="2"/>
    </row>
    <row r="13" spans="1:10" x14ac:dyDescent="0.25">
      <c r="A13" s="3" t="s">
        <v>12</v>
      </c>
    </row>
    <row r="14" spans="1:10" x14ac:dyDescent="0.25">
      <c r="A14" s="36" t="s">
        <v>5</v>
      </c>
      <c r="B14" s="36" t="s">
        <v>14</v>
      </c>
      <c r="C14" s="36" t="s">
        <v>11</v>
      </c>
      <c r="D14" s="36" t="s">
        <v>12</v>
      </c>
      <c r="E14" s="36" t="s">
        <v>13</v>
      </c>
      <c r="F14" s="38"/>
    </row>
    <row r="15" spans="1:10" x14ac:dyDescent="0.25">
      <c r="A15" s="122">
        <v>1</v>
      </c>
      <c r="B15" s="122">
        <v>16</v>
      </c>
      <c r="C15" s="55">
        <v>16</v>
      </c>
      <c r="D15" s="35">
        <v>81111800</v>
      </c>
      <c r="E15" s="120"/>
      <c r="F15" s="39"/>
    </row>
    <row r="16" spans="1:10" s="1" customFormat="1" x14ac:dyDescent="0.25">
      <c r="A16" s="123"/>
      <c r="B16" s="123"/>
      <c r="C16" s="52">
        <v>16</v>
      </c>
      <c r="D16" s="35">
        <v>81112200</v>
      </c>
      <c r="E16" s="121"/>
      <c r="F16" s="39"/>
    </row>
    <row r="17" spans="1:6" x14ac:dyDescent="0.25">
      <c r="A17" s="112">
        <v>2</v>
      </c>
      <c r="B17" s="117">
        <v>31</v>
      </c>
      <c r="C17" s="52">
        <v>21</v>
      </c>
      <c r="D17" s="35">
        <v>81111800</v>
      </c>
      <c r="E17" s="118"/>
      <c r="F17" s="40"/>
    </row>
    <row r="18" spans="1:6" x14ac:dyDescent="0.25">
      <c r="A18" s="112"/>
      <c r="B18" s="117"/>
      <c r="C18" s="52">
        <v>21</v>
      </c>
      <c r="D18" s="35">
        <v>81112200</v>
      </c>
      <c r="E18" s="119"/>
      <c r="F18" s="40"/>
    </row>
    <row r="19" spans="1:6" x14ac:dyDescent="0.25">
      <c r="A19" s="112">
        <v>3</v>
      </c>
      <c r="B19" s="117"/>
      <c r="C19" s="21"/>
      <c r="D19" s="35">
        <v>81111800</v>
      </c>
      <c r="E19" s="118"/>
      <c r="F19" s="40"/>
    </row>
    <row r="20" spans="1:6" x14ac:dyDescent="0.25">
      <c r="A20" s="112"/>
      <c r="B20" s="117"/>
      <c r="C20" s="21"/>
      <c r="D20" s="35">
        <v>81112200</v>
      </c>
      <c r="E20" s="119"/>
      <c r="F20" s="40"/>
    </row>
    <row r="22" spans="1:6" ht="30" x14ac:dyDescent="0.25">
      <c r="A22" s="22" t="s">
        <v>22</v>
      </c>
      <c r="B22" s="33" t="s">
        <v>33</v>
      </c>
    </row>
    <row r="23" spans="1:6" x14ac:dyDescent="0.25">
      <c r="A23" s="2" t="s">
        <v>23</v>
      </c>
      <c r="B23" s="60">
        <v>48</v>
      </c>
    </row>
    <row r="25" spans="1:6" ht="30" x14ac:dyDescent="0.25">
      <c r="A25" s="22" t="s">
        <v>24</v>
      </c>
      <c r="B25" s="33" t="s">
        <v>33</v>
      </c>
    </row>
    <row r="26" spans="1:6" x14ac:dyDescent="0.25">
      <c r="A26" s="2" t="s">
        <v>23</v>
      </c>
      <c r="B26" s="60">
        <v>39</v>
      </c>
    </row>
  </sheetData>
  <mergeCells count="14">
    <mergeCell ref="E15:E16"/>
    <mergeCell ref="A17:A18"/>
    <mergeCell ref="B17:B18"/>
    <mergeCell ref="E17:E18"/>
    <mergeCell ref="A19:A20"/>
    <mergeCell ref="B19:B20"/>
    <mergeCell ref="E19:E20"/>
    <mergeCell ref="A15:A16"/>
    <mergeCell ref="B15:B16"/>
    <mergeCell ref="A1:D1"/>
    <mergeCell ref="A2:D2"/>
    <mergeCell ref="B3:D3"/>
    <mergeCell ref="C4:D4"/>
    <mergeCell ref="C5:D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4" sqref="E4"/>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104</v>
      </c>
      <c r="C3" s="114"/>
      <c r="D3" s="114"/>
      <c r="G3" s="5"/>
      <c r="H3" s="5"/>
      <c r="I3" s="5"/>
    </row>
    <row r="4" spans="1:10" x14ac:dyDescent="0.25">
      <c r="A4" s="2"/>
      <c r="B4" s="47" t="s">
        <v>4</v>
      </c>
      <c r="C4" s="115" t="s">
        <v>18</v>
      </c>
      <c r="D4" s="115"/>
      <c r="G4" s="5"/>
      <c r="H4" s="5"/>
      <c r="I4" s="5"/>
    </row>
    <row r="5" spans="1:10" x14ac:dyDescent="0.25">
      <c r="A5" s="2" t="s">
        <v>2</v>
      </c>
      <c r="B5" s="47">
        <v>89</v>
      </c>
      <c r="C5" s="124" t="s">
        <v>28</v>
      </c>
      <c r="D5" s="124"/>
    </row>
    <row r="7" spans="1:10" x14ac:dyDescent="0.25">
      <c r="A7" s="3" t="s">
        <v>2</v>
      </c>
    </row>
    <row r="8" spans="1:10" x14ac:dyDescent="0.25">
      <c r="A8" s="46" t="s">
        <v>5</v>
      </c>
      <c r="B8" s="46" t="s">
        <v>6</v>
      </c>
      <c r="C8" s="46" t="s">
        <v>7</v>
      </c>
      <c r="D8" s="46" t="s">
        <v>8</v>
      </c>
      <c r="E8" s="46" t="s">
        <v>9</v>
      </c>
      <c r="F8" s="46" t="s">
        <v>105</v>
      </c>
      <c r="G8" s="46" t="s">
        <v>10</v>
      </c>
      <c r="H8" s="46" t="s">
        <v>19</v>
      </c>
      <c r="I8" s="46" t="s">
        <v>11</v>
      </c>
      <c r="J8" s="46" t="s">
        <v>13</v>
      </c>
    </row>
    <row r="9" spans="1:10" s="1" customFormat="1" ht="75" x14ac:dyDescent="0.25">
      <c r="A9" s="45">
        <v>1</v>
      </c>
      <c r="B9" s="48"/>
      <c r="C9" s="6">
        <v>780800000</v>
      </c>
      <c r="D9" s="48" t="s">
        <v>106</v>
      </c>
      <c r="E9" s="48" t="s">
        <v>107</v>
      </c>
      <c r="F9" s="48" t="s">
        <v>28</v>
      </c>
      <c r="G9" s="19">
        <v>41744</v>
      </c>
      <c r="H9" s="19">
        <v>41942</v>
      </c>
      <c r="I9" s="48">
        <v>90</v>
      </c>
      <c r="J9" s="21"/>
    </row>
    <row r="10" spans="1:10" ht="150" x14ac:dyDescent="0.25">
      <c r="A10" s="45">
        <v>2</v>
      </c>
      <c r="B10" s="48"/>
      <c r="C10" s="6">
        <v>695000000</v>
      </c>
      <c r="D10" s="48" t="s">
        <v>108</v>
      </c>
      <c r="E10" s="48" t="s">
        <v>109</v>
      </c>
      <c r="F10" s="48" t="s">
        <v>71</v>
      </c>
      <c r="G10" s="19">
        <v>41000</v>
      </c>
      <c r="H10" s="19">
        <v>41881</v>
      </c>
      <c r="I10" s="48">
        <v>91</v>
      </c>
      <c r="J10" s="21" t="s">
        <v>152</v>
      </c>
    </row>
    <row r="11" spans="1:10" ht="165" x14ac:dyDescent="0.25">
      <c r="A11" s="45">
        <v>3</v>
      </c>
      <c r="B11" s="48" t="s">
        <v>110</v>
      </c>
      <c r="C11" s="6">
        <v>232121620</v>
      </c>
      <c r="D11" s="48" t="s">
        <v>111</v>
      </c>
      <c r="E11" s="48" t="s">
        <v>217</v>
      </c>
      <c r="F11" s="48" t="s">
        <v>71</v>
      </c>
      <c r="G11" s="19">
        <v>41159</v>
      </c>
      <c r="H11" s="19">
        <v>41174</v>
      </c>
      <c r="I11" s="48">
        <v>92</v>
      </c>
      <c r="J11" s="21" t="s">
        <v>218</v>
      </c>
    </row>
    <row r="12" spans="1:10" x14ac:dyDescent="0.25">
      <c r="A12" s="2"/>
      <c r="B12" s="2"/>
      <c r="C12" s="49">
        <f>C9</f>
        <v>780800000</v>
      </c>
      <c r="D12" s="2"/>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46" t="s">
        <v>5</v>
      </c>
      <c r="B15" s="46" t="s">
        <v>14</v>
      </c>
      <c r="C15" s="46" t="s">
        <v>11</v>
      </c>
      <c r="D15" s="46" t="s">
        <v>12</v>
      </c>
      <c r="E15" s="46" t="s">
        <v>13</v>
      </c>
      <c r="F15" s="38"/>
    </row>
    <row r="16" spans="1:10" x14ac:dyDescent="0.25">
      <c r="A16" s="122">
        <v>1</v>
      </c>
      <c r="B16" s="122">
        <v>21</v>
      </c>
      <c r="C16" s="52"/>
      <c r="D16" s="48">
        <v>81111800</v>
      </c>
      <c r="E16" s="120"/>
      <c r="F16" s="39"/>
    </row>
    <row r="17" spans="1:6" s="1" customFormat="1" x14ac:dyDescent="0.25">
      <c r="A17" s="123"/>
      <c r="B17" s="123"/>
      <c r="C17" s="52">
        <v>47</v>
      </c>
      <c r="D17" s="48">
        <v>81112200</v>
      </c>
      <c r="E17" s="121"/>
      <c r="F17" s="39"/>
    </row>
    <row r="18" spans="1:6" x14ac:dyDescent="0.25">
      <c r="A18" s="112">
        <v>2</v>
      </c>
      <c r="B18" s="117">
        <v>19</v>
      </c>
      <c r="C18" s="52">
        <v>45</v>
      </c>
      <c r="D18" s="48">
        <v>81111800</v>
      </c>
      <c r="E18" s="118"/>
      <c r="F18" s="40"/>
    </row>
    <row r="19" spans="1:6" x14ac:dyDescent="0.25">
      <c r="A19" s="112"/>
      <c r="B19" s="117"/>
      <c r="C19" s="52">
        <v>45</v>
      </c>
      <c r="D19" s="48">
        <v>81112200</v>
      </c>
      <c r="E19" s="119"/>
      <c r="F19" s="40"/>
    </row>
    <row r="20" spans="1:6" x14ac:dyDescent="0.25">
      <c r="A20" s="122">
        <v>3</v>
      </c>
      <c r="B20" s="122">
        <v>9</v>
      </c>
      <c r="C20" s="52">
        <v>36</v>
      </c>
      <c r="D20" s="48">
        <v>81111800</v>
      </c>
      <c r="E20" s="120"/>
      <c r="F20" s="40"/>
    </row>
    <row r="21" spans="1:6" x14ac:dyDescent="0.25">
      <c r="A21" s="123"/>
      <c r="B21" s="123"/>
      <c r="C21" s="52"/>
      <c r="D21" s="48">
        <v>81112200</v>
      </c>
      <c r="E21" s="121"/>
      <c r="F21" s="40"/>
    </row>
    <row r="23" spans="1:6" ht="30" x14ac:dyDescent="0.25">
      <c r="A23" s="22" t="s">
        <v>22</v>
      </c>
      <c r="B23" s="65" t="s">
        <v>33</v>
      </c>
    </row>
    <row r="24" spans="1:6" x14ac:dyDescent="0.25">
      <c r="A24" s="2" t="s">
        <v>23</v>
      </c>
      <c r="B24" s="45">
        <v>94</v>
      </c>
    </row>
    <row r="26" spans="1:6" ht="30" x14ac:dyDescent="0.25">
      <c r="A26" s="22" t="s">
        <v>24</v>
      </c>
      <c r="B26" s="65" t="s">
        <v>33</v>
      </c>
    </row>
    <row r="27" spans="1:6" x14ac:dyDescent="0.25">
      <c r="A27" s="2" t="s">
        <v>23</v>
      </c>
      <c r="B27" s="45">
        <v>102</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3" sqref="E3"/>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ht="32.25" customHeight="1" x14ac:dyDescent="0.25">
      <c r="A3" s="2" t="s">
        <v>3</v>
      </c>
      <c r="B3" s="144" t="s">
        <v>112</v>
      </c>
      <c r="C3" s="145"/>
      <c r="D3" s="146"/>
      <c r="G3" s="5"/>
      <c r="H3" s="5"/>
      <c r="I3" s="5"/>
    </row>
    <row r="4" spans="1:10" x14ac:dyDescent="0.25">
      <c r="A4" s="2"/>
      <c r="B4" s="47" t="s">
        <v>4</v>
      </c>
      <c r="C4" s="115" t="s">
        <v>18</v>
      </c>
      <c r="D4" s="115"/>
      <c r="G4" s="5"/>
      <c r="H4" s="5"/>
      <c r="I4" s="5"/>
    </row>
    <row r="5" spans="1:10" x14ac:dyDescent="0.25">
      <c r="A5" s="2" t="s">
        <v>2</v>
      </c>
      <c r="B5" s="47">
        <v>27</v>
      </c>
      <c r="C5" s="116" t="s">
        <v>28</v>
      </c>
      <c r="D5" s="116"/>
    </row>
    <row r="7" spans="1:10" x14ac:dyDescent="0.25">
      <c r="A7" s="3" t="s">
        <v>2</v>
      </c>
    </row>
    <row r="8" spans="1:10" x14ac:dyDescent="0.25">
      <c r="A8" s="46" t="s">
        <v>5</v>
      </c>
      <c r="B8" s="46" t="s">
        <v>6</v>
      </c>
      <c r="C8" s="46" t="s">
        <v>7</v>
      </c>
      <c r="D8" s="46" t="s">
        <v>8</v>
      </c>
      <c r="E8" s="46" t="s">
        <v>9</v>
      </c>
      <c r="F8" s="46" t="s">
        <v>105</v>
      </c>
      <c r="G8" s="46" t="s">
        <v>10</v>
      </c>
      <c r="H8" s="46" t="s">
        <v>19</v>
      </c>
      <c r="I8" s="46" t="s">
        <v>11</v>
      </c>
      <c r="J8" s="46" t="s">
        <v>13</v>
      </c>
    </row>
    <row r="9" spans="1:10" s="1" customFormat="1" ht="105" x14ac:dyDescent="0.25">
      <c r="A9" s="45">
        <v>1</v>
      </c>
      <c r="B9" s="48"/>
      <c r="C9" s="6">
        <v>210786720</v>
      </c>
      <c r="D9" s="48" t="s">
        <v>113</v>
      </c>
      <c r="E9" s="54" t="s">
        <v>219</v>
      </c>
      <c r="F9" s="54" t="s">
        <v>28</v>
      </c>
      <c r="G9" s="19">
        <v>40344</v>
      </c>
      <c r="H9" s="19">
        <v>40620</v>
      </c>
      <c r="I9" s="48">
        <v>58</v>
      </c>
      <c r="J9" s="21"/>
    </row>
    <row r="10" spans="1:10" ht="60" x14ac:dyDescent="0.25">
      <c r="A10" s="45">
        <v>2</v>
      </c>
      <c r="B10" s="48" t="s">
        <v>114</v>
      </c>
      <c r="C10" s="6">
        <v>230980338</v>
      </c>
      <c r="D10" s="48" t="s">
        <v>115</v>
      </c>
      <c r="E10" s="48" t="s">
        <v>220</v>
      </c>
      <c r="F10" s="54" t="s">
        <v>71</v>
      </c>
      <c r="G10" s="19">
        <v>41115</v>
      </c>
      <c r="H10" s="19">
        <v>41479</v>
      </c>
      <c r="I10" s="48" t="s">
        <v>116</v>
      </c>
      <c r="J10" s="21" t="s">
        <v>193</v>
      </c>
    </row>
    <row r="11" spans="1:10" ht="120" x14ac:dyDescent="0.25">
      <c r="A11" s="45">
        <v>3</v>
      </c>
      <c r="B11" s="48" t="s">
        <v>117</v>
      </c>
      <c r="C11" s="6">
        <v>231304000</v>
      </c>
      <c r="D11" s="48" t="s">
        <v>118</v>
      </c>
      <c r="E11" s="48" t="s">
        <v>221</v>
      </c>
      <c r="F11" s="48" t="s">
        <v>28</v>
      </c>
      <c r="G11" s="19">
        <v>41241</v>
      </c>
      <c r="H11" s="19">
        <v>41659</v>
      </c>
      <c r="I11" s="48" t="s">
        <v>119</v>
      </c>
      <c r="J11" s="21"/>
    </row>
    <row r="12" spans="1:10" x14ac:dyDescent="0.25">
      <c r="A12" s="2"/>
      <c r="B12" s="2"/>
      <c r="C12" s="74">
        <f>C9+C11</f>
        <v>442090720</v>
      </c>
      <c r="D12" s="2"/>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46" t="s">
        <v>5</v>
      </c>
      <c r="B15" s="46" t="s">
        <v>14</v>
      </c>
      <c r="C15" s="46" t="s">
        <v>11</v>
      </c>
      <c r="D15" s="46" t="s">
        <v>12</v>
      </c>
      <c r="E15" s="46" t="s">
        <v>13</v>
      </c>
      <c r="F15" s="38"/>
    </row>
    <row r="16" spans="1:10" x14ac:dyDescent="0.25">
      <c r="A16" s="122">
        <v>1</v>
      </c>
      <c r="B16" s="122">
        <v>5</v>
      </c>
      <c r="C16" s="52">
        <v>33</v>
      </c>
      <c r="D16" s="48">
        <v>81111800</v>
      </c>
      <c r="E16" s="120"/>
      <c r="F16" s="39"/>
    </row>
    <row r="17" spans="1:6" s="1" customFormat="1" x14ac:dyDescent="0.25">
      <c r="A17" s="123"/>
      <c r="B17" s="123"/>
      <c r="C17" s="52">
        <v>33</v>
      </c>
      <c r="D17" s="48">
        <v>81112200</v>
      </c>
      <c r="E17" s="121"/>
      <c r="F17" s="39"/>
    </row>
    <row r="18" spans="1:6" x14ac:dyDescent="0.25">
      <c r="A18" s="112">
        <v>2</v>
      </c>
      <c r="B18" s="117">
        <v>6</v>
      </c>
      <c r="C18" s="52">
        <v>33</v>
      </c>
      <c r="D18" s="48">
        <v>81111800</v>
      </c>
      <c r="E18" s="118"/>
      <c r="F18" s="40"/>
    </row>
    <row r="19" spans="1:6" x14ac:dyDescent="0.25">
      <c r="A19" s="112"/>
      <c r="B19" s="117"/>
      <c r="C19" s="52">
        <v>33</v>
      </c>
      <c r="D19" s="48">
        <v>81112200</v>
      </c>
      <c r="E19" s="119"/>
      <c r="F19" s="40"/>
    </row>
    <row r="20" spans="1:6" x14ac:dyDescent="0.25">
      <c r="A20" s="122">
        <v>3</v>
      </c>
      <c r="B20" s="122">
        <v>7</v>
      </c>
      <c r="C20" s="52">
        <v>33</v>
      </c>
      <c r="D20" s="48">
        <v>81111800</v>
      </c>
      <c r="E20" s="120"/>
      <c r="F20" s="40"/>
    </row>
    <row r="21" spans="1:6" x14ac:dyDescent="0.25">
      <c r="A21" s="123"/>
      <c r="B21" s="123"/>
      <c r="C21" s="52">
        <v>33</v>
      </c>
      <c r="D21" s="48">
        <v>81112200</v>
      </c>
      <c r="E21" s="121"/>
      <c r="F21" s="40"/>
    </row>
    <row r="23" spans="1:6" ht="30" x14ac:dyDescent="0.25">
      <c r="A23" s="22" t="s">
        <v>22</v>
      </c>
      <c r="B23" s="65" t="s">
        <v>33</v>
      </c>
    </row>
    <row r="24" spans="1:6" x14ac:dyDescent="0.25">
      <c r="A24" s="2" t="s">
        <v>23</v>
      </c>
      <c r="B24" s="45">
        <v>15</v>
      </c>
    </row>
    <row r="26" spans="1:6" ht="30" x14ac:dyDescent="0.25">
      <c r="A26" s="22" t="s">
        <v>24</v>
      </c>
      <c r="B26" s="65" t="s">
        <v>33</v>
      </c>
    </row>
    <row r="27" spans="1:6" x14ac:dyDescent="0.25">
      <c r="A27" s="2" t="s">
        <v>23</v>
      </c>
      <c r="B27" s="45">
        <v>26</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4" sqref="E4"/>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120</v>
      </c>
      <c r="C3" s="114"/>
      <c r="D3" s="114"/>
      <c r="G3" s="5"/>
      <c r="H3" s="5"/>
      <c r="I3" s="5"/>
    </row>
    <row r="4" spans="1:10" x14ac:dyDescent="0.25">
      <c r="A4" s="2"/>
      <c r="B4" s="47" t="s">
        <v>4</v>
      </c>
      <c r="C4" s="115" t="s">
        <v>18</v>
      </c>
      <c r="D4" s="115"/>
      <c r="G4" s="5"/>
      <c r="H4" s="5"/>
      <c r="I4" s="5"/>
    </row>
    <row r="5" spans="1:10" x14ac:dyDescent="0.25">
      <c r="A5" s="2" t="s">
        <v>2</v>
      </c>
      <c r="B5" s="47">
        <v>78</v>
      </c>
      <c r="C5" s="124" t="s">
        <v>92</v>
      </c>
      <c r="D5" s="124"/>
    </row>
    <row r="7" spans="1:10" x14ac:dyDescent="0.25">
      <c r="A7" s="3" t="s">
        <v>2</v>
      </c>
    </row>
    <row r="8" spans="1:10" x14ac:dyDescent="0.25">
      <c r="A8" s="46" t="s">
        <v>5</v>
      </c>
      <c r="B8" s="46" t="s">
        <v>6</v>
      </c>
      <c r="C8" s="46" t="s">
        <v>7</v>
      </c>
      <c r="D8" s="46" t="s">
        <v>8</v>
      </c>
      <c r="E8" s="46" t="s">
        <v>9</v>
      </c>
      <c r="F8" s="46" t="s">
        <v>105</v>
      </c>
      <c r="G8" s="46" t="s">
        <v>10</v>
      </c>
      <c r="H8" s="46" t="s">
        <v>19</v>
      </c>
      <c r="I8" s="46" t="s">
        <v>11</v>
      </c>
      <c r="J8" s="46" t="s">
        <v>13</v>
      </c>
    </row>
    <row r="9" spans="1:10" s="1" customFormat="1" ht="90" x14ac:dyDescent="0.25">
      <c r="A9" s="45">
        <v>1</v>
      </c>
      <c r="B9" s="48" t="s">
        <v>121</v>
      </c>
      <c r="C9" s="6">
        <v>216920000</v>
      </c>
      <c r="D9" s="48" t="s">
        <v>122</v>
      </c>
      <c r="E9" s="48" t="s">
        <v>222</v>
      </c>
      <c r="F9" s="48" t="s">
        <v>28</v>
      </c>
      <c r="G9" s="19">
        <v>40367</v>
      </c>
      <c r="H9" s="19">
        <v>40641</v>
      </c>
      <c r="I9" s="48">
        <v>79</v>
      </c>
      <c r="J9" s="21"/>
    </row>
    <row r="10" spans="1:10" ht="75" x14ac:dyDescent="0.25">
      <c r="A10" s="45">
        <v>2</v>
      </c>
      <c r="B10" s="48"/>
      <c r="C10" s="6">
        <v>427283652</v>
      </c>
      <c r="D10" s="48" t="s">
        <v>223</v>
      </c>
      <c r="E10" s="48" t="s">
        <v>224</v>
      </c>
      <c r="F10" s="48" t="s">
        <v>28</v>
      </c>
      <c r="G10" s="19">
        <v>41000</v>
      </c>
      <c r="H10" s="19">
        <v>41798</v>
      </c>
      <c r="I10" s="48">
        <v>80</v>
      </c>
      <c r="J10" s="21"/>
    </row>
    <row r="11" spans="1:10" x14ac:dyDescent="0.25">
      <c r="A11" s="45">
        <v>3</v>
      </c>
      <c r="B11" s="48"/>
      <c r="C11" s="6"/>
      <c r="D11" s="48"/>
      <c r="E11" s="48"/>
      <c r="F11" s="48"/>
      <c r="G11" s="19"/>
      <c r="H11" s="19"/>
      <c r="I11" s="48"/>
      <c r="J11" s="21"/>
    </row>
    <row r="12" spans="1:10" x14ac:dyDescent="0.25">
      <c r="A12" s="2"/>
      <c r="B12" s="2"/>
      <c r="C12" s="49">
        <f>C9+C10</f>
        <v>644203652</v>
      </c>
      <c r="D12" s="2"/>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46" t="s">
        <v>5</v>
      </c>
      <c r="B15" s="46" t="s">
        <v>14</v>
      </c>
      <c r="C15" s="46" t="s">
        <v>11</v>
      </c>
      <c r="D15" s="46" t="s">
        <v>12</v>
      </c>
      <c r="E15" s="46" t="s">
        <v>13</v>
      </c>
      <c r="F15" s="38"/>
    </row>
    <row r="16" spans="1:10" x14ac:dyDescent="0.25">
      <c r="A16" s="122">
        <v>1</v>
      </c>
      <c r="B16" s="122">
        <v>1</v>
      </c>
      <c r="C16" s="52">
        <v>17</v>
      </c>
      <c r="D16" s="48">
        <v>81111800</v>
      </c>
      <c r="E16" s="120"/>
      <c r="F16" s="39"/>
    </row>
    <row r="17" spans="1:6" s="1" customFormat="1" x14ac:dyDescent="0.25">
      <c r="A17" s="123"/>
      <c r="B17" s="123"/>
      <c r="C17" s="52"/>
      <c r="D17" s="48">
        <v>81112200</v>
      </c>
      <c r="E17" s="121"/>
      <c r="F17" s="39"/>
    </row>
    <row r="18" spans="1:6" x14ac:dyDescent="0.25">
      <c r="A18" s="112">
        <v>2</v>
      </c>
      <c r="B18" s="117">
        <v>3</v>
      </c>
      <c r="C18" s="52">
        <v>26</v>
      </c>
      <c r="D18" s="48">
        <v>81111800</v>
      </c>
      <c r="E18" s="118"/>
      <c r="F18" s="40"/>
    </row>
    <row r="19" spans="1:6" x14ac:dyDescent="0.25">
      <c r="A19" s="112"/>
      <c r="B19" s="117"/>
      <c r="C19" s="52"/>
      <c r="D19" s="48">
        <v>81112200</v>
      </c>
      <c r="E19" s="119"/>
      <c r="F19" s="40"/>
    </row>
    <row r="20" spans="1:6" x14ac:dyDescent="0.25">
      <c r="A20" s="122">
        <v>3</v>
      </c>
      <c r="B20" s="122"/>
      <c r="C20" s="52"/>
      <c r="D20" s="48">
        <v>81111800</v>
      </c>
      <c r="E20" s="120"/>
      <c r="F20" s="40"/>
    </row>
    <row r="21" spans="1:6" x14ac:dyDescent="0.25">
      <c r="A21" s="123"/>
      <c r="B21" s="123"/>
      <c r="C21" s="52"/>
      <c r="D21" s="48">
        <v>81112200</v>
      </c>
      <c r="E21" s="121"/>
      <c r="F21" s="40"/>
    </row>
    <row r="23" spans="1:6" ht="30" x14ac:dyDescent="0.25">
      <c r="A23" s="22" t="s">
        <v>22</v>
      </c>
      <c r="B23" s="65" t="s">
        <v>33</v>
      </c>
    </row>
    <row r="24" spans="1:6" x14ac:dyDescent="0.25">
      <c r="A24" s="2" t="s">
        <v>23</v>
      </c>
      <c r="B24" s="45">
        <v>90</v>
      </c>
    </row>
    <row r="26" spans="1:6" ht="30" x14ac:dyDescent="0.25">
      <c r="A26" s="22" t="s">
        <v>24</v>
      </c>
      <c r="B26" s="65" t="s">
        <v>123</v>
      </c>
    </row>
    <row r="27" spans="1:6" x14ac:dyDescent="0.25">
      <c r="A27" s="2" t="s">
        <v>23</v>
      </c>
      <c r="B27" s="45">
        <v>91</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4" sqref="E4"/>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124</v>
      </c>
      <c r="C3" s="114"/>
      <c r="D3" s="114"/>
      <c r="E3" s="53"/>
      <c r="G3" s="5"/>
      <c r="H3" s="5"/>
      <c r="I3" s="5"/>
    </row>
    <row r="4" spans="1:10" x14ac:dyDescent="0.25">
      <c r="A4" s="2"/>
      <c r="B4" s="47" t="s">
        <v>4</v>
      </c>
      <c r="C4" s="115" t="s">
        <v>18</v>
      </c>
      <c r="D4" s="115"/>
      <c r="G4" s="5"/>
      <c r="H4" s="5"/>
      <c r="I4" s="5"/>
    </row>
    <row r="5" spans="1:10" x14ac:dyDescent="0.25">
      <c r="A5" s="2" t="s">
        <v>2</v>
      </c>
      <c r="B5" s="47">
        <v>82</v>
      </c>
      <c r="C5" s="124" t="s">
        <v>28</v>
      </c>
      <c r="D5" s="124"/>
    </row>
    <row r="7" spans="1:10" x14ac:dyDescent="0.25">
      <c r="A7" s="3" t="s">
        <v>2</v>
      </c>
    </row>
    <row r="8" spans="1:10" x14ac:dyDescent="0.25">
      <c r="A8" s="46" t="s">
        <v>5</v>
      </c>
      <c r="B8" s="46" t="s">
        <v>6</v>
      </c>
      <c r="C8" s="46" t="s">
        <v>7</v>
      </c>
      <c r="D8" s="46" t="s">
        <v>8</v>
      </c>
      <c r="E8" s="46" t="s">
        <v>9</v>
      </c>
      <c r="F8" s="46" t="s">
        <v>105</v>
      </c>
      <c r="G8" s="46" t="s">
        <v>10</v>
      </c>
      <c r="H8" s="46" t="s">
        <v>19</v>
      </c>
      <c r="I8" s="46" t="s">
        <v>11</v>
      </c>
      <c r="J8" s="46" t="s">
        <v>13</v>
      </c>
    </row>
    <row r="9" spans="1:10" s="1" customFormat="1" ht="60" x14ac:dyDescent="0.25">
      <c r="A9" s="45">
        <v>1</v>
      </c>
      <c r="B9" s="48"/>
      <c r="C9" s="6">
        <v>433557110.80000001</v>
      </c>
      <c r="D9" s="48" t="s">
        <v>225</v>
      </c>
      <c r="E9" s="48" t="s">
        <v>226</v>
      </c>
      <c r="F9" s="54" t="s">
        <v>71</v>
      </c>
      <c r="G9" s="19">
        <v>41334</v>
      </c>
      <c r="H9" s="19">
        <v>41578</v>
      </c>
      <c r="I9" s="48">
        <v>83</v>
      </c>
      <c r="J9" s="21" t="s">
        <v>227</v>
      </c>
    </row>
    <row r="10" spans="1:10" ht="45" x14ac:dyDescent="0.25">
      <c r="A10" s="45">
        <v>2</v>
      </c>
      <c r="B10" s="48" t="s">
        <v>125</v>
      </c>
      <c r="C10" s="6">
        <v>530347957</v>
      </c>
      <c r="D10" s="48" t="s">
        <v>126</v>
      </c>
      <c r="E10" s="48" t="s">
        <v>127</v>
      </c>
      <c r="F10" s="48" t="s">
        <v>28</v>
      </c>
      <c r="G10" s="19">
        <v>40544</v>
      </c>
      <c r="H10" s="19">
        <v>41578</v>
      </c>
      <c r="I10" s="48">
        <v>84</v>
      </c>
      <c r="J10" s="21"/>
    </row>
    <row r="11" spans="1:10" ht="75" x14ac:dyDescent="0.25">
      <c r="A11" s="45">
        <v>3</v>
      </c>
      <c r="B11" s="48"/>
      <c r="C11" s="6">
        <v>371411790</v>
      </c>
      <c r="D11" s="48" t="s">
        <v>128</v>
      </c>
      <c r="E11" s="48" t="s">
        <v>129</v>
      </c>
      <c r="F11" s="48" t="s">
        <v>28</v>
      </c>
      <c r="G11" s="19">
        <v>41015</v>
      </c>
      <c r="H11" s="19">
        <v>41612</v>
      </c>
      <c r="I11" s="48">
        <v>85</v>
      </c>
      <c r="J11" s="21"/>
    </row>
    <row r="12" spans="1:10" x14ac:dyDescent="0.25">
      <c r="A12" s="2"/>
      <c r="B12" s="2"/>
      <c r="C12" s="49">
        <f>C10+C11</f>
        <v>901759747</v>
      </c>
      <c r="D12" s="2"/>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46" t="s">
        <v>5</v>
      </c>
      <c r="B15" s="46" t="s">
        <v>14</v>
      </c>
      <c r="C15" s="46" t="s">
        <v>11</v>
      </c>
      <c r="D15" s="46" t="s">
        <v>12</v>
      </c>
      <c r="E15" s="46" t="s">
        <v>13</v>
      </c>
      <c r="F15" s="38"/>
    </row>
    <row r="16" spans="1:10" x14ac:dyDescent="0.25">
      <c r="A16" s="122">
        <v>1</v>
      </c>
      <c r="B16" s="122">
        <v>90</v>
      </c>
      <c r="C16" s="52">
        <v>48</v>
      </c>
      <c r="D16" s="48">
        <v>81111800</v>
      </c>
      <c r="E16" s="120"/>
      <c r="F16" s="39"/>
    </row>
    <row r="17" spans="1:6" s="1" customFormat="1" x14ac:dyDescent="0.25">
      <c r="A17" s="123"/>
      <c r="B17" s="123"/>
      <c r="C17" s="52">
        <v>48</v>
      </c>
      <c r="D17" s="48">
        <v>81112200</v>
      </c>
      <c r="E17" s="121"/>
      <c r="F17" s="39"/>
    </row>
    <row r="18" spans="1:6" x14ac:dyDescent="0.25">
      <c r="A18" s="112">
        <v>2</v>
      </c>
      <c r="B18" s="117">
        <v>131</v>
      </c>
      <c r="C18" s="52">
        <v>57</v>
      </c>
      <c r="D18" s="48">
        <v>81111800</v>
      </c>
      <c r="E18" s="118"/>
      <c r="F18" s="40"/>
    </row>
    <row r="19" spans="1:6" x14ac:dyDescent="0.25">
      <c r="A19" s="112"/>
      <c r="B19" s="117"/>
      <c r="C19" s="52">
        <v>57</v>
      </c>
      <c r="D19" s="48">
        <v>81112200</v>
      </c>
      <c r="E19" s="119"/>
      <c r="F19" s="40"/>
    </row>
    <row r="20" spans="1:6" x14ac:dyDescent="0.25">
      <c r="A20" s="122">
        <v>3</v>
      </c>
      <c r="B20" s="122">
        <v>132</v>
      </c>
      <c r="C20" s="52">
        <v>57</v>
      </c>
      <c r="D20" s="48">
        <v>81111800</v>
      </c>
      <c r="E20" s="120"/>
      <c r="F20" s="40"/>
    </row>
    <row r="21" spans="1:6" x14ac:dyDescent="0.25">
      <c r="A21" s="123"/>
      <c r="B21" s="123"/>
      <c r="C21" s="52">
        <v>57</v>
      </c>
      <c r="D21" s="48">
        <v>81112200</v>
      </c>
      <c r="E21" s="121"/>
      <c r="F21" s="40"/>
    </row>
    <row r="23" spans="1:6" ht="30" x14ac:dyDescent="0.25">
      <c r="A23" s="22" t="s">
        <v>22</v>
      </c>
      <c r="B23" s="65" t="s">
        <v>33</v>
      </c>
    </row>
    <row r="24" spans="1:6" x14ac:dyDescent="0.25">
      <c r="A24" s="2" t="s">
        <v>23</v>
      </c>
      <c r="B24" s="45">
        <v>90</v>
      </c>
    </row>
    <row r="26" spans="1:6" ht="30" x14ac:dyDescent="0.25">
      <c r="A26" s="22" t="s">
        <v>24</v>
      </c>
      <c r="B26" s="65" t="s">
        <v>33</v>
      </c>
    </row>
    <row r="27" spans="1:6" x14ac:dyDescent="0.25">
      <c r="A27" s="2" t="s">
        <v>23</v>
      </c>
      <c r="B27" s="45">
        <v>92</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2" sqref="F2"/>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130</v>
      </c>
      <c r="C3" s="114"/>
      <c r="D3" s="114"/>
      <c r="G3" s="5"/>
      <c r="H3" s="5"/>
      <c r="I3" s="5"/>
    </row>
    <row r="4" spans="1:10" x14ac:dyDescent="0.25">
      <c r="A4" s="2"/>
      <c r="B4" s="47" t="s">
        <v>4</v>
      </c>
      <c r="C4" s="115" t="s">
        <v>18</v>
      </c>
      <c r="D4" s="115"/>
      <c r="G4" s="5"/>
      <c r="H4" s="5"/>
      <c r="I4" s="5"/>
    </row>
    <row r="5" spans="1:10" x14ac:dyDescent="0.25">
      <c r="A5" s="2" t="s">
        <v>2</v>
      </c>
      <c r="B5" s="47">
        <v>43</v>
      </c>
      <c r="C5" s="124" t="s">
        <v>28</v>
      </c>
      <c r="D5" s="124"/>
    </row>
    <row r="7" spans="1:10" x14ac:dyDescent="0.25">
      <c r="A7" s="3" t="s">
        <v>2</v>
      </c>
    </row>
    <row r="8" spans="1:10" x14ac:dyDescent="0.25">
      <c r="A8" s="46" t="s">
        <v>5</v>
      </c>
      <c r="B8" s="46" t="s">
        <v>6</v>
      </c>
      <c r="C8" s="46" t="s">
        <v>7</v>
      </c>
      <c r="D8" s="46" t="s">
        <v>8</v>
      </c>
      <c r="E8" s="46" t="s">
        <v>9</v>
      </c>
      <c r="F8" s="46" t="s">
        <v>105</v>
      </c>
      <c r="G8" s="46" t="s">
        <v>10</v>
      </c>
      <c r="H8" s="46" t="s">
        <v>19</v>
      </c>
      <c r="I8" s="46" t="s">
        <v>11</v>
      </c>
      <c r="J8" s="46" t="s">
        <v>13</v>
      </c>
    </row>
    <row r="9" spans="1:10" s="1" customFormat="1" ht="240" x14ac:dyDescent="0.25">
      <c r="A9" s="45">
        <v>1</v>
      </c>
      <c r="B9" s="48"/>
      <c r="C9" s="6">
        <f>(218710801+108777779)*0.95</f>
        <v>311114151</v>
      </c>
      <c r="D9" s="48" t="s">
        <v>131</v>
      </c>
      <c r="E9" s="48" t="s">
        <v>228</v>
      </c>
      <c r="F9" s="48" t="s">
        <v>28</v>
      </c>
      <c r="G9" s="19">
        <v>41555</v>
      </c>
      <c r="H9" s="19">
        <v>41858</v>
      </c>
      <c r="I9" s="48" t="s">
        <v>132</v>
      </c>
      <c r="J9" s="21" t="s">
        <v>229</v>
      </c>
    </row>
    <row r="10" spans="1:10" ht="120" x14ac:dyDescent="0.25">
      <c r="A10" s="45">
        <v>2</v>
      </c>
      <c r="B10" s="48" t="s">
        <v>133</v>
      </c>
      <c r="C10" s="6">
        <f>105974352+35324784+20017378</f>
        <v>161316514</v>
      </c>
      <c r="D10" s="48" t="s">
        <v>134</v>
      </c>
      <c r="E10" s="48" t="s">
        <v>230</v>
      </c>
      <c r="F10" s="48" t="s">
        <v>28</v>
      </c>
      <c r="G10" s="19">
        <v>41421</v>
      </c>
      <c r="H10" s="19">
        <v>41837</v>
      </c>
      <c r="I10" s="48">
        <v>47</v>
      </c>
      <c r="J10" s="21"/>
    </row>
    <row r="11" spans="1:10" x14ac:dyDescent="0.25">
      <c r="A11" s="45">
        <v>3</v>
      </c>
      <c r="B11" s="48"/>
      <c r="C11" s="6"/>
      <c r="D11" s="48"/>
      <c r="E11" s="48"/>
      <c r="F11" s="48"/>
      <c r="G11" s="19"/>
      <c r="H11" s="19"/>
      <c r="I11" s="48"/>
      <c r="J11" s="21"/>
    </row>
    <row r="12" spans="1:10" x14ac:dyDescent="0.25">
      <c r="A12" s="2"/>
      <c r="B12" s="2"/>
      <c r="C12" s="49">
        <f>C9+C10</f>
        <v>472430665</v>
      </c>
      <c r="D12" s="2"/>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46" t="s">
        <v>5</v>
      </c>
      <c r="B15" s="46" t="s">
        <v>14</v>
      </c>
      <c r="C15" s="46" t="s">
        <v>11</v>
      </c>
      <c r="D15" s="46" t="s">
        <v>12</v>
      </c>
      <c r="E15" s="46" t="s">
        <v>13</v>
      </c>
      <c r="F15" s="38"/>
    </row>
    <row r="16" spans="1:10" x14ac:dyDescent="0.25">
      <c r="A16" s="122">
        <v>1</v>
      </c>
      <c r="B16" s="122">
        <v>7</v>
      </c>
      <c r="C16" s="52">
        <v>22</v>
      </c>
      <c r="D16" s="48">
        <v>81111800</v>
      </c>
      <c r="E16" s="120"/>
      <c r="F16" s="39"/>
    </row>
    <row r="17" spans="1:6" s="1" customFormat="1" x14ac:dyDescent="0.25">
      <c r="A17" s="123"/>
      <c r="B17" s="123"/>
      <c r="C17" s="52">
        <v>22</v>
      </c>
      <c r="D17" s="48">
        <v>81112200</v>
      </c>
      <c r="E17" s="121"/>
      <c r="F17" s="39"/>
    </row>
    <row r="18" spans="1:6" x14ac:dyDescent="0.25">
      <c r="A18" s="112">
        <v>2</v>
      </c>
      <c r="B18" s="117">
        <v>5</v>
      </c>
      <c r="C18" s="52">
        <v>23</v>
      </c>
      <c r="D18" s="48">
        <v>81111800</v>
      </c>
      <c r="E18" s="118"/>
      <c r="F18" s="40"/>
    </row>
    <row r="19" spans="1:6" x14ac:dyDescent="0.25">
      <c r="A19" s="112"/>
      <c r="B19" s="117"/>
      <c r="C19" s="52">
        <v>23</v>
      </c>
      <c r="D19" s="48">
        <v>81112200</v>
      </c>
      <c r="E19" s="119"/>
      <c r="F19" s="40"/>
    </row>
    <row r="20" spans="1:6" x14ac:dyDescent="0.25">
      <c r="A20" s="122">
        <v>3</v>
      </c>
      <c r="B20" s="122"/>
      <c r="C20" s="52"/>
      <c r="D20" s="48">
        <v>81111800</v>
      </c>
      <c r="E20" s="120"/>
      <c r="F20" s="40"/>
    </row>
    <row r="21" spans="1:6" x14ac:dyDescent="0.25">
      <c r="A21" s="123"/>
      <c r="B21" s="123"/>
      <c r="C21" s="52"/>
      <c r="D21" s="48">
        <v>81112200</v>
      </c>
      <c r="E21" s="121"/>
      <c r="F21" s="40"/>
    </row>
    <row r="23" spans="1:6" ht="30" x14ac:dyDescent="0.25">
      <c r="A23" s="22" t="s">
        <v>22</v>
      </c>
      <c r="B23" s="65" t="s">
        <v>33</v>
      </c>
    </row>
    <row r="24" spans="1:6" x14ac:dyDescent="0.25">
      <c r="A24" s="2" t="s">
        <v>23</v>
      </c>
      <c r="B24" s="45">
        <v>53</v>
      </c>
    </row>
    <row r="26" spans="1:6" ht="30" x14ac:dyDescent="0.25">
      <c r="A26" s="22" t="s">
        <v>24</v>
      </c>
      <c r="B26" s="65" t="s">
        <v>33</v>
      </c>
    </row>
    <row r="27" spans="1:6" x14ac:dyDescent="0.25">
      <c r="A27" s="2" t="s">
        <v>23</v>
      </c>
      <c r="B27" s="45">
        <v>54</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3" sqref="F3"/>
    </sheetView>
  </sheetViews>
  <sheetFormatPr baseColWidth="10" defaultRowHeight="15" x14ac:dyDescent="0.25"/>
  <cols>
    <col min="1" max="1" width="13.85546875" customWidth="1"/>
    <col min="3" max="3" width="16.42578125" bestFit="1" customWidth="1"/>
    <col min="4" max="4" width="15.8554687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135</v>
      </c>
      <c r="C3" s="114"/>
      <c r="D3" s="114"/>
      <c r="G3" s="5"/>
      <c r="H3" s="5"/>
      <c r="I3" s="5"/>
    </row>
    <row r="4" spans="1:10" x14ac:dyDescent="0.25">
      <c r="A4" s="2"/>
      <c r="B4" s="47" t="s">
        <v>4</v>
      </c>
      <c r="C4" s="115" t="s">
        <v>18</v>
      </c>
      <c r="D4" s="115"/>
      <c r="G4" s="5"/>
      <c r="H4" s="5"/>
      <c r="I4" s="5"/>
    </row>
    <row r="5" spans="1:10" x14ac:dyDescent="0.25">
      <c r="A5" s="2" t="s">
        <v>2</v>
      </c>
      <c r="B5" s="47">
        <v>100</v>
      </c>
      <c r="C5" s="124" t="s">
        <v>28</v>
      </c>
      <c r="D5" s="124"/>
    </row>
    <row r="7" spans="1:10" x14ac:dyDescent="0.25">
      <c r="A7" s="3" t="s">
        <v>2</v>
      </c>
    </row>
    <row r="8" spans="1:10" x14ac:dyDescent="0.25">
      <c r="A8" s="46" t="s">
        <v>5</v>
      </c>
      <c r="B8" s="46" t="s">
        <v>6</v>
      </c>
      <c r="C8" s="46" t="s">
        <v>7</v>
      </c>
      <c r="D8" s="46" t="s">
        <v>8</v>
      </c>
      <c r="E8" s="46" t="s">
        <v>9</v>
      </c>
      <c r="F8" s="46" t="s">
        <v>105</v>
      </c>
      <c r="G8" s="46" t="s">
        <v>10</v>
      </c>
      <c r="H8" s="46" t="s">
        <v>19</v>
      </c>
      <c r="I8" s="46" t="s">
        <v>11</v>
      </c>
      <c r="J8" s="46" t="s">
        <v>13</v>
      </c>
    </row>
    <row r="9" spans="1:10" s="1" customFormat="1" ht="150" x14ac:dyDescent="0.25">
      <c r="A9" s="45">
        <v>1</v>
      </c>
      <c r="B9" s="48" t="s">
        <v>136</v>
      </c>
      <c r="C9" s="6">
        <v>298700000</v>
      </c>
      <c r="D9" s="48" t="s">
        <v>137</v>
      </c>
      <c r="E9" s="48" t="s">
        <v>231</v>
      </c>
      <c r="F9" s="48" t="s">
        <v>28</v>
      </c>
      <c r="G9" s="19">
        <v>41442</v>
      </c>
      <c r="H9" s="19">
        <v>41624</v>
      </c>
      <c r="I9" s="48">
        <v>101</v>
      </c>
      <c r="J9" s="21"/>
    </row>
    <row r="10" spans="1:10" ht="75" x14ac:dyDescent="0.25">
      <c r="A10" s="45">
        <v>2</v>
      </c>
      <c r="B10" s="48" t="s">
        <v>138</v>
      </c>
      <c r="C10" s="6">
        <f>179960096+53000000</f>
        <v>232960096</v>
      </c>
      <c r="D10" s="48" t="s">
        <v>139</v>
      </c>
      <c r="E10" s="48" t="s">
        <v>232</v>
      </c>
      <c r="F10" s="48" t="s">
        <v>28</v>
      </c>
      <c r="G10" s="19">
        <v>41842</v>
      </c>
      <c r="H10" s="19">
        <v>42094</v>
      </c>
      <c r="I10" s="48">
        <v>102</v>
      </c>
      <c r="J10" s="21"/>
    </row>
    <row r="11" spans="1:10" x14ac:dyDescent="0.25">
      <c r="A11" s="45">
        <v>3</v>
      </c>
      <c r="B11" s="48"/>
      <c r="C11" s="6"/>
      <c r="D11" s="48"/>
      <c r="E11" s="48"/>
      <c r="F11" s="48"/>
      <c r="G11" s="19"/>
      <c r="H11" s="19"/>
      <c r="I11" s="48"/>
      <c r="J11" s="21"/>
    </row>
    <row r="12" spans="1:10" x14ac:dyDescent="0.25">
      <c r="A12" s="2"/>
      <c r="B12" s="2"/>
      <c r="C12" s="49">
        <f>C9+C10</f>
        <v>531660096</v>
      </c>
      <c r="D12" s="2"/>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46" t="s">
        <v>5</v>
      </c>
      <c r="B15" s="46" t="s">
        <v>14</v>
      </c>
      <c r="C15" s="46" t="s">
        <v>11</v>
      </c>
      <c r="D15" s="46" t="s">
        <v>12</v>
      </c>
      <c r="E15" s="46" t="s">
        <v>13</v>
      </c>
      <c r="F15" s="38"/>
    </row>
    <row r="16" spans="1:10" x14ac:dyDescent="0.25">
      <c r="A16" s="122">
        <v>1</v>
      </c>
      <c r="B16" s="122">
        <v>1</v>
      </c>
      <c r="C16" s="52">
        <v>43</v>
      </c>
      <c r="D16" s="48">
        <v>81111800</v>
      </c>
      <c r="E16" s="120"/>
      <c r="F16" s="39"/>
    </row>
    <row r="17" spans="1:6" s="1" customFormat="1" x14ac:dyDescent="0.25">
      <c r="A17" s="123"/>
      <c r="B17" s="123"/>
      <c r="C17" s="52">
        <v>43</v>
      </c>
      <c r="D17" s="48">
        <v>81112200</v>
      </c>
      <c r="E17" s="121"/>
      <c r="F17" s="39"/>
    </row>
    <row r="18" spans="1:6" x14ac:dyDescent="0.25">
      <c r="A18" s="112">
        <v>2</v>
      </c>
      <c r="B18" s="117">
        <v>4</v>
      </c>
      <c r="C18" s="52">
        <v>45</v>
      </c>
      <c r="D18" s="48">
        <v>81111800</v>
      </c>
      <c r="E18" s="118"/>
      <c r="F18" s="40"/>
    </row>
    <row r="19" spans="1:6" x14ac:dyDescent="0.25">
      <c r="A19" s="112"/>
      <c r="B19" s="117"/>
      <c r="C19" s="52">
        <v>45</v>
      </c>
      <c r="D19" s="48">
        <v>81112200</v>
      </c>
      <c r="E19" s="119"/>
      <c r="F19" s="40"/>
    </row>
    <row r="20" spans="1:6" x14ac:dyDescent="0.25">
      <c r="A20" s="122">
        <v>3</v>
      </c>
      <c r="B20" s="122"/>
      <c r="C20" s="52"/>
      <c r="D20" s="48">
        <v>81111800</v>
      </c>
      <c r="E20" s="120"/>
      <c r="F20" s="40"/>
    </row>
    <row r="21" spans="1:6" x14ac:dyDescent="0.25">
      <c r="A21" s="123"/>
      <c r="B21" s="123"/>
      <c r="C21" s="52"/>
      <c r="D21" s="48">
        <v>81112200</v>
      </c>
      <c r="E21" s="121"/>
      <c r="F21" s="40"/>
    </row>
    <row r="23" spans="1:6" ht="30" x14ac:dyDescent="0.25">
      <c r="A23" s="22" t="s">
        <v>22</v>
      </c>
      <c r="B23" s="65" t="s">
        <v>33</v>
      </c>
    </row>
    <row r="24" spans="1:6" x14ac:dyDescent="0.25">
      <c r="A24" s="2" t="s">
        <v>23</v>
      </c>
      <c r="B24" s="45">
        <v>104</v>
      </c>
    </row>
    <row r="26" spans="1:6" ht="30" x14ac:dyDescent="0.25">
      <c r="A26" s="22" t="s">
        <v>24</v>
      </c>
      <c r="B26" s="65" t="s">
        <v>33</v>
      </c>
    </row>
    <row r="27" spans="1:6" x14ac:dyDescent="0.25">
      <c r="A27" s="2" t="s">
        <v>23</v>
      </c>
      <c r="B27" s="45">
        <v>103</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3" sqref="E3"/>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154</v>
      </c>
      <c r="C3" s="114"/>
      <c r="D3" s="114"/>
      <c r="G3" s="5"/>
      <c r="H3" s="5"/>
      <c r="I3" s="5"/>
    </row>
    <row r="4" spans="1:10" x14ac:dyDescent="0.25">
      <c r="A4" s="2"/>
      <c r="B4" s="47" t="s">
        <v>4</v>
      </c>
      <c r="C4" s="115" t="s">
        <v>18</v>
      </c>
      <c r="D4" s="115"/>
      <c r="G4" s="5"/>
      <c r="H4" s="5"/>
      <c r="I4" s="5"/>
    </row>
    <row r="5" spans="1:10" x14ac:dyDescent="0.25">
      <c r="A5" s="2" t="s">
        <v>2</v>
      </c>
      <c r="B5" s="47">
        <v>55</v>
      </c>
      <c r="C5" s="124" t="s">
        <v>28</v>
      </c>
      <c r="D5" s="124"/>
    </row>
    <row r="7" spans="1:10" x14ac:dyDescent="0.25">
      <c r="A7" s="3" t="s">
        <v>2</v>
      </c>
    </row>
    <row r="8" spans="1:10" x14ac:dyDescent="0.25">
      <c r="A8" s="46" t="s">
        <v>5</v>
      </c>
      <c r="B8" s="46" t="s">
        <v>6</v>
      </c>
      <c r="C8" s="46" t="s">
        <v>7</v>
      </c>
      <c r="D8" s="46" t="s">
        <v>8</v>
      </c>
      <c r="E8" s="46" t="s">
        <v>9</v>
      </c>
      <c r="F8" s="46" t="s">
        <v>105</v>
      </c>
      <c r="G8" s="46" t="s">
        <v>10</v>
      </c>
      <c r="H8" s="46" t="s">
        <v>19</v>
      </c>
      <c r="I8" s="46" t="s">
        <v>11</v>
      </c>
      <c r="J8" s="46" t="s">
        <v>13</v>
      </c>
    </row>
    <row r="9" spans="1:10" s="1" customFormat="1" ht="105" x14ac:dyDescent="0.25">
      <c r="A9" s="45">
        <v>1</v>
      </c>
      <c r="B9" s="48" t="s">
        <v>156</v>
      </c>
      <c r="C9" s="6">
        <v>2740003368</v>
      </c>
      <c r="D9" s="48" t="s">
        <v>155</v>
      </c>
      <c r="E9" s="48" t="s">
        <v>157</v>
      </c>
      <c r="F9" s="69" t="s">
        <v>28</v>
      </c>
      <c r="G9" s="19">
        <v>40238</v>
      </c>
      <c r="H9" s="19">
        <v>41122</v>
      </c>
      <c r="I9" s="48" t="s">
        <v>159</v>
      </c>
      <c r="J9" s="21"/>
    </row>
    <row r="10" spans="1:10" ht="105" x14ac:dyDescent="0.25">
      <c r="A10" s="45">
        <v>2</v>
      </c>
      <c r="B10" s="48" t="s">
        <v>158</v>
      </c>
      <c r="C10" s="6">
        <v>3094847562</v>
      </c>
      <c r="D10" s="69" t="s">
        <v>155</v>
      </c>
      <c r="E10" s="69" t="s">
        <v>157</v>
      </c>
      <c r="F10" s="69" t="s">
        <v>28</v>
      </c>
      <c r="G10" s="19">
        <v>41122</v>
      </c>
      <c r="H10" s="19">
        <v>41790</v>
      </c>
      <c r="I10" s="48">
        <v>58</v>
      </c>
      <c r="J10" s="21"/>
    </row>
    <row r="11" spans="1:10" ht="75" x14ac:dyDescent="0.25">
      <c r="A11" s="45">
        <v>3</v>
      </c>
      <c r="B11" s="48" t="s">
        <v>161</v>
      </c>
      <c r="C11" s="6">
        <v>912000000</v>
      </c>
      <c r="D11" s="69" t="s">
        <v>155</v>
      </c>
      <c r="E11" s="48" t="s">
        <v>160</v>
      </c>
      <c r="F11" s="48" t="s">
        <v>28</v>
      </c>
      <c r="G11" s="19">
        <v>41793</v>
      </c>
      <c r="H11" s="19">
        <v>42158</v>
      </c>
      <c r="I11" s="48">
        <v>59</v>
      </c>
      <c r="J11" s="21"/>
    </row>
    <row r="12" spans="1:10" x14ac:dyDescent="0.25">
      <c r="A12" s="2"/>
      <c r="B12" s="2"/>
      <c r="C12" s="49"/>
      <c r="D12" s="69"/>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46" t="s">
        <v>5</v>
      </c>
      <c r="B15" s="46" t="s">
        <v>14</v>
      </c>
      <c r="C15" s="46" t="s">
        <v>11</v>
      </c>
      <c r="D15" s="46" t="s">
        <v>12</v>
      </c>
      <c r="E15" s="46" t="s">
        <v>13</v>
      </c>
      <c r="F15" s="38"/>
    </row>
    <row r="16" spans="1:10" x14ac:dyDescent="0.25">
      <c r="A16" s="122">
        <v>1</v>
      </c>
      <c r="B16" s="122">
        <v>3</v>
      </c>
      <c r="C16" s="52">
        <v>32</v>
      </c>
      <c r="D16" s="48">
        <v>81111800</v>
      </c>
      <c r="E16" s="120"/>
      <c r="F16" s="39"/>
    </row>
    <row r="17" spans="1:6" s="1" customFormat="1" x14ac:dyDescent="0.25">
      <c r="A17" s="123"/>
      <c r="B17" s="123"/>
      <c r="C17" s="52"/>
      <c r="D17" s="48">
        <v>81112200</v>
      </c>
      <c r="E17" s="121"/>
      <c r="F17" s="39"/>
    </row>
    <row r="18" spans="1:6" x14ac:dyDescent="0.25">
      <c r="A18" s="112">
        <v>2</v>
      </c>
      <c r="B18" s="117">
        <v>10</v>
      </c>
      <c r="C18" s="52"/>
      <c r="D18" s="48">
        <v>81111800</v>
      </c>
      <c r="E18" s="118"/>
      <c r="F18" s="40"/>
    </row>
    <row r="19" spans="1:6" x14ac:dyDescent="0.25">
      <c r="A19" s="112"/>
      <c r="B19" s="117"/>
      <c r="C19" s="52">
        <v>34</v>
      </c>
      <c r="D19" s="48">
        <v>81112200</v>
      </c>
      <c r="E19" s="119"/>
      <c r="F19" s="40"/>
    </row>
    <row r="20" spans="1:6" x14ac:dyDescent="0.25">
      <c r="A20" s="122">
        <v>3</v>
      </c>
      <c r="B20" s="122">
        <v>18</v>
      </c>
      <c r="C20" s="52">
        <v>35</v>
      </c>
      <c r="D20" s="48">
        <v>81111800</v>
      </c>
      <c r="E20" s="120"/>
      <c r="F20" s="40"/>
    </row>
    <row r="21" spans="1:6" x14ac:dyDescent="0.25">
      <c r="A21" s="123"/>
      <c r="B21" s="123"/>
      <c r="C21" s="52">
        <v>35</v>
      </c>
      <c r="D21" s="48">
        <v>81112200</v>
      </c>
      <c r="E21" s="121"/>
      <c r="F21" s="40"/>
    </row>
    <row r="23" spans="1:6" ht="30" x14ac:dyDescent="0.25">
      <c r="A23" s="22" t="s">
        <v>22</v>
      </c>
      <c r="B23" s="70" t="s">
        <v>33</v>
      </c>
    </row>
    <row r="24" spans="1:6" x14ac:dyDescent="0.25">
      <c r="A24" s="2" t="s">
        <v>23</v>
      </c>
      <c r="B24" s="45">
        <v>60</v>
      </c>
    </row>
    <row r="26" spans="1:6" ht="30" x14ac:dyDescent="0.25">
      <c r="A26" s="22" t="s">
        <v>24</v>
      </c>
      <c r="B26" s="70" t="s">
        <v>33</v>
      </c>
    </row>
    <row r="27" spans="1:6" x14ac:dyDescent="0.25">
      <c r="A27" s="2" t="s">
        <v>23</v>
      </c>
      <c r="B27" s="45">
        <v>54</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4" sqref="F4"/>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162</v>
      </c>
      <c r="C3" s="114"/>
      <c r="D3" s="114"/>
      <c r="G3" s="5"/>
      <c r="H3" s="5"/>
      <c r="I3" s="5"/>
    </row>
    <row r="4" spans="1:10" x14ac:dyDescent="0.25">
      <c r="A4" s="2"/>
      <c r="B4" s="68" t="s">
        <v>4</v>
      </c>
      <c r="C4" s="115" t="s">
        <v>18</v>
      </c>
      <c r="D4" s="115"/>
      <c r="G4" s="5"/>
      <c r="H4" s="5"/>
      <c r="I4" s="5"/>
    </row>
    <row r="5" spans="1:10" x14ac:dyDescent="0.25">
      <c r="A5" s="2" t="s">
        <v>2</v>
      </c>
      <c r="B5" s="68">
        <v>71</v>
      </c>
      <c r="C5" s="124" t="s">
        <v>28</v>
      </c>
      <c r="D5" s="124"/>
    </row>
    <row r="7" spans="1:10" x14ac:dyDescent="0.25">
      <c r="A7" s="3" t="s">
        <v>2</v>
      </c>
    </row>
    <row r="8" spans="1:10" x14ac:dyDescent="0.25">
      <c r="A8" s="67" t="s">
        <v>5</v>
      </c>
      <c r="B8" s="67" t="s">
        <v>6</v>
      </c>
      <c r="C8" s="67" t="s">
        <v>7</v>
      </c>
      <c r="D8" s="67" t="s">
        <v>8</v>
      </c>
      <c r="E8" s="67" t="s">
        <v>9</v>
      </c>
      <c r="F8" s="67" t="s">
        <v>105</v>
      </c>
      <c r="G8" s="67" t="s">
        <v>10</v>
      </c>
      <c r="H8" s="67" t="s">
        <v>19</v>
      </c>
      <c r="I8" s="67" t="s">
        <v>11</v>
      </c>
      <c r="J8" s="67" t="s">
        <v>13</v>
      </c>
    </row>
    <row r="9" spans="1:10" s="1" customFormat="1" ht="195" x14ac:dyDescent="0.25">
      <c r="A9" s="66">
        <v>1</v>
      </c>
      <c r="B9" s="69"/>
      <c r="C9" s="6">
        <v>6860265706</v>
      </c>
      <c r="D9" s="69" t="s">
        <v>163</v>
      </c>
      <c r="E9" s="69" t="s">
        <v>165</v>
      </c>
      <c r="F9" s="69" t="s">
        <v>28</v>
      </c>
      <c r="G9" s="19">
        <v>40756</v>
      </c>
      <c r="H9" s="19">
        <v>42004</v>
      </c>
      <c r="I9" s="69" t="s">
        <v>167</v>
      </c>
      <c r="J9" s="21"/>
    </row>
    <row r="10" spans="1:10" ht="60" x14ac:dyDescent="0.25">
      <c r="A10" s="66">
        <v>2</v>
      </c>
      <c r="B10" s="69"/>
      <c r="C10" s="6">
        <v>300000000</v>
      </c>
      <c r="D10" s="69" t="s">
        <v>164</v>
      </c>
      <c r="E10" s="69" t="s">
        <v>166</v>
      </c>
      <c r="F10" s="69" t="s">
        <v>71</v>
      </c>
      <c r="G10" s="19">
        <v>40252</v>
      </c>
      <c r="H10" s="19">
        <v>40617</v>
      </c>
      <c r="I10" s="69" t="s">
        <v>168</v>
      </c>
      <c r="J10" s="21" t="s">
        <v>175</v>
      </c>
    </row>
    <row r="11" spans="1:10" x14ac:dyDescent="0.25">
      <c r="A11" s="66">
        <v>3</v>
      </c>
      <c r="B11" s="69"/>
      <c r="C11" s="6"/>
      <c r="D11" s="69"/>
      <c r="E11" s="69"/>
      <c r="F11" s="69"/>
      <c r="G11" s="19"/>
      <c r="H11" s="19"/>
      <c r="I11" s="69"/>
      <c r="J11" s="21"/>
    </row>
    <row r="12" spans="1:10" x14ac:dyDescent="0.25">
      <c r="A12" s="2"/>
      <c r="B12" s="2"/>
      <c r="C12" s="49">
        <f>C9</f>
        <v>6860265706</v>
      </c>
      <c r="D12" s="2"/>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67" t="s">
        <v>5</v>
      </c>
      <c r="B15" s="67" t="s">
        <v>14</v>
      </c>
      <c r="C15" s="67" t="s">
        <v>11</v>
      </c>
      <c r="D15" s="67" t="s">
        <v>12</v>
      </c>
      <c r="E15" s="67" t="s">
        <v>13</v>
      </c>
      <c r="F15" s="38"/>
    </row>
    <row r="16" spans="1:10" x14ac:dyDescent="0.25">
      <c r="A16" s="122">
        <v>1</v>
      </c>
      <c r="B16" s="122">
        <v>105</v>
      </c>
      <c r="C16" s="52">
        <v>50</v>
      </c>
      <c r="D16" s="69">
        <v>81111800</v>
      </c>
      <c r="E16" s="120"/>
      <c r="F16" s="39"/>
    </row>
    <row r="17" spans="1:6" s="1" customFormat="1" x14ac:dyDescent="0.25">
      <c r="A17" s="123"/>
      <c r="B17" s="123"/>
      <c r="C17" s="52">
        <v>50</v>
      </c>
      <c r="D17" s="69">
        <v>81112200</v>
      </c>
      <c r="E17" s="121"/>
      <c r="F17" s="39"/>
    </row>
    <row r="18" spans="1:6" x14ac:dyDescent="0.25">
      <c r="A18" s="112">
        <v>2</v>
      </c>
      <c r="B18" s="117">
        <v>42</v>
      </c>
      <c r="C18" s="52">
        <v>36</v>
      </c>
      <c r="D18" s="69">
        <v>81111800</v>
      </c>
      <c r="E18" s="118"/>
      <c r="F18" s="40"/>
    </row>
    <row r="19" spans="1:6" x14ac:dyDescent="0.25">
      <c r="A19" s="112"/>
      <c r="B19" s="117"/>
      <c r="C19" s="52"/>
      <c r="D19" s="69">
        <v>81112200</v>
      </c>
      <c r="E19" s="119"/>
      <c r="F19" s="40"/>
    </row>
    <row r="20" spans="1:6" x14ac:dyDescent="0.25">
      <c r="A20" s="122">
        <v>3</v>
      </c>
      <c r="B20" s="122"/>
      <c r="C20" s="52"/>
      <c r="D20" s="69">
        <v>81111800</v>
      </c>
      <c r="E20" s="120"/>
      <c r="F20" s="40"/>
    </row>
    <row r="21" spans="1:6" x14ac:dyDescent="0.25">
      <c r="A21" s="123"/>
      <c r="B21" s="123"/>
      <c r="C21" s="52"/>
      <c r="D21" s="69">
        <v>81112200</v>
      </c>
      <c r="E21" s="121"/>
      <c r="F21" s="40"/>
    </row>
    <row r="23" spans="1:6" ht="30" x14ac:dyDescent="0.25">
      <c r="A23" s="22" t="s">
        <v>22</v>
      </c>
      <c r="B23" s="70" t="s">
        <v>33</v>
      </c>
    </row>
    <row r="24" spans="1:6" x14ac:dyDescent="0.25">
      <c r="A24" s="2" t="s">
        <v>23</v>
      </c>
      <c r="B24" s="66">
        <v>77</v>
      </c>
    </row>
    <row r="26" spans="1:6" ht="30" x14ac:dyDescent="0.25">
      <c r="A26" s="22" t="s">
        <v>24</v>
      </c>
      <c r="B26" s="70" t="s">
        <v>33</v>
      </c>
    </row>
    <row r="27" spans="1:6" x14ac:dyDescent="0.25">
      <c r="A27" s="2" t="s">
        <v>23</v>
      </c>
      <c r="B27" s="66">
        <v>79</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1" sqref="E1"/>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34</v>
      </c>
      <c r="C3" s="114"/>
      <c r="D3" s="114"/>
      <c r="G3" s="32"/>
      <c r="H3" s="5"/>
      <c r="I3" s="5"/>
    </row>
    <row r="4" spans="1:10" x14ac:dyDescent="0.25">
      <c r="A4" s="2"/>
      <c r="B4" s="18" t="s">
        <v>4</v>
      </c>
      <c r="C4" s="115" t="s">
        <v>18</v>
      </c>
      <c r="D4" s="115"/>
      <c r="G4" s="5"/>
      <c r="H4" s="5"/>
      <c r="I4" s="5"/>
    </row>
    <row r="5" spans="1:10" x14ac:dyDescent="0.25">
      <c r="A5" s="2" t="s">
        <v>2</v>
      </c>
      <c r="B5" s="18">
        <v>88</v>
      </c>
      <c r="C5" s="116" t="s">
        <v>32</v>
      </c>
      <c r="D5" s="116"/>
    </row>
    <row r="7" spans="1:10" x14ac:dyDescent="0.25">
      <c r="A7" s="3" t="s">
        <v>2</v>
      </c>
    </row>
    <row r="8" spans="1:10" x14ac:dyDescent="0.25">
      <c r="A8" s="16" t="s">
        <v>5</v>
      </c>
      <c r="B8" s="16" t="s">
        <v>6</v>
      </c>
      <c r="C8" s="16" t="s">
        <v>7</v>
      </c>
      <c r="D8" s="16" t="s">
        <v>8</v>
      </c>
      <c r="E8" s="16" t="s">
        <v>9</v>
      </c>
      <c r="F8" s="30" t="s">
        <v>39</v>
      </c>
      <c r="G8" s="16" t="s">
        <v>10</v>
      </c>
      <c r="H8" s="16" t="s">
        <v>19</v>
      </c>
      <c r="I8" s="16" t="s">
        <v>11</v>
      </c>
      <c r="J8" s="16" t="s">
        <v>13</v>
      </c>
    </row>
    <row r="9" spans="1:10" s="1" customFormat="1" ht="165" x14ac:dyDescent="0.25">
      <c r="A9" s="17">
        <v>1</v>
      </c>
      <c r="B9" s="29" t="s">
        <v>35</v>
      </c>
      <c r="C9" s="58">
        <v>985140440</v>
      </c>
      <c r="D9" s="54" t="s">
        <v>36</v>
      </c>
      <c r="E9" s="54" t="s">
        <v>192</v>
      </c>
      <c r="F9" s="29" t="s">
        <v>71</v>
      </c>
      <c r="G9" s="19">
        <v>41200</v>
      </c>
      <c r="H9" s="19">
        <v>41554</v>
      </c>
      <c r="I9" s="20">
        <v>89</v>
      </c>
      <c r="J9" s="21" t="s">
        <v>193</v>
      </c>
    </row>
    <row r="10" spans="1:10" s="61" customFormat="1" ht="165" x14ac:dyDescent="0.25">
      <c r="A10" s="72">
        <v>2</v>
      </c>
      <c r="B10" s="54" t="s">
        <v>37</v>
      </c>
      <c r="C10" s="58">
        <v>592064000</v>
      </c>
      <c r="D10" s="54" t="s">
        <v>36</v>
      </c>
      <c r="E10" s="54" t="s">
        <v>194</v>
      </c>
      <c r="F10" s="54" t="s">
        <v>28</v>
      </c>
      <c r="G10" s="59">
        <v>40534</v>
      </c>
      <c r="H10" s="59" t="s">
        <v>40</v>
      </c>
      <c r="I10" s="73" t="s">
        <v>150</v>
      </c>
      <c r="J10" s="14"/>
    </row>
    <row r="11" spans="1:10" x14ac:dyDescent="0.25">
      <c r="A11" s="17">
        <v>3</v>
      </c>
      <c r="B11" s="20"/>
      <c r="C11" s="6"/>
      <c r="D11" s="20"/>
      <c r="E11" s="20"/>
      <c r="F11" s="29"/>
      <c r="G11" s="19"/>
      <c r="H11" s="19"/>
      <c r="I11" s="7"/>
      <c r="J11" s="21"/>
    </row>
    <row r="12" spans="1:10" x14ac:dyDescent="0.25">
      <c r="A12" s="107"/>
      <c r="B12" s="108"/>
      <c r="C12" s="58">
        <f>C10</f>
        <v>592064000</v>
      </c>
      <c r="D12" s="109"/>
      <c r="E12" s="110"/>
      <c r="F12" s="110"/>
      <c r="G12" s="110"/>
      <c r="H12" s="110"/>
      <c r="I12" s="110"/>
      <c r="J12" s="111"/>
    </row>
    <row r="14" spans="1:10" x14ac:dyDescent="0.25">
      <c r="A14" s="3" t="s">
        <v>12</v>
      </c>
    </row>
    <row r="15" spans="1:10" x14ac:dyDescent="0.25">
      <c r="A15" s="16" t="s">
        <v>5</v>
      </c>
      <c r="B15" s="16" t="s">
        <v>14</v>
      </c>
      <c r="C15" s="16" t="s">
        <v>11</v>
      </c>
      <c r="D15" s="16" t="s">
        <v>12</v>
      </c>
      <c r="E15" s="16" t="s">
        <v>13</v>
      </c>
      <c r="F15" s="38"/>
    </row>
    <row r="16" spans="1:10" x14ac:dyDescent="0.25">
      <c r="A16" s="122">
        <v>1</v>
      </c>
      <c r="B16" s="122">
        <v>1</v>
      </c>
      <c r="C16" s="55">
        <v>32</v>
      </c>
      <c r="D16" s="20">
        <v>81111800</v>
      </c>
      <c r="E16" s="120"/>
      <c r="F16" s="39"/>
    </row>
    <row r="17" spans="1:6" s="1" customFormat="1" x14ac:dyDescent="0.25">
      <c r="A17" s="123"/>
      <c r="B17" s="123"/>
      <c r="C17" s="55">
        <v>31</v>
      </c>
      <c r="D17" s="20">
        <v>81112200</v>
      </c>
      <c r="E17" s="121"/>
      <c r="F17" s="39"/>
    </row>
    <row r="18" spans="1:6" x14ac:dyDescent="0.25">
      <c r="A18" s="112">
        <v>2</v>
      </c>
      <c r="B18" s="117">
        <v>2</v>
      </c>
      <c r="C18" s="52">
        <v>32</v>
      </c>
      <c r="D18" s="20">
        <v>81111800</v>
      </c>
      <c r="E18" s="118"/>
      <c r="F18" s="40"/>
    </row>
    <row r="19" spans="1:6" x14ac:dyDescent="0.25">
      <c r="A19" s="112"/>
      <c r="B19" s="117"/>
      <c r="C19" s="52">
        <v>32</v>
      </c>
      <c r="D19" s="20">
        <v>81112200</v>
      </c>
      <c r="E19" s="119"/>
      <c r="F19" s="40"/>
    </row>
    <row r="20" spans="1:6" x14ac:dyDescent="0.25">
      <c r="A20" s="112">
        <v>3</v>
      </c>
      <c r="B20" s="117"/>
      <c r="C20" s="21"/>
      <c r="D20" s="25">
        <v>81111800</v>
      </c>
      <c r="E20" s="118"/>
      <c r="F20" s="40"/>
    </row>
    <row r="21" spans="1:6" x14ac:dyDescent="0.25">
      <c r="A21" s="112"/>
      <c r="B21" s="117"/>
      <c r="C21" s="21"/>
      <c r="D21" s="25">
        <v>81112200</v>
      </c>
      <c r="E21" s="119"/>
      <c r="F21" s="40"/>
    </row>
    <row r="23" spans="1:6" ht="30" x14ac:dyDescent="0.25">
      <c r="A23" s="22" t="s">
        <v>22</v>
      </c>
      <c r="B23" s="27" t="s">
        <v>33</v>
      </c>
    </row>
    <row r="24" spans="1:6" x14ac:dyDescent="0.25">
      <c r="A24" s="2" t="s">
        <v>23</v>
      </c>
      <c r="B24" s="28">
        <v>94</v>
      </c>
    </row>
    <row r="26" spans="1:6" ht="30" x14ac:dyDescent="0.25">
      <c r="A26" s="22" t="s">
        <v>24</v>
      </c>
      <c r="B26" s="27" t="s">
        <v>33</v>
      </c>
    </row>
    <row r="27" spans="1:6" x14ac:dyDescent="0.25">
      <c r="A27" s="2" t="s">
        <v>23</v>
      </c>
      <c r="B27" s="28">
        <v>93</v>
      </c>
    </row>
  </sheetData>
  <mergeCells count="16">
    <mergeCell ref="A20:A21"/>
    <mergeCell ref="B20:B21"/>
    <mergeCell ref="E20:E21"/>
    <mergeCell ref="E16:E17"/>
    <mergeCell ref="A18:A19"/>
    <mergeCell ref="B18:B19"/>
    <mergeCell ref="E18:E19"/>
    <mergeCell ref="A16:A17"/>
    <mergeCell ref="B16:B17"/>
    <mergeCell ref="A12:B12"/>
    <mergeCell ref="D12:J12"/>
    <mergeCell ref="A1:D1"/>
    <mergeCell ref="A2:D2"/>
    <mergeCell ref="B3:D3"/>
    <mergeCell ref="C4:D4"/>
    <mergeCell ref="C5:D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2" sqref="E2"/>
    </sheetView>
  </sheetViews>
  <sheetFormatPr baseColWidth="10" defaultRowHeight="15" x14ac:dyDescent="0.25"/>
  <cols>
    <col min="1" max="1" width="13.85546875" style="61" customWidth="1"/>
    <col min="2" max="2" width="11.42578125" style="61"/>
    <col min="3" max="3" width="16.42578125" style="61" bestFit="1" customWidth="1"/>
    <col min="4" max="4" width="15" style="61" customWidth="1"/>
    <col min="5" max="5" width="53.7109375" style="61" customWidth="1"/>
    <col min="6" max="6" width="23.7109375" style="61" customWidth="1"/>
    <col min="7" max="7" width="14.42578125" style="61" customWidth="1"/>
    <col min="8" max="8" width="20.28515625" style="61" customWidth="1"/>
    <col min="9" max="9" width="8.85546875" style="61" customWidth="1"/>
    <col min="10" max="10" width="28.42578125" style="61" customWidth="1"/>
    <col min="11" max="16384" width="11.42578125" style="61"/>
  </cols>
  <sheetData>
    <row r="1" spans="1:10" x14ac:dyDescent="0.25">
      <c r="A1" s="127" t="s">
        <v>21</v>
      </c>
      <c r="B1" s="127"/>
      <c r="C1" s="127"/>
      <c r="D1" s="127"/>
    </row>
    <row r="2" spans="1:10" ht="15" customHeight="1" x14ac:dyDescent="0.25">
      <c r="A2" s="138" t="s">
        <v>1</v>
      </c>
      <c r="B2" s="138"/>
      <c r="C2" s="138"/>
      <c r="D2" s="138"/>
      <c r="E2" s="85"/>
      <c r="F2" s="85"/>
      <c r="G2" s="86"/>
      <c r="H2" s="86"/>
      <c r="I2" s="86"/>
    </row>
    <row r="3" spans="1:10" x14ac:dyDescent="0.25">
      <c r="A3" s="87" t="s">
        <v>3</v>
      </c>
      <c r="B3" s="139" t="s">
        <v>169</v>
      </c>
      <c r="C3" s="139"/>
      <c r="D3" s="139"/>
      <c r="G3" s="86"/>
      <c r="H3" s="86"/>
      <c r="I3" s="86"/>
    </row>
    <row r="4" spans="1:10" x14ac:dyDescent="0.25">
      <c r="A4" s="87"/>
      <c r="B4" s="89" t="s">
        <v>4</v>
      </c>
      <c r="C4" s="140" t="s">
        <v>18</v>
      </c>
      <c r="D4" s="140"/>
      <c r="G4" s="86"/>
      <c r="H4" s="86"/>
      <c r="I4" s="86"/>
    </row>
    <row r="5" spans="1:10" x14ac:dyDescent="0.25">
      <c r="A5" s="87" t="s">
        <v>2</v>
      </c>
      <c r="B5" s="89">
        <v>51</v>
      </c>
      <c r="C5" s="116" t="s">
        <v>71</v>
      </c>
      <c r="D5" s="116"/>
    </row>
    <row r="7" spans="1:10" x14ac:dyDescent="0.25">
      <c r="A7" s="62" t="s">
        <v>2</v>
      </c>
    </row>
    <row r="8" spans="1:10" x14ac:dyDescent="0.25">
      <c r="A8" s="91" t="s">
        <v>5</v>
      </c>
      <c r="B8" s="91" t="s">
        <v>6</v>
      </c>
      <c r="C8" s="91" t="s">
        <v>7</v>
      </c>
      <c r="D8" s="91" t="s">
        <v>8</v>
      </c>
      <c r="E8" s="91" t="s">
        <v>9</v>
      </c>
      <c r="F8" s="91" t="s">
        <v>105</v>
      </c>
      <c r="G8" s="91" t="s">
        <v>10</v>
      </c>
      <c r="H8" s="91" t="s">
        <v>19</v>
      </c>
      <c r="I8" s="91" t="s">
        <v>11</v>
      </c>
      <c r="J8" s="91" t="s">
        <v>13</v>
      </c>
    </row>
    <row r="9" spans="1:10" s="92" customFormat="1" ht="255" x14ac:dyDescent="0.25">
      <c r="A9" s="79">
        <v>1</v>
      </c>
      <c r="B9" s="80" t="s">
        <v>174</v>
      </c>
      <c r="C9" s="58">
        <v>156600000</v>
      </c>
      <c r="D9" s="80" t="s">
        <v>170</v>
      </c>
      <c r="E9" s="80" t="s">
        <v>242</v>
      </c>
      <c r="F9" s="80" t="s">
        <v>28</v>
      </c>
      <c r="G9" s="59">
        <v>40725</v>
      </c>
      <c r="H9" s="59">
        <v>41061</v>
      </c>
      <c r="I9" s="80" t="s">
        <v>176</v>
      </c>
      <c r="J9" s="14" t="s">
        <v>243</v>
      </c>
    </row>
    <row r="10" spans="1:10" ht="105" x14ac:dyDescent="0.25">
      <c r="A10" s="79">
        <v>2</v>
      </c>
      <c r="B10" s="80" t="s">
        <v>177</v>
      </c>
      <c r="C10" s="58">
        <v>40574269</v>
      </c>
      <c r="D10" s="80" t="s">
        <v>171</v>
      </c>
      <c r="E10" s="80" t="s">
        <v>244</v>
      </c>
      <c r="F10" s="80" t="s">
        <v>28</v>
      </c>
      <c r="G10" s="59">
        <v>41500</v>
      </c>
      <c r="H10" s="59">
        <v>41639</v>
      </c>
      <c r="I10" s="80">
        <v>55</v>
      </c>
      <c r="J10" s="14" t="s">
        <v>245</v>
      </c>
    </row>
    <row r="11" spans="1:10" ht="165" x14ac:dyDescent="0.25">
      <c r="A11" s="79">
        <v>3</v>
      </c>
      <c r="B11" s="80" t="s">
        <v>178</v>
      </c>
      <c r="C11" s="58">
        <v>221676000</v>
      </c>
      <c r="D11" s="80" t="s">
        <v>171</v>
      </c>
      <c r="E11" s="80" t="s">
        <v>246</v>
      </c>
      <c r="F11" s="99" t="s">
        <v>71</v>
      </c>
      <c r="G11" s="59">
        <v>41927</v>
      </c>
      <c r="H11" s="59">
        <v>42061</v>
      </c>
      <c r="I11" s="80">
        <v>56</v>
      </c>
      <c r="J11" s="14" t="s">
        <v>247</v>
      </c>
    </row>
    <row r="12" spans="1:10" x14ac:dyDescent="0.25">
      <c r="A12" s="87"/>
      <c r="B12" s="87"/>
      <c r="C12" s="74">
        <f>C9+C10</f>
        <v>197174269</v>
      </c>
      <c r="D12" s="87"/>
      <c r="E12" s="87"/>
      <c r="F12" s="87"/>
      <c r="G12" s="87"/>
      <c r="H12" s="87"/>
      <c r="I12" s="87"/>
      <c r="J12" s="87"/>
    </row>
    <row r="13" spans="1:10" x14ac:dyDescent="0.25">
      <c r="A13" s="100"/>
      <c r="B13" s="100"/>
      <c r="C13" s="101"/>
      <c r="D13" s="100"/>
      <c r="E13" s="100"/>
      <c r="F13" s="100"/>
      <c r="G13" s="100"/>
      <c r="H13" s="100"/>
      <c r="I13" s="100"/>
      <c r="J13" s="100"/>
    </row>
    <row r="14" spans="1:10" x14ac:dyDescent="0.25">
      <c r="A14" s="62" t="s">
        <v>12</v>
      </c>
    </row>
    <row r="15" spans="1:10" x14ac:dyDescent="0.25">
      <c r="A15" s="91" t="s">
        <v>5</v>
      </c>
      <c r="B15" s="91" t="s">
        <v>14</v>
      </c>
      <c r="C15" s="91" t="s">
        <v>11</v>
      </c>
      <c r="D15" s="91" t="s">
        <v>12</v>
      </c>
      <c r="E15" s="91" t="s">
        <v>13</v>
      </c>
      <c r="F15" s="93"/>
    </row>
    <row r="16" spans="1:10" x14ac:dyDescent="0.25">
      <c r="A16" s="131">
        <v>1</v>
      </c>
      <c r="B16" s="131">
        <v>1</v>
      </c>
      <c r="C16" s="64">
        <v>23</v>
      </c>
      <c r="D16" s="80">
        <v>81111800</v>
      </c>
      <c r="E16" s="125"/>
      <c r="F16" s="95"/>
    </row>
    <row r="17" spans="1:6" s="92" customFormat="1" x14ac:dyDescent="0.25">
      <c r="A17" s="132"/>
      <c r="B17" s="132"/>
      <c r="C17" s="64">
        <v>23</v>
      </c>
      <c r="D17" s="80">
        <v>81112200</v>
      </c>
      <c r="E17" s="126"/>
      <c r="F17" s="95"/>
    </row>
    <row r="18" spans="1:6" x14ac:dyDescent="0.25">
      <c r="A18" s="127">
        <v>2</v>
      </c>
      <c r="B18" s="128">
        <v>3</v>
      </c>
      <c r="C18" s="64">
        <v>24</v>
      </c>
      <c r="D18" s="80">
        <v>81111800</v>
      </c>
      <c r="E18" s="129"/>
      <c r="F18" s="75"/>
    </row>
    <row r="19" spans="1:6" x14ac:dyDescent="0.25">
      <c r="A19" s="127"/>
      <c r="B19" s="128"/>
      <c r="C19" s="64"/>
      <c r="D19" s="80">
        <v>81112200</v>
      </c>
      <c r="E19" s="130"/>
      <c r="F19" s="75"/>
    </row>
    <row r="20" spans="1:6" x14ac:dyDescent="0.25">
      <c r="A20" s="131">
        <v>3</v>
      </c>
      <c r="B20" s="131">
        <v>31</v>
      </c>
      <c r="C20" s="64"/>
      <c r="D20" s="80">
        <v>81111800</v>
      </c>
      <c r="E20" s="147" t="s">
        <v>248</v>
      </c>
      <c r="F20" s="75"/>
    </row>
    <row r="21" spans="1:6" x14ac:dyDescent="0.25">
      <c r="A21" s="132"/>
      <c r="B21" s="132"/>
      <c r="C21" s="64"/>
      <c r="D21" s="80">
        <v>81112200</v>
      </c>
      <c r="E21" s="148"/>
      <c r="F21" s="75"/>
    </row>
    <row r="23" spans="1:6" ht="30" x14ac:dyDescent="0.25">
      <c r="A23" s="97" t="s">
        <v>22</v>
      </c>
      <c r="B23" s="94" t="s">
        <v>33</v>
      </c>
    </row>
    <row r="24" spans="1:6" x14ac:dyDescent="0.25">
      <c r="A24" s="87" t="s">
        <v>23</v>
      </c>
      <c r="B24" s="79">
        <v>63</v>
      </c>
    </row>
    <row r="26" spans="1:6" ht="30" x14ac:dyDescent="0.25">
      <c r="A26" s="97" t="s">
        <v>24</v>
      </c>
      <c r="B26" s="94" t="s">
        <v>33</v>
      </c>
    </row>
    <row r="27" spans="1:6" x14ac:dyDescent="0.25">
      <c r="A27" s="87" t="s">
        <v>23</v>
      </c>
      <c r="B27" s="79">
        <v>64</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4" sqref="E4"/>
    </sheetView>
  </sheetViews>
  <sheetFormatPr baseColWidth="10" defaultRowHeight="15" x14ac:dyDescent="0.25"/>
  <cols>
    <col min="1" max="1" width="13.85546875" customWidth="1"/>
    <col min="3" max="3" width="18.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172</v>
      </c>
      <c r="C3" s="114"/>
      <c r="D3" s="114"/>
      <c r="G3" s="5"/>
      <c r="H3" s="5"/>
      <c r="I3" s="5"/>
    </row>
    <row r="4" spans="1:10" x14ac:dyDescent="0.25">
      <c r="A4" s="2"/>
      <c r="B4" s="68" t="s">
        <v>4</v>
      </c>
      <c r="C4" s="115" t="s">
        <v>18</v>
      </c>
      <c r="D4" s="115"/>
      <c r="G4" s="5"/>
      <c r="H4" s="5"/>
      <c r="I4" s="5"/>
    </row>
    <row r="5" spans="1:10" x14ac:dyDescent="0.25">
      <c r="A5" s="2" t="s">
        <v>2</v>
      </c>
      <c r="B5" s="68">
        <v>84</v>
      </c>
      <c r="C5" s="124" t="s">
        <v>28</v>
      </c>
      <c r="D5" s="124"/>
    </row>
    <row r="7" spans="1:10" x14ac:dyDescent="0.25">
      <c r="A7" s="3" t="s">
        <v>2</v>
      </c>
    </row>
    <row r="8" spans="1:10" x14ac:dyDescent="0.25">
      <c r="A8" s="67" t="s">
        <v>5</v>
      </c>
      <c r="B8" s="67" t="s">
        <v>6</v>
      </c>
      <c r="C8" s="67" t="s">
        <v>7</v>
      </c>
      <c r="D8" s="67" t="s">
        <v>8</v>
      </c>
      <c r="E8" s="67" t="s">
        <v>9</v>
      </c>
      <c r="F8" s="67" t="s">
        <v>105</v>
      </c>
      <c r="G8" s="67" t="s">
        <v>10</v>
      </c>
      <c r="H8" s="67" t="s">
        <v>19</v>
      </c>
      <c r="I8" s="67" t="s">
        <v>11</v>
      </c>
      <c r="J8" s="67" t="s">
        <v>13</v>
      </c>
    </row>
    <row r="9" spans="1:10" s="1" customFormat="1" ht="135" x14ac:dyDescent="0.25">
      <c r="A9" s="66">
        <v>1</v>
      </c>
      <c r="B9" s="69" t="s">
        <v>181</v>
      </c>
      <c r="C9" s="6">
        <v>1382907354.3399999</v>
      </c>
      <c r="D9" s="69" t="s">
        <v>49</v>
      </c>
      <c r="E9" s="69" t="s">
        <v>182</v>
      </c>
      <c r="F9" s="69" t="s">
        <v>28</v>
      </c>
      <c r="G9" s="19">
        <v>41443</v>
      </c>
      <c r="H9" s="19">
        <v>41723</v>
      </c>
      <c r="I9" s="69" t="s">
        <v>183</v>
      </c>
      <c r="J9" s="21"/>
    </row>
    <row r="10" spans="1:10" ht="135" x14ac:dyDescent="0.25">
      <c r="A10" s="66">
        <v>2</v>
      </c>
      <c r="B10" s="69" t="s">
        <v>185</v>
      </c>
      <c r="C10" s="6">
        <f>(19249578260+4511335990)*34</f>
        <v>807871084500</v>
      </c>
      <c r="D10" s="69" t="s">
        <v>179</v>
      </c>
      <c r="E10" s="69" t="s">
        <v>186</v>
      </c>
      <c r="F10" s="71" t="s">
        <v>28</v>
      </c>
      <c r="G10" s="19">
        <v>41579</v>
      </c>
      <c r="H10" s="19">
        <v>41992</v>
      </c>
      <c r="I10" s="69" t="s">
        <v>184</v>
      </c>
      <c r="J10" s="21"/>
    </row>
    <row r="11" spans="1:10" ht="180" x14ac:dyDescent="0.25">
      <c r="A11" s="66">
        <v>3</v>
      </c>
      <c r="B11" s="69" t="s">
        <v>187</v>
      </c>
      <c r="C11" s="6">
        <f>498500000*0.8</f>
        <v>398800000</v>
      </c>
      <c r="D11" s="69" t="s">
        <v>180</v>
      </c>
      <c r="E11" s="69" t="s">
        <v>188</v>
      </c>
      <c r="F11" s="69" t="s">
        <v>28</v>
      </c>
      <c r="G11" s="19">
        <v>41408</v>
      </c>
      <c r="H11" s="19">
        <v>41652</v>
      </c>
      <c r="I11" s="69">
        <v>89</v>
      </c>
      <c r="J11" s="21"/>
    </row>
    <row r="12" spans="1:10" x14ac:dyDescent="0.25">
      <c r="A12" s="2"/>
      <c r="B12" s="2"/>
      <c r="C12" s="49">
        <f>C11+C10+C9</f>
        <v>809652791854.33997</v>
      </c>
      <c r="D12" s="2"/>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67" t="s">
        <v>5</v>
      </c>
      <c r="B15" s="67" t="s">
        <v>14</v>
      </c>
      <c r="C15" s="67" t="s">
        <v>11</v>
      </c>
      <c r="D15" s="67" t="s">
        <v>12</v>
      </c>
      <c r="E15" s="67" t="s">
        <v>13</v>
      </c>
      <c r="F15" s="38"/>
    </row>
    <row r="16" spans="1:10" x14ac:dyDescent="0.25">
      <c r="A16" s="122">
        <v>1</v>
      </c>
      <c r="B16" s="122">
        <v>6</v>
      </c>
      <c r="C16" s="52">
        <v>32</v>
      </c>
      <c r="D16" s="69">
        <v>81111800</v>
      </c>
      <c r="E16" s="120"/>
      <c r="F16" s="39"/>
    </row>
    <row r="17" spans="1:6" s="1" customFormat="1" x14ac:dyDescent="0.25">
      <c r="A17" s="123"/>
      <c r="B17" s="123"/>
      <c r="C17" s="52">
        <v>32</v>
      </c>
      <c r="D17" s="69">
        <v>81112200</v>
      </c>
      <c r="E17" s="121"/>
      <c r="F17" s="39"/>
    </row>
    <row r="18" spans="1:6" x14ac:dyDescent="0.25">
      <c r="A18" s="112">
        <v>2</v>
      </c>
      <c r="B18" s="117">
        <v>43</v>
      </c>
      <c r="C18" s="52">
        <v>37</v>
      </c>
      <c r="D18" s="69">
        <v>81111800</v>
      </c>
      <c r="E18" s="118"/>
      <c r="F18" s="40"/>
    </row>
    <row r="19" spans="1:6" x14ac:dyDescent="0.25">
      <c r="A19" s="112"/>
      <c r="B19" s="117"/>
      <c r="C19" s="52">
        <v>37</v>
      </c>
      <c r="D19" s="69">
        <v>81112200</v>
      </c>
      <c r="E19" s="119"/>
      <c r="F19" s="40"/>
    </row>
    <row r="20" spans="1:6" x14ac:dyDescent="0.25">
      <c r="A20" s="122">
        <v>3</v>
      </c>
      <c r="B20" s="122">
        <v>17</v>
      </c>
      <c r="C20" s="52">
        <v>34</v>
      </c>
      <c r="D20" s="69">
        <v>81111800</v>
      </c>
      <c r="E20" s="120"/>
      <c r="F20" s="40"/>
    </row>
    <row r="21" spans="1:6" x14ac:dyDescent="0.25">
      <c r="A21" s="123"/>
      <c r="B21" s="123"/>
      <c r="C21" s="52">
        <v>34</v>
      </c>
      <c r="D21" s="69">
        <v>81112200</v>
      </c>
      <c r="E21" s="121"/>
      <c r="F21" s="40"/>
    </row>
    <row r="23" spans="1:6" ht="30" x14ac:dyDescent="0.25">
      <c r="A23" s="22" t="s">
        <v>22</v>
      </c>
      <c r="B23" s="70" t="s">
        <v>33</v>
      </c>
    </row>
    <row r="24" spans="1:6" x14ac:dyDescent="0.25">
      <c r="A24" s="2" t="s">
        <v>23</v>
      </c>
      <c r="B24" s="66">
        <v>96</v>
      </c>
    </row>
    <row r="26" spans="1:6" ht="30" x14ac:dyDescent="0.25">
      <c r="A26" s="22" t="s">
        <v>24</v>
      </c>
      <c r="B26" s="70" t="s">
        <v>33</v>
      </c>
    </row>
    <row r="27" spans="1:6" x14ac:dyDescent="0.25">
      <c r="A27" s="2" t="s">
        <v>23</v>
      </c>
      <c r="B27" s="66">
        <v>91</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F15" sqref="F15"/>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23.7109375" customWidth="1"/>
    <col min="7" max="7" width="14.425781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173</v>
      </c>
      <c r="C3" s="114"/>
      <c r="D3" s="114"/>
      <c r="G3" s="5"/>
      <c r="H3" s="5"/>
      <c r="I3" s="5"/>
    </row>
    <row r="4" spans="1:10" x14ac:dyDescent="0.25">
      <c r="A4" s="2"/>
      <c r="B4" s="68" t="s">
        <v>4</v>
      </c>
      <c r="C4" s="115" t="s">
        <v>18</v>
      </c>
      <c r="D4" s="115"/>
      <c r="G4" s="5"/>
      <c r="H4" s="5"/>
      <c r="I4" s="5"/>
    </row>
    <row r="5" spans="1:10" x14ac:dyDescent="0.25">
      <c r="A5" s="2" t="s">
        <v>2</v>
      </c>
      <c r="B5" s="68">
        <v>192</v>
      </c>
      <c r="C5" s="124" t="s">
        <v>28</v>
      </c>
      <c r="D5" s="124"/>
    </row>
    <row r="7" spans="1:10" x14ac:dyDescent="0.25">
      <c r="A7" s="3" t="s">
        <v>2</v>
      </c>
    </row>
    <row r="8" spans="1:10" x14ac:dyDescent="0.25">
      <c r="A8" s="67" t="s">
        <v>5</v>
      </c>
      <c r="B8" s="67" t="s">
        <v>6</v>
      </c>
      <c r="C8" s="67" t="s">
        <v>7</v>
      </c>
      <c r="D8" s="67" t="s">
        <v>8</v>
      </c>
      <c r="E8" s="67" t="s">
        <v>9</v>
      </c>
      <c r="F8" s="67" t="s">
        <v>105</v>
      </c>
      <c r="G8" s="67" t="s">
        <v>10</v>
      </c>
      <c r="H8" s="67" t="s">
        <v>19</v>
      </c>
      <c r="I8" s="67" t="s">
        <v>11</v>
      </c>
      <c r="J8" s="67" t="s">
        <v>13</v>
      </c>
    </row>
    <row r="9" spans="1:10" s="1" customFormat="1" ht="60" x14ac:dyDescent="0.25">
      <c r="A9" s="66">
        <v>1</v>
      </c>
      <c r="B9" s="69"/>
      <c r="C9" s="6">
        <v>7328459556</v>
      </c>
      <c r="D9" s="69" t="s">
        <v>189</v>
      </c>
      <c r="E9" s="69" t="s">
        <v>190</v>
      </c>
      <c r="F9" s="69" t="s">
        <v>28</v>
      </c>
      <c r="G9" s="19">
        <v>40787</v>
      </c>
      <c r="H9" s="19">
        <v>41882</v>
      </c>
      <c r="I9" s="69">
        <v>193</v>
      </c>
      <c r="J9" s="21"/>
    </row>
    <row r="10" spans="1:10" x14ac:dyDescent="0.25">
      <c r="A10" s="66">
        <v>2</v>
      </c>
      <c r="B10" s="69"/>
      <c r="C10" s="6"/>
      <c r="D10" s="69"/>
      <c r="E10" s="69"/>
      <c r="F10" s="69"/>
      <c r="G10" s="19"/>
      <c r="H10" s="19"/>
      <c r="I10" s="69"/>
      <c r="J10" s="21"/>
    </row>
    <row r="11" spans="1:10" x14ac:dyDescent="0.25">
      <c r="A11" s="66">
        <v>3</v>
      </c>
      <c r="B11" s="69"/>
      <c r="C11" s="6"/>
      <c r="D11" s="69"/>
      <c r="E11" s="69"/>
      <c r="F11" s="69"/>
      <c r="G11" s="19"/>
      <c r="H11" s="19"/>
      <c r="I11" s="69"/>
      <c r="J11" s="21"/>
    </row>
    <row r="12" spans="1:10" x14ac:dyDescent="0.25">
      <c r="A12" s="2"/>
      <c r="B12" s="2"/>
      <c r="C12" s="49">
        <f>C9</f>
        <v>7328459556</v>
      </c>
      <c r="D12" s="2"/>
      <c r="E12" s="2"/>
      <c r="F12" s="2"/>
      <c r="G12" s="2"/>
      <c r="H12" s="2"/>
      <c r="I12" s="2"/>
      <c r="J12" s="2"/>
    </row>
    <row r="13" spans="1:10" x14ac:dyDescent="0.25">
      <c r="A13" s="50"/>
      <c r="B13" s="50"/>
      <c r="C13" s="51"/>
      <c r="D13" s="50"/>
      <c r="E13" s="50"/>
      <c r="F13" s="50"/>
      <c r="G13" s="50"/>
      <c r="H13" s="50"/>
      <c r="I13" s="50"/>
      <c r="J13" s="50"/>
    </row>
    <row r="14" spans="1:10" x14ac:dyDescent="0.25">
      <c r="A14" s="3" t="s">
        <v>12</v>
      </c>
    </row>
    <row r="15" spans="1:10" x14ac:dyDescent="0.25">
      <c r="A15" s="67" t="s">
        <v>5</v>
      </c>
      <c r="B15" s="67" t="s">
        <v>14</v>
      </c>
      <c r="C15" s="67" t="s">
        <v>11</v>
      </c>
      <c r="D15" s="67" t="s">
        <v>12</v>
      </c>
      <c r="E15" s="67" t="s">
        <v>13</v>
      </c>
      <c r="F15" s="38"/>
    </row>
    <row r="16" spans="1:10" x14ac:dyDescent="0.25">
      <c r="A16" s="122">
        <v>1</v>
      </c>
      <c r="B16" s="122">
        <v>11</v>
      </c>
      <c r="C16" s="52">
        <v>33</v>
      </c>
      <c r="D16" s="69">
        <v>81111800</v>
      </c>
      <c r="E16" s="120"/>
      <c r="F16" s="39"/>
    </row>
    <row r="17" spans="1:6" s="1" customFormat="1" x14ac:dyDescent="0.25">
      <c r="A17" s="123"/>
      <c r="B17" s="123"/>
      <c r="C17" s="52">
        <v>33</v>
      </c>
      <c r="D17" s="69">
        <v>81112200</v>
      </c>
      <c r="E17" s="121"/>
      <c r="F17" s="39"/>
    </row>
    <row r="18" spans="1:6" x14ac:dyDescent="0.25">
      <c r="A18" s="112">
        <v>2</v>
      </c>
      <c r="B18" s="117"/>
      <c r="C18" s="52"/>
      <c r="D18" s="69">
        <v>81111800</v>
      </c>
      <c r="E18" s="118"/>
      <c r="F18" s="40"/>
    </row>
    <row r="19" spans="1:6" x14ac:dyDescent="0.25">
      <c r="A19" s="112"/>
      <c r="B19" s="117"/>
      <c r="C19" s="52"/>
      <c r="D19" s="69">
        <v>81112200</v>
      </c>
      <c r="E19" s="119"/>
      <c r="F19" s="40"/>
    </row>
    <row r="20" spans="1:6" x14ac:dyDescent="0.25">
      <c r="A20" s="122">
        <v>3</v>
      </c>
      <c r="B20" s="122"/>
      <c r="C20" s="52"/>
      <c r="D20" s="69">
        <v>81111800</v>
      </c>
      <c r="E20" s="120"/>
      <c r="F20" s="40"/>
    </row>
    <row r="21" spans="1:6" x14ac:dyDescent="0.25">
      <c r="A21" s="123"/>
      <c r="B21" s="123"/>
      <c r="C21" s="52"/>
      <c r="D21" s="69">
        <v>81112200</v>
      </c>
      <c r="E21" s="121"/>
      <c r="F21" s="40"/>
    </row>
    <row r="23" spans="1:6" ht="30" x14ac:dyDescent="0.25">
      <c r="A23" s="22" t="s">
        <v>22</v>
      </c>
      <c r="B23" s="70" t="s">
        <v>33</v>
      </c>
    </row>
    <row r="24" spans="1:6" x14ac:dyDescent="0.25">
      <c r="A24" s="2" t="s">
        <v>23</v>
      </c>
      <c r="B24" s="66">
        <v>195</v>
      </c>
    </row>
    <row r="26" spans="1:6" ht="30" x14ac:dyDescent="0.25">
      <c r="A26" s="22" t="s">
        <v>24</v>
      </c>
      <c r="B26" s="70" t="s">
        <v>33</v>
      </c>
    </row>
    <row r="27" spans="1:6" x14ac:dyDescent="0.25">
      <c r="A27" s="2" t="s">
        <v>23</v>
      </c>
      <c r="B27" s="66">
        <v>198</v>
      </c>
    </row>
  </sheetData>
  <mergeCells count="14">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election activeCell="E5" sqref="E5"/>
    </sheetView>
  </sheetViews>
  <sheetFormatPr baseColWidth="10" defaultRowHeight="15" x14ac:dyDescent="0.25"/>
  <cols>
    <col min="1" max="1" width="13.85546875" style="61" customWidth="1"/>
    <col min="2" max="2" width="11.42578125" style="61"/>
    <col min="3" max="3" width="19.28515625" style="61" customWidth="1"/>
    <col min="4" max="4" width="15" style="61" customWidth="1"/>
    <col min="5" max="5" width="34.28515625" style="61" customWidth="1"/>
    <col min="6" max="6" width="18.7109375" style="61" bestFit="1" customWidth="1"/>
    <col min="7" max="7" width="19.140625" style="61" customWidth="1"/>
    <col min="8" max="8" width="20.28515625" style="61" customWidth="1"/>
    <col min="9" max="9" width="8.85546875" style="61" customWidth="1"/>
    <col min="10" max="10" width="28.42578125" style="61" customWidth="1"/>
    <col min="11" max="16384" width="11.42578125" style="61"/>
  </cols>
  <sheetData>
    <row r="1" spans="1:10" x14ac:dyDescent="0.25">
      <c r="A1" s="127" t="s">
        <v>21</v>
      </c>
      <c r="B1" s="127"/>
      <c r="C1" s="127"/>
      <c r="D1" s="127"/>
    </row>
    <row r="2" spans="1:10" ht="15" customHeight="1" x14ac:dyDescent="0.25">
      <c r="A2" s="138" t="s">
        <v>1</v>
      </c>
      <c r="B2" s="138"/>
      <c r="C2" s="138"/>
      <c r="D2" s="138"/>
      <c r="E2" s="85"/>
      <c r="F2" s="85"/>
      <c r="G2" s="86"/>
      <c r="H2" s="86"/>
      <c r="I2" s="86"/>
    </row>
    <row r="3" spans="1:10" x14ac:dyDescent="0.25">
      <c r="A3" s="87" t="s">
        <v>3</v>
      </c>
      <c r="B3" s="139" t="s">
        <v>140</v>
      </c>
      <c r="C3" s="139"/>
      <c r="D3" s="139"/>
      <c r="G3" s="88"/>
      <c r="H3" s="86"/>
      <c r="I3" s="86"/>
    </row>
    <row r="4" spans="1:10" x14ac:dyDescent="0.25">
      <c r="A4" s="87"/>
      <c r="B4" s="90" t="s">
        <v>4</v>
      </c>
      <c r="C4" s="140" t="s">
        <v>18</v>
      </c>
      <c r="D4" s="140"/>
      <c r="G4" s="86"/>
      <c r="H4" s="86"/>
      <c r="I4" s="86"/>
    </row>
    <row r="5" spans="1:10" x14ac:dyDescent="0.25">
      <c r="A5" s="87" t="s">
        <v>2</v>
      </c>
      <c r="B5" s="90">
        <v>121</v>
      </c>
      <c r="C5" s="116" t="s">
        <v>71</v>
      </c>
      <c r="D5" s="116"/>
    </row>
    <row r="7" spans="1:10" x14ac:dyDescent="0.25">
      <c r="A7" s="62" t="s">
        <v>2</v>
      </c>
    </row>
    <row r="8" spans="1:10" x14ac:dyDescent="0.25">
      <c r="A8" s="91" t="s">
        <v>5</v>
      </c>
      <c r="B8" s="91" t="s">
        <v>6</v>
      </c>
      <c r="C8" s="91" t="s">
        <v>7</v>
      </c>
      <c r="D8" s="91" t="s">
        <v>8</v>
      </c>
      <c r="E8" s="91" t="s">
        <v>9</v>
      </c>
      <c r="F8" s="91" t="s">
        <v>39</v>
      </c>
      <c r="G8" s="91" t="s">
        <v>10</v>
      </c>
      <c r="H8" s="91" t="s">
        <v>19</v>
      </c>
      <c r="I8" s="91" t="s">
        <v>11</v>
      </c>
      <c r="J8" s="91" t="s">
        <v>13</v>
      </c>
    </row>
    <row r="9" spans="1:10" s="92" customFormat="1" ht="60" x14ac:dyDescent="0.25">
      <c r="A9" s="83">
        <v>1</v>
      </c>
      <c r="B9" s="84"/>
      <c r="C9" s="58">
        <v>978000000</v>
      </c>
      <c r="D9" s="84" t="s">
        <v>141</v>
      </c>
      <c r="E9" s="84" t="s">
        <v>153</v>
      </c>
      <c r="F9" s="84" t="s">
        <v>71</v>
      </c>
      <c r="G9" s="59">
        <v>40940</v>
      </c>
      <c r="H9" s="59">
        <v>41639</v>
      </c>
      <c r="I9" s="84">
        <v>122</v>
      </c>
      <c r="J9" s="14" t="s">
        <v>236</v>
      </c>
    </row>
    <row r="10" spans="1:10" ht="75" x14ac:dyDescent="0.25">
      <c r="A10" s="83">
        <v>2</v>
      </c>
      <c r="B10" s="84"/>
      <c r="C10" s="58">
        <v>15817000000</v>
      </c>
      <c r="D10" s="84" t="s">
        <v>142</v>
      </c>
      <c r="E10" s="84" t="s">
        <v>239</v>
      </c>
      <c r="F10" s="84" t="s">
        <v>71</v>
      </c>
      <c r="G10" s="59">
        <v>41719</v>
      </c>
      <c r="H10" s="59" t="s">
        <v>240</v>
      </c>
      <c r="I10" s="77">
        <v>123</v>
      </c>
      <c r="J10" s="14" t="s">
        <v>236</v>
      </c>
    </row>
    <row r="11" spans="1:10" ht="300" x14ac:dyDescent="0.25">
      <c r="A11" s="83">
        <v>3</v>
      </c>
      <c r="B11" s="84"/>
      <c r="C11" s="58">
        <f>373992683355*0.4</f>
        <v>149597073342</v>
      </c>
      <c r="D11" s="84" t="s">
        <v>237</v>
      </c>
      <c r="E11" s="84" t="s">
        <v>238</v>
      </c>
      <c r="F11" s="102" t="s">
        <v>71</v>
      </c>
      <c r="G11" s="59">
        <v>41634</v>
      </c>
      <c r="H11" s="59"/>
      <c r="I11" s="73"/>
      <c r="J11" s="14" t="s">
        <v>241</v>
      </c>
    </row>
    <row r="12" spans="1:10" x14ac:dyDescent="0.25">
      <c r="A12" s="87"/>
      <c r="B12" s="87"/>
      <c r="C12" s="103"/>
      <c r="D12" s="87"/>
      <c r="E12" s="87"/>
      <c r="F12" s="87"/>
      <c r="G12" s="87"/>
      <c r="H12" s="87"/>
      <c r="I12" s="87"/>
      <c r="J12" s="87"/>
    </row>
    <row r="13" spans="1:10" x14ac:dyDescent="0.25">
      <c r="A13" s="62" t="s">
        <v>12</v>
      </c>
    </row>
    <row r="14" spans="1:10" x14ac:dyDescent="0.25">
      <c r="A14" s="91" t="s">
        <v>5</v>
      </c>
      <c r="B14" s="91" t="s">
        <v>14</v>
      </c>
      <c r="C14" s="91" t="s">
        <v>11</v>
      </c>
      <c r="D14" s="91" t="s">
        <v>12</v>
      </c>
      <c r="E14" s="91" t="s">
        <v>13</v>
      </c>
      <c r="F14" s="93"/>
    </row>
    <row r="15" spans="1:10" ht="15" customHeight="1" x14ac:dyDescent="0.25">
      <c r="A15" s="131">
        <v>1</v>
      </c>
      <c r="B15" s="131"/>
      <c r="C15" s="96"/>
      <c r="D15" s="84">
        <v>81111800</v>
      </c>
      <c r="E15" s="131" t="s">
        <v>151</v>
      </c>
    </row>
    <row r="16" spans="1:10" s="92" customFormat="1" x14ac:dyDescent="0.25">
      <c r="A16" s="132"/>
      <c r="B16" s="132"/>
      <c r="C16" s="94"/>
      <c r="D16" s="84">
        <v>81112200</v>
      </c>
      <c r="E16" s="132"/>
    </row>
    <row r="17" spans="1:5" x14ac:dyDescent="0.25">
      <c r="A17" s="127">
        <v>2</v>
      </c>
      <c r="B17" s="128"/>
      <c r="C17" s="94"/>
      <c r="D17" s="84">
        <v>81111800</v>
      </c>
      <c r="E17" s="131" t="s">
        <v>151</v>
      </c>
    </row>
    <row r="18" spans="1:5" x14ac:dyDescent="0.25">
      <c r="A18" s="127"/>
      <c r="B18" s="128"/>
      <c r="C18" s="94"/>
      <c r="D18" s="84">
        <v>81112200</v>
      </c>
      <c r="E18" s="132"/>
    </row>
    <row r="19" spans="1:5" x14ac:dyDescent="0.25">
      <c r="A19" s="127">
        <v>3</v>
      </c>
      <c r="B19" s="128"/>
      <c r="C19" s="14"/>
      <c r="D19" s="84">
        <v>81111800</v>
      </c>
      <c r="E19" s="131" t="s">
        <v>151</v>
      </c>
    </row>
    <row r="20" spans="1:5" x14ac:dyDescent="0.25">
      <c r="A20" s="127"/>
      <c r="B20" s="128"/>
      <c r="C20" s="14"/>
      <c r="D20" s="84">
        <v>81112200</v>
      </c>
      <c r="E20" s="132"/>
    </row>
    <row r="22" spans="1:5" ht="30" x14ac:dyDescent="0.25">
      <c r="A22" s="97" t="s">
        <v>22</v>
      </c>
      <c r="B22" s="94" t="s">
        <v>33</v>
      </c>
    </row>
    <row r="23" spans="1:5" x14ac:dyDescent="0.25">
      <c r="A23" s="87" t="s">
        <v>23</v>
      </c>
      <c r="B23" s="98">
        <v>127</v>
      </c>
    </row>
    <row r="25" spans="1:5" ht="30" x14ac:dyDescent="0.25">
      <c r="A25" s="97" t="s">
        <v>24</v>
      </c>
      <c r="B25" s="94" t="s">
        <v>33</v>
      </c>
    </row>
    <row r="26" spans="1:5" x14ac:dyDescent="0.25">
      <c r="A26" s="87" t="s">
        <v>23</v>
      </c>
      <c r="B26" s="98">
        <v>126</v>
      </c>
    </row>
  </sheetData>
  <mergeCells count="14">
    <mergeCell ref="A1:D1"/>
    <mergeCell ref="A2:D2"/>
    <mergeCell ref="B3:D3"/>
    <mergeCell ref="C4:D4"/>
    <mergeCell ref="C5:D5"/>
    <mergeCell ref="E15:E16"/>
    <mergeCell ref="A17:A18"/>
    <mergeCell ref="B17:B18"/>
    <mergeCell ref="E17:E18"/>
    <mergeCell ref="A19:A20"/>
    <mergeCell ref="B19:B20"/>
    <mergeCell ref="E19:E20"/>
    <mergeCell ref="A15:A16"/>
    <mergeCell ref="B15:B16"/>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opLeftCell="B1" workbookViewId="0">
      <selection activeCell="E4" sqref="E4"/>
    </sheetView>
  </sheetViews>
  <sheetFormatPr baseColWidth="10" defaultRowHeight="15" x14ac:dyDescent="0.25"/>
  <cols>
    <col min="1" max="1" width="13.85546875" customWidth="1"/>
    <col min="3" max="3" width="19.28515625" customWidth="1"/>
    <col min="4" max="4" width="15" customWidth="1"/>
    <col min="5" max="5" width="34.28515625" customWidth="1"/>
    <col min="6" max="6" width="18.7109375" bestFit="1" customWidth="1"/>
    <col min="7" max="7" width="19.140625"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143</v>
      </c>
      <c r="C3" s="114"/>
      <c r="D3" s="114"/>
      <c r="G3" s="32"/>
      <c r="H3" s="5"/>
      <c r="I3" s="5"/>
    </row>
    <row r="4" spans="1:10" x14ac:dyDescent="0.25">
      <c r="A4" s="2"/>
      <c r="B4" s="47" t="s">
        <v>4</v>
      </c>
      <c r="C4" s="115" t="s">
        <v>18</v>
      </c>
      <c r="D4" s="115"/>
      <c r="G4" s="5"/>
      <c r="H4" s="5"/>
      <c r="I4" s="5"/>
    </row>
    <row r="5" spans="1:10" x14ac:dyDescent="0.25">
      <c r="A5" s="2" t="s">
        <v>2</v>
      </c>
      <c r="B5" s="47">
        <v>135</v>
      </c>
      <c r="C5" s="124" t="s">
        <v>71</v>
      </c>
      <c r="D5" s="124"/>
    </row>
    <row r="7" spans="1:10" x14ac:dyDescent="0.25">
      <c r="A7" s="3" t="s">
        <v>2</v>
      </c>
    </row>
    <row r="8" spans="1:10" x14ac:dyDescent="0.25">
      <c r="A8" s="46" t="s">
        <v>5</v>
      </c>
      <c r="B8" s="46" t="s">
        <v>6</v>
      </c>
      <c r="C8" s="46" t="s">
        <v>7</v>
      </c>
      <c r="D8" s="46" t="s">
        <v>8</v>
      </c>
      <c r="E8" s="46" t="s">
        <v>9</v>
      </c>
      <c r="F8" s="46" t="s">
        <v>39</v>
      </c>
      <c r="G8" s="46" t="s">
        <v>10</v>
      </c>
      <c r="H8" s="46" t="s">
        <v>19</v>
      </c>
      <c r="I8" s="46" t="s">
        <v>11</v>
      </c>
      <c r="J8" s="46" t="s">
        <v>13</v>
      </c>
    </row>
    <row r="9" spans="1:10" s="1" customFormat="1" ht="60" x14ac:dyDescent="0.25">
      <c r="A9" s="45">
        <v>1</v>
      </c>
      <c r="B9" s="48" t="s">
        <v>144</v>
      </c>
      <c r="C9" s="6">
        <v>779520000</v>
      </c>
      <c r="D9" s="48" t="s">
        <v>145</v>
      </c>
      <c r="E9" s="76" t="s">
        <v>146</v>
      </c>
      <c r="F9" s="76" t="s">
        <v>71</v>
      </c>
      <c r="G9" s="59">
        <v>41110</v>
      </c>
      <c r="H9" s="59">
        <v>41274</v>
      </c>
      <c r="I9" s="76" t="s">
        <v>147</v>
      </c>
      <c r="J9" s="14" t="s">
        <v>191</v>
      </c>
    </row>
    <row r="10" spans="1:10" ht="60" x14ac:dyDescent="0.25">
      <c r="A10" s="45">
        <v>2</v>
      </c>
      <c r="B10" s="48" t="s">
        <v>148</v>
      </c>
      <c r="C10" s="6">
        <v>916423600</v>
      </c>
      <c r="D10" s="48" t="s">
        <v>145</v>
      </c>
      <c r="E10" s="76" t="s">
        <v>146</v>
      </c>
      <c r="F10" s="76" t="s">
        <v>71</v>
      </c>
      <c r="G10" s="59">
        <v>41358</v>
      </c>
      <c r="H10" s="59">
        <v>41568</v>
      </c>
      <c r="I10" s="77" t="s">
        <v>149</v>
      </c>
      <c r="J10" s="14" t="s">
        <v>191</v>
      </c>
    </row>
    <row r="11" spans="1:10" x14ac:dyDescent="0.25">
      <c r="A11" s="45">
        <v>3</v>
      </c>
      <c r="B11" s="48"/>
      <c r="C11" s="6"/>
      <c r="D11" s="48"/>
      <c r="E11" s="48"/>
      <c r="F11" s="42"/>
      <c r="G11" s="19"/>
      <c r="H11" s="19"/>
      <c r="I11" s="7"/>
      <c r="J11" s="21"/>
    </row>
    <row r="12" spans="1:10" x14ac:dyDescent="0.25">
      <c r="A12" s="2"/>
      <c r="B12" s="2"/>
      <c r="C12" s="43"/>
      <c r="D12" s="2"/>
      <c r="E12" s="2"/>
      <c r="F12" s="2"/>
      <c r="G12" s="2"/>
      <c r="H12" s="2"/>
      <c r="I12" s="2"/>
      <c r="J12" s="2"/>
    </row>
    <row r="13" spans="1:10" x14ac:dyDescent="0.25">
      <c r="A13" s="3" t="s">
        <v>12</v>
      </c>
    </row>
    <row r="14" spans="1:10" x14ac:dyDescent="0.25">
      <c r="A14" s="46" t="s">
        <v>5</v>
      </c>
      <c r="B14" s="46" t="s">
        <v>14</v>
      </c>
      <c r="C14" s="46" t="s">
        <v>11</v>
      </c>
      <c r="D14" s="46" t="s">
        <v>12</v>
      </c>
      <c r="E14" s="46" t="s">
        <v>13</v>
      </c>
      <c r="F14" s="38"/>
    </row>
    <row r="15" spans="1:10" x14ac:dyDescent="0.25">
      <c r="A15" s="122">
        <v>1</v>
      </c>
      <c r="B15" s="122">
        <v>130</v>
      </c>
      <c r="C15" s="55">
        <v>80</v>
      </c>
      <c r="D15" s="48">
        <v>81111800</v>
      </c>
      <c r="E15" s="120"/>
      <c r="F15" s="39"/>
    </row>
    <row r="16" spans="1:10" s="1" customFormat="1" x14ac:dyDescent="0.25">
      <c r="A16" s="123"/>
      <c r="B16" s="123"/>
      <c r="C16" s="52">
        <v>80</v>
      </c>
      <c r="D16" s="48">
        <v>81112200</v>
      </c>
      <c r="E16" s="121"/>
      <c r="F16" s="39"/>
    </row>
    <row r="17" spans="1:6" x14ac:dyDescent="0.25">
      <c r="A17" s="112">
        <v>2</v>
      </c>
      <c r="B17" s="117">
        <v>131</v>
      </c>
      <c r="C17" s="52"/>
      <c r="D17" s="48">
        <v>81111800</v>
      </c>
      <c r="E17" s="118"/>
      <c r="F17" s="40"/>
    </row>
    <row r="18" spans="1:6" x14ac:dyDescent="0.25">
      <c r="A18" s="112"/>
      <c r="B18" s="117"/>
      <c r="C18" s="52">
        <v>81</v>
      </c>
      <c r="D18" s="48">
        <v>81112200</v>
      </c>
      <c r="E18" s="119"/>
      <c r="F18" s="40"/>
    </row>
    <row r="19" spans="1:6" x14ac:dyDescent="0.25">
      <c r="A19" s="112">
        <v>3</v>
      </c>
      <c r="B19" s="117"/>
      <c r="C19" s="21"/>
      <c r="D19" s="48">
        <v>81111800</v>
      </c>
      <c r="E19" s="118"/>
      <c r="F19" s="40"/>
    </row>
    <row r="20" spans="1:6" x14ac:dyDescent="0.25">
      <c r="A20" s="112"/>
      <c r="B20" s="117"/>
      <c r="C20" s="21"/>
      <c r="D20" s="48">
        <v>81112200</v>
      </c>
      <c r="E20" s="119"/>
      <c r="F20" s="40"/>
    </row>
    <row r="22" spans="1:6" ht="30" x14ac:dyDescent="0.25">
      <c r="A22" s="22" t="s">
        <v>22</v>
      </c>
      <c r="B22" s="44" t="s">
        <v>33</v>
      </c>
    </row>
    <row r="23" spans="1:6" x14ac:dyDescent="0.25">
      <c r="A23" s="2" t="s">
        <v>23</v>
      </c>
      <c r="B23" s="60">
        <v>133</v>
      </c>
    </row>
    <row r="25" spans="1:6" ht="30" x14ac:dyDescent="0.25">
      <c r="A25" s="22" t="s">
        <v>24</v>
      </c>
      <c r="B25" s="44" t="s">
        <v>33</v>
      </c>
    </row>
    <row r="26" spans="1:6" x14ac:dyDescent="0.25">
      <c r="A26" s="2" t="s">
        <v>23</v>
      </c>
      <c r="B26" s="60">
        <v>98</v>
      </c>
    </row>
  </sheetData>
  <mergeCells count="14">
    <mergeCell ref="A1:D1"/>
    <mergeCell ref="A2:D2"/>
    <mergeCell ref="B3:D3"/>
    <mergeCell ref="C4:D4"/>
    <mergeCell ref="C5:D5"/>
    <mergeCell ref="E15:E16"/>
    <mergeCell ref="A17:A18"/>
    <mergeCell ref="B17:B18"/>
    <mergeCell ref="E17:E18"/>
    <mergeCell ref="A19:A20"/>
    <mergeCell ref="B19:B20"/>
    <mergeCell ref="E19:E20"/>
    <mergeCell ref="A15:A16"/>
    <mergeCell ref="B15:B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1" sqref="E1"/>
    </sheetView>
  </sheetViews>
  <sheetFormatPr baseColWidth="10" defaultRowHeight="15" x14ac:dyDescent="0.25"/>
  <cols>
    <col min="1" max="1" width="13.85546875" customWidth="1"/>
    <col min="3" max="3" width="16.42578125" bestFit="1" customWidth="1"/>
    <col min="4" max="4" width="20.710937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25</v>
      </c>
      <c r="C3" s="114"/>
      <c r="D3" s="114"/>
      <c r="G3" s="32"/>
      <c r="H3" s="5"/>
      <c r="I3" s="5"/>
    </row>
    <row r="4" spans="1:10" x14ac:dyDescent="0.25">
      <c r="A4" s="2"/>
      <c r="B4" s="23" t="s">
        <v>4</v>
      </c>
      <c r="C4" s="115" t="s">
        <v>18</v>
      </c>
      <c r="D4" s="115"/>
      <c r="G4" s="5"/>
      <c r="H4" s="5"/>
      <c r="I4" s="5"/>
    </row>
    <row r="5" spans="1:10" x14ac:dyDescent="0.25">
      <c r="A5" s="2" t="s">
        <v>2</v>
      </c>
      <c r="B5" s="23">
        <v>71</v>
      </c>
      <c r="C5" s="124" t="s">
        <v>32</v>
      </c>
      <c r="D5" s="124"/>
    </row>
    <row r="7" spans="1:10" x14ac:dyDescent="0.25">
      <c r="A7" s="3" t="s">
        <v>2</v>
      </c>
    </row>
    <row r="8" spans="1:10" x14ac:dyDescent="0.25">
      <c r="A8" s="26" t="s">
        <v>5</v>
      </c>
      <c r="B8" s="26" t="s">
        <v>6</v>
      </c>
      <c r="C8" s="26" t="s">
        <v>7</v>
      </c>
      <c r="D8" s="26" t="s">
        <v>8</v>
      </c>
      <c r="E8" s="26" t="s">
        <v>9</v>
      </c>
      <c r="F8" s="30" t="s">
        <v>39</v>
      </c>
      <c r="G8" s="26" t="s">
        <v>10</v>
      </c>
      <c r="H8" s="26" t="s">
        <v>19</v>
      </c>
      <c r="I8" s="26" t="s">
        <v>11</v>
      </c>
      <c r="J8" s="26" t="s">
        <v>13</v>
      </c>
    </row>
    <row r="9" spans="1:10" s="1" customFormat="1" ht="90" x14ac:dyDescent="0.25">
      <c r="A9" s="24">
        <v>1</v>
      </c>
      <c r="B9" s="29" t="s">
        <v>26</v>
      </c>
      <c r="C9" s="6">
        <v>179400000</v>
      </c>
      <c r="D9" s="29" t="s">
        <v>27</v>
      </c>
      <c r="E9" s="29" t="s">
        <v>195</v>
      </c>
      <c r="F9" s="29" t="s">
        <v>28</v>
      </c>
      <c r="G9" s="19">
        <v>40850</v>
      </c>
      <c r="H9" s="19">
        <v>41124</v>
      </c>
      <c r="I9" s="25">
        <v>72</v>
      </c>
      <c r="J9" s="21"/>
    </row>
    <row r="10" spans="1:10" ht="75" x14ac:dyDescent="0.25">
      <c r="A10" s="24">
        <v>2</v>
      </c>
      <c r="B10" s="29" t="s">
        <v>29</v>
      </c>
      <c r="C10" s="6">
        <v>97350000</v>
      </c>
      <c r="D10" s="29" t="s">
        <v>27</v>
      </c>
      <c r="E10" s="29" t="s">
        <v>38</v>
      </c>
      <c r="F10" s="29" t="s">
        <v>28</v>
      </c>
      <c r="G10" s="19">
        <v>40541</v>
      </c>
      <c r="H10" s="19">
        <v>40807</v>
      </c>
      <c r="I10" s="29">
        <v>73</v>
      </c>
      <c r="J10" s="21"/>
    </row>
    <row r="11" spans="1:10" ht="120" x14ac:dyDescent="0.25">
      <c r="A11" s="24">
        <v>3</v>
      </c>
      <c r="B11" s="29" t="s">
        <v>30</v>
      </c>
      <c r="C11" s="6">
        <v>290000000</v>
      </c>
      <c r="D11" s="29" t="s">
        <v>31</v>
      </c>
      <c r="E11" s="29" t="s">
        <v>196</v>
      </c>
      <c r="F11" s="29" t="s">
        <v>28</v>
      </c>
      <c r="G11" s="19">
        <v>41892</v>
      </c>
      <c r="H11" s="19">
        <v>41986</v>
      </c>
      <c r="I11" s="29">
        <v>74</v>
      </c>
      <c r="J11" s="21"/>
    </row>
    <row r="12" spans="1:10" x14ac:dyDescent="0.25">
      <c r="A12" s="107"/>
      <c r="B12" s="108"/>
      <c r="C12" s="6">
        <f>SUM(C9:C11)</f>
        <v>566750000</v>
      </c>
      <c r="D12" s="109"/>
      <c r="E12" s="110"/>
      <c r="F12" s="110"/>
      <c r="G12" s="110"/>
      <c r="H12" s="110"/>
      <c r="I12" s="110"/>
      <c r="J12" s="111"/>
    </row>
    <row r="14" spans="1:10" x14ac:dyDescent="0.25">
      <c r="A14" s="3" t="s">
        <v>12</v>
      </c>
    </row>
    <row r="15" spans="1:10" x14ac:dyDescent="0.25">
      <c r="A15" s="26" t="s">
        <v>5</v>
      </c>
      <c r="B15" s="26" t="s">
        <v>14</v>
      </c>
      <c r="C15" s="26" t="s">
        <v>11</v>
      </c>
      <c r="D15" s="26" t="s">
        <v>12</v>
      </c>
      <c r="E15" s="26" t="s">
        <v>13</v>
      </c>
      <c r="F15" s="38"/>
    </row>
    <row r="16" spans="1:10" x14ac:dyDescent="0.25">
      <c r="A16" s="122">
        <v>1</v>
      </c>
      <c r="B16" s="122">
        <v>4</v>
      </c>
      <c r="C16" s="55">
        <v>15</v>
      </c>
      <c r="D16" s="25">
        <v>81111800</v>
      </c>
      <c r="E16" s="120"/>
      <c r="F16" s="39"/>
    </row>
    <row r="17" spans="1:6" s="1" customFormat="1" x14ac:dyDescent="0.25">
      <c r="A17" s="123"/>
      <c r="B17" s="123"/>
      <c r="C17" s="52"/>
      <c r="D17" s="25">
        <v>81112200</v>
      </c>
      <c r="E17" s="121"/>
      <c r="F17" s="39"/>
    </row>
    <row r="18" spans="1:6" x14ac:dyDescent="0.25">
      <c r="A18" s="112">
        <v>2</v>
      </c>
      <c r="B18" s="117">
        <v>51</v>
      </c>
      <c r="C18" s="55">
        <v>21</v>
      </c>
      <c r="D18" s="25">
        <v>81111800</v>
      </c>
      <c r="E18" s="118"/>
      <c r="F18" s="40"/>
    </row>
    <row r="19" spans="1:6" x14ac:dyDescent="0.25">
      <c r="A19" s="112"/>
      <c r="B19" s="117"/>
      <c r="C19" s="56"/>
      <c r="D19" s="25">
        <v>81112200</v>
      </c>
      <c r="E19" s="119"/>
      <c r="F19" s="40"/>
    </row>
    <row r="20" spans="1:6" x14ac:dyDescent="0.25">
      <c r="A20" s="112">
        <v>3</v>
      </c>
      <c r="B20" s="117">
        <v>67</v>
      </c>
      <c r="C20" s="55">
        <v>23</v>
      </c>
      <c r="D20" s="25">
        <v>81111800</v>
      </c>
      <c r="E20" s="118"/>
      <c r="F20" s="40"/>
    </row>
    <row r="21" spans="1:6" x14ac:dyDescent="0.25">
      <c r="A21" s="112"/>
      <c r="B21" s="117"/>
      <c r="C21" s="55">
        <v>23</v>
      </c>
      <c r="D21" s="25">
        <v>81112200</v>
      </c>
      <c r="E21" s="119"/>
      <c r="F21" s="40"/>
    </row>
    <row r="23" spans="1:6" ht="30" x14ac:dyDescent="0.25">
      <c r="A23" s="22" t="s">
        <v>22</v>
      </c>
      <c r="B23" s="27" t="s">
        <v>33</v>
      </c>
    </row>
    <row r="24" spans="1:6" x14ac:dyDescent="0.25">
      <c r="A24" s="2" t="s">
        <v>23</v>
      </c>
      <c r="B24" s="57">
        <v>76</v>
      </c>
    </row>
    <row r="26" spans="1:6" ht="30" x14ac:dyDescent="0.25">
      <c r="A26" s="22" t="s">
        <v>24</v>
      </c>
      <c r="B26" s="27" t="s">
        <v>33</v>
      </c>
    </row>
    <row r="27" spans="1:6" x14ac:dyDescent="0.25">
      <c r="A27" s="2" t="s">
        <v>23</v>
      </c>
      <c r="B27" s="57">
        <v>77</v>
      </c>
    </row>
  </sheetData>
  <mergeCells count="16">
    <mergeCell ref="E16:E17"/>
    <mergeCell ref="A18:A19"/>
    <mergeCell ref="B18:B19"/>
    <mergeCell ref="E18:E19"/>
    <mergeCell ref="A20:A21"/>
    <mergeCell ref="B20:B21"/>
    <mergeCell ref="E20:E21"/>
    <mergeCell ref="A16:A17"/>
    <mergeCell ref="B16:B17"/>
    <mergeCell ref="A12:B12"/>
    <mergeCell ref="D12:J12"/>
    <mergeCell ref="A1:D1"/>
    <mergeCell ref="A2:D2"/>
    <mergeCell ref="B3:D3"/>
    <mergeCell ref="C4:D4"/>
    <mergeCell ref="C5:D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2" sqref="E2"/>
    </sheetView>
  </sheetViews>
  <sheetFormatPr baseColWidth="10" defaultRowHeight="15" x14ac:dyDescent="0.25"/>
  <cols>
    <col min="1" max="1" width="13.85546875" customWidth="1"/>
    <col min="3" max="3" width="18.4257812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41</v>
      </c>
      <c r="C3" s="114"/>
      <c r="D3" s="114"/>
      <c r="G3" s="32"/>
      <c r="H3" s="5"/>
      <c r="I3" s="5"/>
    </row>
    <row r="4" spans="1:10" x14ac:dyDescent="0.25">
      <c r="A4" s="2"/>
      <c r="B4" s="31" t="s">
        <v>4</v>
      </c>
      <c r="C4" s="115" t="s">
        <v>18</v>
      </c>
      <c r="D4" s="115"/>
      <c r="G4" s="5"/>
      <c r="H4" s="5"/>
      <c r="I4" s="5"/>
    </row>
    <row r="5" spans="1:10" x14ac:dyDescent="0.25">
      <c r="A5" s="2" t="s">
        <v>2</v>
      </c>
      <c r="B5" s="31">
        <v>44</v>
      </c>
      <c r="C5" s="124" t="s">
        <v>32</v>
      </c>
      <c r="D5" s="124"/>
    </row>
    <row r="7" spans="1:10" x14ac:dyDescent="0.25">
      <c r="A7" s="3" t="s">
        <v>2</v>
      </c>
    </row>
    <row r="8" spans="1:10" x14ac:dyDescent="0.25">
      <c r="A8" s="30" t="s">
        <v>5</v>
      </c>
      <c r="B8" s="30" t="s">
        <v>6</v>
      </c>
      <c r="C8" s="30" t="s">
        <v>7</v>
      </c>
      <c r="D8" s="30" t="s">
        <v>8</v>
      </c>
      <c r="E8" s="30" t="s">
        <v>9</v>
      </c>
      <c r="F8" s="30" t="s">
        <v>39</v>
      </c>
      <c r="G8" s="30" t="s">
        <v>10</v>
      </c>
      <c r="H8" s="30" t="s">
        <v>19</v>
      </c>
      <c r="I8" s="30" t="s">
        <v>11</v>
      </c>
      <c r="J8" s="30" t="s">
        <v>13</v>
      </c>
    </row>
    <row r="9" spans="1:10" s="1" customFormat="1" ht="165" x14ac:dyDescent="0.25">
      <c r="A9" s="28">
        <v>1</v>
      </c>
      <c r="B9" s="29">
        <v>4600004756</v>
      </c>
      <c r="C9" s="6">
        <v>325679585434.95001</v>
      </c>
      <c r="D9" s="29" t="s">
        <v>42</v>
      </c>
      <c r="E9" s="29" t="s">
        <v>197</v>
      </c>
      <c r="F9" s="54" t="s">
        <v>43</v>
      </c>
      <c r="G9" s="19">
        <v>38930</v>
      </c>
      <c r="H9" s="19">
        <v>41455</v>
      </c>
      <c r="I9" s="29">
        <v>47</v>
      </c>
      <c r="J9" s="21" t="s">
        <v>44</v>
      </c>
    </row>
    <row r="10" spans="1:10" ht="105" x14ac:dyDescent="0.25">
      <c r="A10" s="28">
        <v>2</v>
      </c>
      <c r="B10" s="29">
        <v>1</v>
      </c>
      <c r="C10" s="6">
        <v>4409253148.2299995</v>
      </c>
      <c r="D10" s="29" t="s">
        <v>45</v>
      </c>
      <c r="E10" s="29" t="s">
        <v>198</v>
      </c>
      <c r="F10" s="54" t="s">
        <v>32</v>
      </c>
      <c r="G10" s="19">
        <v>41526</v>
      </c>
      <c r="H10" s="19">
        <v>42256</v>
      </c>
      <c r="I10" s="29">
        <v>48</v>
      </c>
      <c r="J10" s="21"/>
    </row>
    <row r="11" spans="1:10" ht="150" x14ac:dyDescent="0.25">
      <c r="A11" s="28">
        <v>3</v>
      </c>
      <c r="B11" s="29">
        <v>5800012569</v>
      </c>
      <c r="C11" s="6">
        <v>1597211737</v>
      </c>
      <c r="D11" s="29" t="s">
        <v>46</v>
      </c>
      <c r="E11" s="29" t="s">
        <v>199</v>
      </c>
      <c r="F11" s="54" t="s">
        <v>43</v>
      </c>
      <c r="G11" s="19">
        <v>41093</v>
      </c>
      <c r="H11" s="19">
        <v>41683</v>
      </c>
      <c r="I11" s="29">
        <v>49</v>
      </c>
      <c r="J11" s="21" t="s">
        <v>47</v>
      </c>
    </row>
    <row r="12" spans="1:10" x14ac:dyDescent="0.25">
      <c r="A12" s="107"/>
      <c r="B12" s="108"/>
      <c r="C12" s="6">
        <v>4409253148.2299995</v>
      </c>
      <c r="D12" s="109"/>
      <c r="E12" s="110"/>
      <c r="F12" s="110"/>
      <c r="G12" s="110"/>
      <c r="H12" s="110"/>
      <c r="I12" s="110"/>
      <c r="J12" s="111"/>
    </row>
    <row r="14" spans="1:10" x14ac:dyDescent="0.25">
      <c r="A14" s="3" t="s">
        <v>12</v>
      </c>
    </row>
    <row r="15" spans="1:10" x14ac:dyDescent="0.25">
      <c r="A15" s="30" t="s">
        <v>5</v>
      </c>
      <c r="B15" s="30" t="s">
        <v>14</v>
      </c>
      <c r="C15" s="30" t="s">
        <v>11</v>
      </c>
      <c r="D15" s="30" t="s">
        <v>12</v>
      </c>
      <c r="E15" s="30" t="s">
        <v>13</v>
      </c>
      <c r="F15" s="38"/>
    </row>
    <row r="16" spans="1:10" x14ac:dyDescent="0.25">
      <c r="A16" s="122">
        <v>1</v>
      </c>
      <c r="B16" s="122">
        <v>4</v>
      </c>
      <c r="C16" s="55">
        <v>16</v>
      </c>
      <c r="D16" s="29">
        <v>81111800</v>
      </c>
      <c r="E16" s="120"/>
      <c r="F16" s="39"/>
    </row>
    <row r="17" spans="1:6" s="1" customFormat="1" x14ac:dyDescent="0.25">
      <c r="A17" s="123"/>
      <c r="B17" s="123"/>
      <c r="C17" s="52"/>
      <c r="D17" s="29">
        <v>81112200</v>
      </c>
      <c r="E17" s="121"/>
      <c r="F17" s="39"/>
    </row>
    <row r="18" spans="1:6" x14ac:dyDescent="0.25">
      <c r="A18" s="112">
        <v>2</v>
      </c>
      <c r="B18" s="117">
        <v>17</v>
      </c>
      <c r="C18" s="52">
        <v>18</v>
      </c>
      <c r="D18" s="29">
        <v>81111800</v>
      </c>
      <c r="E18" s="118"/>
      <c r="F18" s="40"/>
    </row>
    <row r="19" spans="1:6" x14ac:dyDescent="0.25">
      <c r="A19" s="112"/>
      <c r="B19" s="117"/>
      <c r="C19" s="52">
        <v>18</v>
      </c>
      <c r="D19" s="29">
        <v>81112200</v>
      </c>
      <c r="E19" s="119"/>
      <c r="F19" s="40"/>
    </row>
    <row r="20" spans="1:6" x14ac:dyDescent="0.25">
      <c r="A20" s="112">
        <v>3</v>
      </c>
      <c r="B20" s="117">
        <v>14</v>
      </c>
      <c r="C20" s="56"/>
      <c r="D20" s="29">
        <v>81111800</v>
      </c>
      <c r="E20" s="118"/>
      <c r="F20" s="40"/>
    </row>
    <row r="21" spans="1:6" x14ac:dyDescent="0.25">
      <c r="A21" s="112"/>
      <c r="B21" s="117"/>
      <c r="C21" s="52">
        <v>18</v>
      </c>
      <c r="D21" s="29">
        <v>81112200</v>
      </c>
      <c r="E21" s="119"/>
      <c r="F21" s="40"/>
    </row>
    <row r="23" spans="1:6" ht="30" x14ac:dyDescent="0.25">
      <c r="A23" s="22" t="s">
        <v>22</v>
      </c>
      <c r="B23" s="27" t="s">
        <v>33</v>
      </c>
    </row>
    <row r="24" spans="1:6" x14ac:dyDescent="0.25">
      <c r="A24" s="2" t="s">
        <v>23</v>
      </c>
      <c r="B24" s="28">
        <v>120</v>
      </c>
    </row>
    <row r="26" spans="1:6" ht="30" x14ac:dyDescent="0.25">
      <c r="A26" s="22" t="s">
        <v>24</v>
      </c>
      <c r="B26" s="27" t="s">
        <v>33</v>
      </c>
    </row>
    <row r="27" spans="1:6" x14ac:dyDescent="0.25">
      <c r="A27" s="2" t="s">
        <v>23</v>
      </c>
      <c r="B27" s="28">
        <v>122</v>
      </c>
    </row>
  </sheetData>
  <mergeCells count="16">
    <mergeCell ref="A12:B12"/>
    <mergeCell ref="D12:J12"/>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3" sqref="E3"/>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48</v>
      </c>
      <c r="C3" s="114"/>
      <c r="D3" s="114"/>
      <c r="G3" s="32"/>
      <c r="H3" s="5"/>
      <c r="I3" s="5"/>
    </row>
    <row r="4" spans="1:10" x14ac:dyDescent="0.25">
      <c r="A4" s="2"/>
      <c r="B4" s="31" t="s">
        <v>4</v>
      </c>
      <c r="C4" s="115" t="s">
        <v>18</v>
      </c>
      <c r="D4" s="115"/>
      <c r="G4" s="5"/>
      <c r="H4" s="5"/>
      <c r="I4" s="5"/>
    </row>
    <row r="5" spans="1:10" x14ac:dyDescent="0.25">
      <c r="A5" s="2" t="s">
        <v>2</v>
      </c>
      <c r="B5" s="31">
        <v>137</v>
      </c>
      <c r="C5" s="124" t="s">
        <v>32</v>
      </c>
      <c r="D5" s="124"/>
    </row>
    <row r="7" spans="1:10" x14ac:dyDescent="0.25">
      <c r="A7" s="3" t="s">
        <v>2</v>
      </c>
    </row>
    <row r="8" spans="1:10" x14ac:dyDescent="0.25">
      <c r="A8" s="30" t="s">
        <v>5</v>
      </c>
      <c r="B8" s="30" t="s">
        <v>6</v>
      </c>
      <c r="C8" s="30" t="s">
        <v>7</v>
      </c>
      <c r="D8" s="30" t="s">
        <v>8</v>
      </c>
      <c r="E8" s="30" t="s">
        <v>9</v>
      </c>
      <c r="F8" s="30" t="s">
        <v>39</v>
      </c>
      <c r="G8" s="30" t="s">
        <v>10</v>
      </c>
      <c r="H8" s="30" t="s">
        <v>19</v>
      </c>
      <c r="I8" s="30" t="s">
        <v>11</v>
      </c>
      <c r="J8" s="30" t="s">
        <v>13</v>
      </c>
    </row>
    <row r="9" spans="1:10" s="1" customFormat="1" ht="135" x14ac:dyDescent="0.25">
      <c r="A9" s="28">
        <v>1</v>
      </c>
      <c r="B9" s="29" t="s">
        <v>52</v>
      </c>
      <c r="C9" s="6">
        <v>1646040000</v>
      </c>
      <c r="D9" s="29" t="s">
        <v>49</v>
      </c>
      <c r="E9" s="29" t="s">
        <v>200</v>
      </c>
      <c r="F9" s="29" t="s">
        <v>32</v>
      </c>
      <c r="G9" s="19">
        <v>41870</v>
      </c>
      <c r="H9" s="19">
        <v>42115</v>
      </c>
      <c r="I9" s="29" t="s">
        <v>53</v>
      </c>
      <c r="J9" s="21"/>
    </row>
    <row r="10" spans="1:10" ht="105" x14ac:dyDescent="0.25">
      <c r="A10" s="28">
        <v>2</v>
      </c>
      <c r="B10" s="29" t="s">
        <v>55</v>
      </c>
      <c r="C10" s="6">
        <v>691600000</v>
      </c>
      <c r="D10" s="29" t="s">
        <v>50</v>
      </c>
      <c r="E10" s="29" t="s">
        <v>54</v>
      </c>
      <c r="F10" s="29" t="s">
        <v>32</v>
      </c>
      <c r="G10" s="19">
        <v>40450</v>
      </c>
      <c r="H10" s="19">
        <v>40543</v>
      </c>
      <c r="I10" s="29" t="s">
        <v>56</v>
      </c>
      <c r="J10" s="21"/>
    </row>
    <row r="11" spans="1:10" ht="135" x14ac:dyDescent="0.25">
      <c r="A11" s="28">
        <v>3</v>
      </c>
      <c r="B11" s="29" t="s">
        <v>57</v>
      </c>
      <c r="C11" s="6">
        <v>578380073</v>
      </c>
      <c r="D11" s="29" t="s">
        <v>51</v>
      </c>
      <c r="E11" s="29" t="s">
        <v>201</v>
      </c>
      <c r="F11" s="29" t="s">
        <v>71</v>
      </c>
      <c r="G11" s="19">
        <v>41408</v>
      </c>
      <c r="H11" s="19">
        <v>41591</v>
      </c>
      <c r="I11" s="7" t="s">
        <v>58</v>
      </c>
      <c r="J11" s="21" t="s">
        <v>193</v>
      </c>
    </row>
    <row r="12" spans="1:10" x14ac:dyDescent="0.25">
      <c r="A12" s="107"/>
      <c r="B12" s="108"/>
      <c r="C12" s="6">
        <f>C10+C9</f>
        <v>2337640000</v>
      </c>
      <c r="D12" s="109"/>
      <c r="E12" s="110"/>
      <c r="F12" s="110"/>
      <c r="G12" s="110"/>
      <c r="H12" s="110"/>
      <c r="I12" s="110"/>
      <c r="J12" s="111"/>
    </row>
    <row r="14" spans="1:10" x14ac:dyDescent="0.25">
      <c r="A14" s="3" t="s">
        <v>12</v>
      </c>
    </row>
    <row r="15" spans="1:10" x14ac:dyDescent="0.25">
      <c r="A15" s="30" t="s">
        <v>5</v>
      </c>
      <c r="B15" s="30" t="s">
        <v>14</v>
      </c>
      <c r="C15" s="30" t="s">
        <v>11</v>
      </c>
      <c r="D15" s="30" t="s">
        <v>12</v>
      </c>
      <c r="E15" s="30" t="s">
        <v>13</v>
      </c>
      <c r="F15" s="38"/>
    </row>
    <row r="16" spans="1:10" x14ac:dyDescent="0.25">
      <c r="A16" s="122">
        <v>1</v>
      </c>
      <c r="B16" s="122">
        <v>97</v>
      </c>
      <c r="C16" s="55">
        <v>66</v>
      </c>
      <c r="D16" s="29">
        <v>81111800</v>
      </c>
      <c r="E16" s="120"/>
      <c r="F16" s="39"/>
    </row>
    <row r="17" spans="1:6" s="1" customFormat="1" x14ac:dyDescent="0.25">
      <c r="A17" s="123"/>
      <c r="B17" s="123"/>
      <c r="C17" s="52">
        <v>66</v>
      </c>
      <c r="D17" s="29">
        <v>81112200</v>
      </c>
      <c r="E17" s="121"/>
      <c r="F17" s="39"/>
    </row>
    <row r="18" spans="1:6" x14ac:dyDescent="0.25">
      <c r="A18" s="112">
        <v>2</v>
      </c>
      <c r="B18" s="117">
        <v>74</v>
      </c>
      <c r="C18" s="52">
        <v>55</v>
      </c>
      <c r="D18" s="29">
        <v>81111800</v>
      </c>
      <c r="E18" s="118"/>
      <c r="F18" s="40"/>
    </row>
    <row r="19" spans="1:6" x14ac:dyDescent="0.25">
      <c r="A19" s="112"/>
      <c r="B19" s="117"/>
      <c r="C19" s="52">
        <v>55</v>
      </c>
      <c r="D19" s="29">
        <v>81112200</v>
      </c>
      <c r="E19" s="119"/>
      <c r="F19" s="40"/>
    </row>
    <row r="20" spans="1:6" x14ac:dyDescent="0.25">
      <c r="A20" s="112">
        <v>3</v>
      </c>
      <c r="B20" s="117">
        <v>85</v>
      </c>
      <c r="C20" s="52">
        <v>60</v>
      </c>
      <c r="D20" s="29">
        <v>81111800</v>
      </c>
      <c r="E20" s="118"/>
      <c r="F20" s="40"/>
    </row>
    <row r="21" spans="1:6" x14ac:dyDescent="0.25">
      <c r="A21" s="112"/>
      <c r="B21" s="117"/>
      <c r="C21" s="52">
        <v>60</v>
      </c>
      <c r="D21" s="29">
        <v>81112200</v>
      </c>
      <c r="E21" s="119"/>
      <c r="F21" s="40"/>
    </row>
    <row r="23" spans="1:6" ht="30" x14ac:dyDescent="0.25">
      <c r="A23" s="22" t="s">
        <v>22</v>
      </c>
      <c r="B23" s="27" t="s">
        <v>33</v>
      </c>
    </row>
    <row r="24" spans="1:6" x14ac:dyDescent="0.25">
      <c r="A24" s="2" t="s">
        <v>23</v>
      </c>
      <c r="B24" s="28">
        <v>151</v>
      </c>
    </row>
    <row r="26" spans="1:6" ht="30" x14ac:dyDescent="0.25">
      <c r="A26" s="22" t="s">
        <v>24</v>
      </c>
      <c r="B26" s="27" t="s">
        <v>33</v>
      </c>
    </row>
    <row r="27" spans="1:6" x14ac:dyDescent="0.25">
      <c r="A27" s="2" t="s">
        <v>23</v>
      </c>
      <c r="B27" s="31">
        <v>153</v>
      </c>
    </row>
  </sheetData>
  <mergeCells count="16">
    <mergeCell ref="A12:B12"/>
    <mergeCell ref="D12:J12"/>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E4" sqref="E4"/>
    </sheetView>
  </sheetViews>
  <sheetFormatPr baseColWidth="10" defaultRowHeight="15" x14ac:dyDescent="0.25"/>
  <cols>
    <col min="1" max="1" width="13.85546875" customWidth="1"/>
    <col min="3" max="3" width="16.42578125" bestFit="1" customWidth="1"/>
    <col min="4" max="4" width="15" customWidth="1"/>
    <col min="5" max="5" width="34.2851562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59</v>
      </c>
      <c r="C3" s="114"/>
      <c r="D3" s="114"/>
      <c r="G3" s="32"/>
      <c r="H3" s="5"/>
      <c r="I3" s="5"/>
    </row>
    <row r="4" spans="1:10" x14ac:dyDescent="0.25">
      <c r="A4" s="2"/>
      <c r="B4" s="31" t="s">
        <v>4</v>
      </c>
      <c r="C4" s="115" t="s">
        <v>18</v>
      </c>
      <c r="D4" s="115"/>
      <c r="G4" s="5"/>
      <c r="H4" s="5"/>
      <c r="I4" s="5"/>
    </row>
    <row r="5" spans="1:10" x14ac:dyDescent="0.25">
      <c r="A5" s="2" t="s">
        <v>2</v>
      </c>
      <c r="B5" s="30" t="s">
        <v>63</v>
      </c>
      <c r="C5" s="116" t="s">
        <v>32</v>
      </c>
      <c r="D5" s="116"/>
    </row>
    <row r="7" spans="1:10" x14ac:dyDescent="0.25">
      <c r="A7" s="3" t="s">
        <v>2</v>
      </c>
    </row>
    <row r="8" spans="1:10" x14ac:dyDescent="0.25">
      <c r="A8" s="30" t="s">
        <v>5</v>
      </c>
      <c r="B8" s="30" t="s">
        <v>6</v>
      </c>
      <c r="C8" s="30" t="s">
        <v>7</v>
      </c>
      <c r="D8" s="30" t="s">
        <v>8</v>
      </c>
      <c r="E8" s="30" t="s">
        <v>9</v>
      </c>
      <c r="F8" s="30" t="s">
        <v>39</v>
      </c>
      <c r="G8" s="30" t="s">
        <v>10</v>
      </c>
      <c r="H8" s="30" t="s">
        <v>19</v>
      </c>
      <c r="I8" s="30" t="s">
        <v>11</v>
      </c>
      <c r="J8" s="30" t="s">
        <v>13</v>
      </c>
    </row>
    <row r="9" spans="1:10" s="1" customFormat="1" ht="225" x14ac:dyDescent="0.25">
      <c r="A9" s="28">
        <v>1</v>
      </c>
      <c r="B9" s="29" t="s">
        <v>61</v>
      </c>
      <c r="C9" s="6">
        <v>300685340</v>
      </c>
      <c r="D9" s="29" t="s">
        <v>60</v>
      </c>
      <c r="E9" s="54" t="s">
        <v>253</v>
      </c>
      <c r="F9" s="54" t="s">
        <v>71</v>
      </c>
      <c r="G9" s="59">
        <v>40238</v>
      </c>
      <c r="H9" s="59">
        <v>40766</v>
      </c>
      <c r="I9" s="54" t="s">
        <v>62</v>
      </c>
      <c r="J9" s="14" t="s">
        <v>202</v>
      </c>
    </row>
    <row r="10" spans="1:10" ht="60" x14ac:dyDescent="0.25">
      <c r="A10" s="81">
        <v>2</v>
      </c>
      <c r="B10" s="29" t="s">
        <v>64</v>
      </c>
      <c r="C10" s="6">
        <v>169840240</v>
      </c>
      <c r="D10" s="29" t="s">
        <v>66</v>
      </c>
      <c r="E10" s="29" t="s">
        <v>203</v>
      </c>
      <c r="F10" s="29" t="s">
        <v>32</v>
      </c>
      <c r="G10" s="19">
        <v>42080</v>
      </c>
      <c r="H10" s="19">
        <v>42202</v>
      </c>
      <c r="I10" s="7" t="s">
        <v>65</v>
      </c>
      <c r="J10" s="21"/>
    </row>
    <row r="11" spans="1:10" ht="165" x14ac:dyDescent="0.25">
      <c r="A11" s="81">
        <v>3</v>
      </c>
      <c r="B11" s="29" t="s">
        <v>67</v>
      </c>
      <c r="C11" s="6">
        <v>56900000</v>
      </c>
      <c r="D11" s="29" t="s">
        <v>68</v>
      </c>
      <c r="E11" s="29" t="s">
        <v>204</v>
      </c>
      <c r="F11" s="29" t="s">
        <v>32</v>
      </c>
      <c r="G11" s="19">
        <v>41579</v>
      </c>
      <c r="H11" s="19">
        <v>41639</v>
      </c>
      <c r="I11" s="41">
        <v>102</v>
      </c>
      <c r="J11" s="21"/>
    </row>
    <row r="12" spans="1:10" ht="75" x14ac:dyDescent="0.25">
      <c r="A12" s="81">
        <v>4</v>
      </c>
      <c r="B12" s="82">
        <v>1</v>
      </c>
      <c r="C12" s="6">
        <v>966343706</v>
      </c>
      <c r="D12" s="82" t="s">
        <v>235</v>
      </c>
      <c r="E12" s="82" t="s">
        <v>234</v>
      </c>
      <c r="F12" s="82" t="s">
        <v>32</v>
      </c>
      <c r="G12" s="19">
        <v>41883</v>
      </c>
      <c r="H12" s="19">
        <v>42277</v>
      </c>
      <c r="I12" s="41"/>
      <c r="J12" s="21"/>
    </row>
    <row r="13" spans="1:10" x14ac:dyDescent="0.25">
      <c r="A13" s="107"/>
      <c r="B13" s="108"/>
      <c r="C13" s="58">
        <f>C10+C11</f>
        <v>226740240</v>
      </c>
      <c r="D13" s="109"/>
      <c r="E13" s="110"/>
      <c r="F13" s="110"/>
      <c r="G13" s="110"/>
      <c r="H13" s="110"/>
      <c r="I13" s="110"/>
      <c r="J13" s="111"/>
    </row>
    <row r="15" spans="1:10" x14ac:dyDescent="0.25">
      <c r="A15" s="3" t="s">
        <v>12</v>
      </c>
    </row>
    <row r="16" spans="1:10" x14ac:dyDescent="0.25">
      <c r="A16" s="30" t="s">
        <v>5</v>
      </c>
      <c r="B16" s="30" t="s">
        <v>14</v>
      </c>
      <c r="C16" s="30" t="s">
        <v>11</v>
      </c>
      <c r="D16" s="30" t="s">
        <v>12</v>
      </c>
      <c r="E16" s="30" t="s">
        <v>13</v>
      </c>
      <c r="F16" s="38"/>
    </row>
    <row r="17" spans="1:6" x14ac:dyDescent="0.25">
      <c r="A17" s="122">
        <v>1</v>
      </c>
      <c r="B17" s="122">
        <v>11</v>
      </c>
      <c r="C17" s="55">
        <v>54</v>
      </c>
      <c r="D17" s="29">
        <v>81111800</v>
      </c>
      <c r="E17" s="120"/>
      <c r="F17" s="39"/>
    </row>
    <row r="18" spans="1:6" s="1" customFormat="1" x14ac:dyDescent="0.25">
      <c r="A18" s="123"/>
      <c r="B18" s="123"/>
      <c r="C18" s="52">
        <v>54</v>
      </c>
      <c r="D18" s="29">
        <v>81112200</v>
      </c>
      <c r="E18" s="121"/>
      <c r="F18" s="39"/>
    </row>
    <row r="19" spans="1:6" x14ac:dyDescent="0.25">
      <c r="A19" s="112">
        <v>2</v>
      </c>
      <c r="B19" s="117">
        <v>43</v>
      </c>
      <c r="C19" s="52">
        <v>72</v>
      </c>
      <c r="D19" s="29">
        <v>81111800</v>
      </c>
      <c r="E19" s="118"/>
      <c r="F19" s="40"/>
    </row>
    <row r="20" spans="1:6" x14ac:dyDescent="0.25">
      <c r="A20" s="112"/>
      <c r="B20" s="117"/>
      <c r="C20" s="52">
        <v>72</v>
      </c>
      <c r="D20" s="29">
        <v>81112200</v>
      </c>
      <c r="E20" s="119"/>
      <c r="F20" s="40"/>
    </row>
    <row r="21" spans="1:6" x14ac:dyDescent="0.25">
      <c r="A21" s="112">
        <v>3</v>
      </c>
      <c r="B21" s="117">
        <v>17</v>
      </c>
      <c r="C21" s="52">
        <v>28</v>
      </c>
      <c r="D21" s="82">
        <v>81111800</v>
      </c>
      <c r="E21" s="104"/>
      <c r="F21" s="40"/>
    </row>
    <row r="22" spans="1:6" x14ac:dyDescent="0.25">
      <c r="A22" s="112"/>
      <c r="B22" s="117"/>
      <c r="C22" s="52">
        <v>28</v>
      </c>
      <c r="D22" s="82">
        <v>81112200</v>
      </c>
      <c r="E22" s="104"/>
      <c r="F22" s="40"/>
    </row>
    <row r="23" spans="1:6" x14ac:dyDescent="0.25">
      <c r="A23" s="112">
        <v>4</v>
      </c>
      <c r="B23" s="117">
        <v>45</v>
      </c>
      <c r="C23" s="52">
        <v>73</v>
      </c>
      <c r="D23" s="29">
        <v>81111800</v>
      </c>
      <c r="E23" s="118"/>
      <c r="F23" s="40"/>
    </row>
    <row r="24" spans="1:6" x14ac:dyDescent="0.25">
      <c r="A24" s="112"/>
      <c r="B24" s="117"/>
      <c r="C24" s="52">
        <v>74</v>
      </c>
      <c r="D24" s="29">
        <v>81112200</v>
      </c>
      <c r="E24" s="119"/>
      <c r="F24" s="40"/>
    </row>
    <row r="26" spans="1:6" ht="30" x14ac:dyDescent="0.25">
      <c r="A26" s="22" t="s">
        <v>22</v>
      </c>
      <c r="B26" s="27" t="s">
        <v>33</v>
      </c>
    </row>
    <row r="27" spans="1:6" x14ac:dyDescent="0.25">
      <c r="A27" s="2" t="s">
        <v>23</v>
      </c>
      <c r="B27" s="28">
        <v>109</v>
      </c>
    </row>
    <row r="29" spans="1:6" ht="30" x14ac:dyDescent="0.25">
      <c r="A29" s="22" t="s">
        <v>24</v>
      </c>
      <c r="B29" s="27" t="s">
        <v>33</v>
      </c>
    </row>
    <row r="30" spans="1:6" x14ac:dyDescent="0.25">
      <c r="A30" s="2" t="s">
        <v>23</v>
      </c>
      <c r="B30" s="28">
        <v>110</v>
      </c>
    </row>
  </sheetData>
  <mergeCells count="18">
    <mergeCell ref="A13:B13"/>
    <mergeCell ref="D13:J13"/>
    <mergeCell ref="A1:D1"/>
    <mergeCell ref="A2:D2"/>
    <mergeCell ref="B3:D3"/>
    <mergeCell ref="C4:D4"/>
    <mergeCell ref="C5:D5"/>
    <mergeCell ref="E17:E18"/>
    <mergeCell ref="A19:A20"/>
    <mergeCell ref="B19:B20"/>
    <mergeCell ref="E19:E20"/>
    <mergeCell ref="A23:A24"/>
    <mergeCell ref="B23:B24"/>
    <mergeCell ref="E23:E24"/>
    <mergeCell ref="A17:A18"/>
    <mergeCell ref="B17:B18"/>
    <mergeCell ref="A21:A22"/>
    <mergeCell ref="B21:B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E4" sqref="E4"/>
    </sheetView>
  </sheetViews>
  <sheetFormatPr baseColWidth="10" defaultRowHeight="15" x14ac:dyDescent="0.25"/>
  <cols>
    <col min="1" max="1" width="13.85546875" style="61" customWidth="1"/>
    <col min="2" max="2" width="11.42578125" style="61"/>
    <col min="3" max="3" width="18.140625" style="61" customWidth="1"/>
    <col min="4" max="4" width="15" style="61" customWidth="1"/>
    <col min="5" max="5" width="44" style="61" customWidth="1"/>
    <col min="6" max="6" width="18.7109375" style="61" bestFit="1" customWidth="1"/>
    <col min="7" max="7" width="14.140625" style="61" bestFit="1" customWidth="1"/>
    <col min="8" max="8" width="20.28515625" style="61" customWidth="1"/>
    <col min="9" max="9" width="8.85546875" style="61" customWidth="1"/>
    <col min="10" max="10" width="28.42578125" style="61" customWidth="1"/>
    <col min="11" max="16384" width="11.42578125" style="61"/>
  </cols>
  <sheetData>
    <row r="1" spans="1:10" x14ac:dyDescent="0.25">
      <c r="A1" s="127" t="s">
        <v>21</v>
      </c>
      <c r="B1" s="127"/>
      <c r="C1" s="127"/>
      <c r="D1" s="127"/>
    </row>
    <row r="2" spans="1:10" ht="15" customHeight="1" x14ac:dyDescent="0.25">
      <c r="A2" s="138" t="s">
        <v>1</v>
      </c>
      <c r="B2" s="138"/>
      <c r="C2" s="138"/>
      <c r="D2" s="138"/>
      <c r="E2" s="85"/>
      <c r="F2" s="85"/>
      <c r="G2" s="86"/>
      <c r="H2" s="86"/>
      <c r="I2" s="86"/>
    </row>
    <row r="3" spans="1:10" x14ac:dyDescent="0.25">
      <c r="A3" s="87" t="s">
        <v>3</v>
      </c>
      <c r="B3" s="139" t="s">
        <v>69</v>
      </c>
      <c r="C3" s="139"/>
      <c r="D3" s="139"/>
      <c r="G3" s="88"/>
      <c r="H3" s="86"/>
      <c r="I3" s="86"/>
    </row>
    <row r="4" spans="1:10" x14ac:dyDescent="0.25">
      <c r="A4" s="87"/>
      <c r="B4" s="89" t="s">
        <v>4</v>
      </c>
      <c r="C4" s="140" t="s">
        <v>18</v>
      </c>
      <c r="D4" s="140"/>
      <c r="G4" s="86"/>
      <c r="H4" s="86"/>
      <c r="I4" s="86"/>
    </row>
    <row r="5" spans="1:10" x14ac:dyDescent="0.25">
      <c r="A5" s="87" t="s">
        <v>2</v>
      </c>
      <c r="B5" s="89">
        <v>70</v>
      </c>
      <c r="C5" s="116" t="s">
        <v>28</v>
      </c>
      <c r="D5" s="116"/>
    </row>
    <row r="7" spans="1:10" x14ac:dyDescent="0.25">
      <c r="A7" s="62" t="s">
        <v>2</v>
      </c>
    </row>
    <row r="8" spans="1:10" x14ac:dyDescent="0.25">
      <c r="A8" s="91" t="s">
        <v>5</v>
      </c>
      <c r="B8" s="91" t="s">
        <v>6</v>
      </c>
      <c r="C8" s="91" t="s">
        <v>7</v>
      </c>
      <c r="D8" s="91" t="s">
        <v>8</v>
      </c>
      <c r="E8" s="91" t="s">
        <v>9</v>
      </c>
      <c r="F8" s="91" t="s">
        <v>39</v>
      </c>
      <c r="G8" s="91" t="s">
        <v>10</v>
      </c>
      <c r="H8" s="91" t="s">
        <v>19</v>
      </c>
      <c r="I8" s="91" t="s">
        <v>11</v>
      </c>
      <c r="J8" s="91" t="s">
        <v>13</v>
      </c>
    </row>
    <row r="9" spans="1:10" s="92" customFormat="1" ht="195" x14ac:dyDescent="0.25">
      <c r="A9" s="79">
        <v>1</v>
      </c>
      <c r="B9" s="80" t="s">
        <v>72</v>
      </c>
      <c r="C9" s="58">
        <v>4881405164</v>
      </c>
      <c r="D9" s="80" t="s">
        <v>70</v>
      </c>
      <c r="E9" s="80" t="s">
        <v>249</v>
      </c>
      <c r="F9" s="80" t="s">
        <v>71</v>
      </c>
      <c r="G9" s="59">
        <v>41659</v>
      </c>
      <c r="H9" s="59">
        <v>41851</v>
      </c>
      <c r="I9" s="80">
        <v>71</v>
      </c>
      <c r="J9" s="14" t="s">
        <v>250</v>
      </c>
    </row>
    <row r="10" spans="1:10" ht="165" x14ac:dyDescent="0.25">
      <c r="A10" s="79">
        <v>2</v>
      </c>
      <c r="B10" s="80" t="s">
        <v>73</v>
      </c>
      <c r="C10" s="58">
        <f>8734488000*0.35</f>
        <v>3057070800</v>
      </c>
      <c r="D10" s="80" t="s">
        <v>74</v>
      </c>
      <c r="E10" s="80" t="s">
        <v>251</v>
      </c>
      <c r="F10" s="80" t="s">
        <v>28</v>
      </c>
      <c r="G10" s="59">
        <v>41092</v>
      </c>
      <c r="H10" s="59">
        <v>41975</v>
      </c>
      <c r="I10" s="80">
        <v>72</v>
      </c>
      <c r="J10" s="14" t="s">
        <v>252</v>
      </c>
    </row>
    <row r="11" spans="1:10" ht="195" x14ac:dyDescent="0.25">
      <c r="A11" s="79">
        <v>3</v>
      </c>
      <c r="B11" s="80"/>
      <c r="C11" s="58">
        <v>5965349819</v>
      </c>
      <c r="D11" s="80" t="s">
        <v>75</v>
      </c>
      <c r="E11" s="80" t="s">
        <v>205</v>
      </c>
      <c r="F11" s="80" t="s">
        <v>71</v>
      </c>
      <c r="G11" s="59">
        <v>41214</v>
      </c>
      <c r="H11" s="59">
        <v>42004</v>
      </c>
      <c r="I11" s="77">
        <v>73</v>
      </c>
      <c r="J11" s="14" t="s">
        <v>206</v>
      </c>
    </row>
    <row r="12" spans="1:10" x14ac:dyDescent="0.25">
      <c r="A12" s="133"/>
      <c r="B12" s="134"/>
      <c r="C12" s="58">
        <f>C10</f>
        <v>3057070800</v>
      </c>
      <c r="D12" s="135"/>
      <c r="E12" s="136"/>
      <c r="F12" s="136"/>
      <c r="G12" s="136"/>
      <c r="H12" s="136"/>
      <c r="I12" s="136"/>
      <c r="J12" s="137"/>
    </row>
    <row r="14" spans="1:10" x14ac:dyDescent="0.25">
      <c r="A14" s="62" t="s">
        <v>12</v>
      </c>
    </row>
    <row r="15" spans="1:10" x14ac:dyDescent="0.25">
      <c r="A15" s="91" t="s">
        <v>5</v>
      </c>
      <c r="B15" s="91" t="s">
        <v>14</v>
      </c>
      <c r="C15" s="91" t="s">
        <v>11</v>
      </c>
      <c r="D15" s="91" t="s">
        <v>12</v>
      </c>
      <c r="E15" s="91" t="s">
        <v>13</v>
      </c>
      <c r="F15" s="93"/>
    </row>
    <row r="16" spans="1:10" x14ac:dyDescent="0.25">
      <c r="A16" s="131">
        <v>1</v>
      </c>
      <c r="B16" s="131">
        <v>5</v>
      </c>
      <c r="C16" s="94">
        <v>33</v>
      </c>
      <c r="D16" s="80">
        <v>81111800</v>
      </c>
      <c r="E16" s="125"/>
      <c r="F16" s="95"/>
    </row>
    <row r="17" spans="1:6" s="92" customFormat="1" x14ac:dyDescent="0.25">
      <c r="A17" s="132"/>
      <c r="B17" s="132"/>
      <c r="C17" s="94">
        <v>33</v>
      </c>
      <c r="D17" s="80">
        <v>81112200</v>
      </c>
      <c r="E17" s="126"/>
      <c r="F17" s="95"/>
    </row>
    <row r="18" spans="1:6" x14ac:dyDescent="0.25">
      <c r="A18" s="127">
        <v>2</v>
      </c>
      <c r="B18" s="128">
        <v>7</v>
      </c>
      <c r="C18" s="94">
        <v>34</v>
      </c>
      <c r="D18" s="80">
        <v>81111800</v>
      </c>
      <c r="E18" s="129"/>
      <c r="F18" s="75"/>
    </row>
    <row r="19" spans="1:6" x14ac:dyDescent="0.25">
      <c r="A19" s="127"/>
      <c r="B19" s="128"/>
      <c r="C19" s="94">
        <v>34</v>
      </c>
      <c r="D19" s="80">
        <v>81112200</v>
      </c>
      <c r="E19" s="130"/>
      <c r="F19" s="75"/>
    </row>
    <row r="20" spans="1:6" x14ac:dyDescent="0.25">
      <c r="A20" s="127">
        <v>3</v>
      </c>
      <c r="B20" s="128">
        <v>1</v>
      </c>
      <c r="C20" s="94">
        <v>31</v>
      </c>
      <c r="D20" s="80">
        <v>81111800</v>
      </c>
      <c r="E20" s="129"/>
      <c r="F20" s="75"/>
    </row>
    <row r="21" spans="1:6" x14ac:dyDescent="0.25">
      <c r="A21" s="127"/>
      <c r="B21" s="128"/>
      <c r="C21" s="96">
        <v>31</v>
      </c>
      <c r="D21" s="80">
        <v>81112200</v>
      </c>
      <c r="E21" s="130"/>
      <c r="F21" s="75"/>
    </row>
    <row r="23" spans="1:6" ht="30" x14ac:dyDescent="0.25">
      <c r="A23" s="97" t="s">
        <v>22</v>
      </c>
      <c r="B23" s="94" t="s">
        <v>33</v>
      </c>
    </row>
    <row r="24" spans="1:6" x14ac:dyDescent="0.25">
      <c r="A24" s="87" t="s">
        <v>23</v>
      </c>
      <c r="B24" s="98">
        <v>118</v>
      </c>
    </row>
    <row r="26" spans="1:6" ht="30" x14ac:dyDescent="0.25">
      <c r="A26" s="97" t="s">
        <v>24</v>
      </c>
      <c r="B26" s="94" t="s">
        <v>33</v>
      </c>
    </row>
    <row r="27" spans="1:6" x14ac:dyDescent="0.25">
      <c r="A27" s="87" t="s">
        <v>23</v>
      </c>
      <c r="B27" s="98">
        <v>55</v>
      </c>
    </row>
  </sheetData>
  <mergeCells count="16">
    <mergeCell ref="A12:B12"/>
    <mergeCell ref="D12:J12"/>
    <mergeCell ref="A1:D1"/>
    <mergeCell ref="A2:D2"/>
    <mergeCell ref="B3:D3"/>
    <mergeCell ref="C4:D4"/>
    <mergeCell ref="C5:D5"/>
    <mergeCell ref="E16:E17"/>
    <mergeCell ref="A18:A19"/>
    <mergeCell ref="B18:B19"/>
    <mergeCell ref="E18:E19"/>
    <mergeCell ref="A20:A21"/>
    <mergeCell ref="B20:B21"/>
    <mergeCell ref="E20:E21"/>
    <mergeCell ref="A16:A17"/>
    <mergeCell ref="B16:B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Normal="100" workbookViewId="0">
      <selection activeCell="E9" sqref="E9"/>
    </sheetView>
  </sheetViews>
  <sheetFormatPr baseColWidth="10" defaultRowHeight="15" x14ac:dyDescent="0.25"/>
  <cols>
    <col min="1" max="1" width="13.85546875" customWidth="1"/>
    <col min="3" max="3" width="16.7109375" bestFit="1" customWidth="1"/>
    <col min="4" max="4" width="15" customWidth="1"/>
    <col min="5" max="5" width="53.7109375" customWidth="1"/>
    <col min="6" max="6" width="18.7109375" bestFit="1" customWidth="1"/>
    <col min="7" max="7" width="16" customWidth="1"/>
    <col min="8" max="8" width="20.28515625" customWidth="1"/>
    <col min="9" max="9" width="8.85546875" customWidth="1"/>
    <col min="10" max="10" width="28.42578125" customWidth="1"/>
  </cols>
  <sheetData>
    <row r="1" spans="1:10" x14ac:dyDescent="0.25">
      <c r="A1" s="112" t="s">
        <v>21</v>
      </c>
      <c r="B1" s="112"/>
      <c r="C1" s="112"/>
      <c r="D1" s="112"/>
    </row>
    <row r="2" spans="1:10" ht="15" customHeight="1" x14ac:dyDescent="0.25">
      <c r="A2" s="113" t="s">
        <v>1</v>
      </c>
      <c r="B2" s="113"/>
      <c r="C2" s="113"/>
      <c r="D2" s="113"/>
      <c r="E2" s="15"/>
      <c r="F2" s="15"/>
      <c r="G2" s="5"/>
      <c r="H2" s="5"/>
      <c r="I2" s="5"/>
    </row>
    <row r="3" spans="1:10" x14ac:dyDescent="0.25">
      <c r="A3" s="2" t="s">
        <v>3</v>
      </c>
      <c r="B3" s="114" t="s">
        <v>76</v>
      </c>
      <c r="C3" s="114"/>
      <c r="D3" s="114"/>
      <c r="G3" s="32"/>
      <c r="H3" s="5"/>
      <c r="I3" s="5"/>
    </row>
    <row r="4" spans="1:10" x14ac:dyDescent="0.25">
      <c r="A4" s="2"/>
      <c r="B4" s="31" t="s">
        <v>4</v>
      </c>
      <c r="C4" s="115" t="s">
        <v>18</v>
      </c>
      <c r="D4" s="115"/>
      <c r="G4" s="5"/>
      <c r="H4" s="5"/>
      <c r="I4" s="5"/>
    </row>
    <row r="5" spans="1:10" x14ac:dyDescent="0.25">
      <c r="A5" s="2" t="s">
        <v>2</v>
      </c>
      <c r="B5" s="31">
        <v>104</v>
      </c>
      <c r="C5" s="116" t="s">
        <v>71</v>
      </c>
      <c r="D5" s="116"/>
    </row>
    <row r="7" spans="1:10" x14ac:dyDescent="0.25">
      <c r="A7" s="3" t="s">
        <v>2</v>
      </c>
    </row>
    <row r="8" spans="1:10" x14ac:dyDescent="0.25">
      <c r="A8" s="30" t="s">
        <v>5</v>
      </c>
      <c r="B8" s="30" t="s">
        <v>6</v>
      </c>
      <c r="C8" s="30" t="s">
        <v>7</v>
      </c>
      <c r="D8" s="30" t="s">
        <v>8</v>
      </c>
      <c r="E8" s="30" t="s">
        <v>9</v>
      </c>
      <c r="F8" s="30" t="s">
        <v>39</v>
      </c>
      <c r="G8" s="30" t="s">
        <v>10</v>
      </c>
      <c r="H8" s="30" t="s">
        <v>19</v>
      </c>
      <c r="I8" s="30" t="s">
        <v>11</v>
      </c>
      <c r="J8" s="30" t="s">
        <v>13</v>
      </c>
    </row>
    <row r="9" spans="1:10" s="1" customFormat="1" ht="240" x14ac:dyDescent="0.25">
      <c r="A9" s="28">
        <v>1</v>
      </c>
      <c r="B9" s="29" t="s">
        <v>78</v>
      </c>
      <c r="C9" s="6">
        <v>475020000</v>
      </c>
      <c r="D9" s="29" t="s">
        <v>77</v>
      </c>
      <c r="E9" s="29" t="s">
        <v>207</v>
      </c>
      <c r="F9" s="80" t="s">
        <v>71</v>
      </c>
      <c r="G9" s="59">
        <v>41296</v>
      </c>
      <c r="H9" s="59">
        <v>41639</v>
      </c>
      <c r="I9" s="78">
        <v>105</v>
      </c>
      <c r="J9" s="14" t="s">
        <v>191</v>
      </c>
    </row>
    <row r="10" spans="1:10" ht="60" x14ac:dyDescent="0.25">
      <c r="A10" s="28">
        <v>2</v>
      </c>
      <c r="B10" s="29" t="s">
        <v>79</v>
      </c>
      <c r="C10" s="6">
        <v>30369940</v>
      </c>
      <c r="D10" s="29" t="s">
        <v>17</v>
      </c>
      <c r="E10" s="29" t="s">
        <v>80</v>
      </c>
      <c r="F10" s="54" t="s">
        <v>71</v>
      </c>
      <c r="G10" s="19">
        <v>41437</v>
      </c>
      <c r="H10" s="19">
        <v>41496</v>
      </c>
      <c r="I10" s="7" t="s">
        <v>84</v>
      </c>
      <c r="J10" s="21" t="s">
        <v>208</v>
      </c>
    </row>
    <row r="11" spans="1:10" ht="105" x14ac:dyDescent="0.25">
      <c r="A11" s="28">
        <v>3</v>
      </c>
      <c r="B11" s="29" t="s">
        <v>81</v>
      </c>
      <c r="C11" s="6">
        <v>44000000</v>
      </c>
      <c r="D11" s="29" t="s">
        <v>17</v>
      </c>
      <c r="E11" s="29" t="s">
        <v>82</v>
      </c>
      <c r="F11" s="54" t="s">
        <v>71</v>
      </c>
      <c r="G11" s="19">
        <v>42093</v>
      </c>
      <c r="H11" s="19">
        <v>42369</v>
      </c>
      <c r="I11" s="41" t="s">
        <v>83</v>
      </c>
      <c r="J11" s="21" t="s">
        <v>209</v>
      </c>
    </row>
    <row r="12" spans="1:10" s="61" customFormat="1" x14ac:dyDescent="0.25">
      <c r="A12" s="141" t="s">
        <v>85</v>
      </c>
      <c r="B12" s="142"/>
      <c r="C12" s="142"/>
      <c r="D12" s="142"/>
      <c r="E12" s="142"/>
      <c r="F12" s="142"/>
      <c r="G12" s="142"/>
      <c r="H12" s="142"/>
      <c r="I12" s="142"/>
      <c r="J12" s="143"/>
    </row>
    <row r="14" spans="1:10" x14ac:dyDescent="0.25">
      <c r="A14" s="3" t="s">
        <v>12</v>
      </c>
    </row>
    <row r="15" spans="1:10" x14ac:dyDescent="0.25">
      <c r="A15" s="30" t="s">
        <v>5</v>
      </c>
      <c r="B15" s="30" t="s">
        <v>14</v>
      </c>
      <c r="C15" s="30" t="s">
        <v>11</v>
      </c>
      <c r="D15" s="30" t="s">
        <v>12</v>
      </c>
      <c r="E15" s="30" t="s">
        <v>13</v>
      </c>
      <c r="F15" s="38"/>
    </row>
    <row r="16" spans="1:10" x14ac:dyDescent="0.25">
      <c r="A16" s="122">
        <v>1</v>
      </c>
      <c r="B16" s="122">
        <v>1</v>
      </c>
      <c r="C16" s="62"/>
      <c r="D16" s="29">
        <v>81111800</v>
      </c>
      <c r="E16" s="120"/>
      <c r="F16" s="39"/>
    </row>
    <row r="17" spans="1:6" s="1" customFormat="1" x14ac:dyDescent="0.25">
      <c r="A17" s="123"/>
      <c r="B17" s="123"/>
      <c r="C17" s="63">
        <v>31</v>
      </c>
      <c r="D17" s="29">
        <v>81112200</v>
      </c>
      <c r="E17" s="121"/>
      <c r="F17" s="39"/>
    </row>
    <row r="18" spans="1:6" x14ac:dyDescent="0.25">
      <c r="A18" s="112">
        <v>2</v>
      </c>
      <c r="B18" s="117">
        <v>2</v>
      </c>
      <c r="C18" s="63">
        <v>24</v>
      </c>
      <c r="D18" s="29">
        <v>81111800</v>
      </c>
      <c r="E18" s="118"/>
      <c r="F18" s="40"/>
    </row>
    <row r="19" spans="1:6" x14ac:dyDescent="0.25">
      <c r="A19" s="112"/>
      <c r="B19" s="117"/>
      <c r="C19" s="64">
        <v>24</v>
      </c>
      <c r="D19" s="29">
        <v>81112200</v>
      </c>
      <c r="E19" s="119"/>
      <c r="F19" s="40"/>
    </row>
    <row r="20" spans="1:6" x14ac:dyDescent="0.25">
      <c r="A20" s="112">
        <v>3</v>
      </c>
      <c r="B20" s="117">
        <v>24</v>
      </c>
      <c r="C20" s="64">
        <v>28</v>
      </c>
      <c r="D20" s="29">
        <v>81111800</v>
      </c>
      <c r="E20" s="118"/>
      <c r="F20" s="40"/>
    </row>
    <row r="21" spans="1:6" x14ac:dyDescent="0.25">
      <c r="A21" s="112"/>
      <c r="B21" s="117"/>
      <c r="C21" s="64">
        <v>28</v>
      </c>
      <c r="D21" s="29">
        <v>81112200</v>
      </c>
      <c r="E21" s="119"/>
      <c r="F21" s="40"/>
    </row>
    <row r="23" spans="1:6" ht="30" x14ac:dyDescent="0.25">
      <c r="A23" s="22" t="s">
        <v>22</v>
      </c>
      <c r="B23" s="27" t="s">
        <v>33</v>
      </c>
    </row>
    <row r="24" spans="1:6" x14ac:dyDescent="0.25">
      <c r="A24" s="2" t="s">
        <v>23</v>
      </c>
      <c r="B24" s="60">
        <v>117</v>
      </c>
    </row>
    <row r="26" spans="1:6" ht="30" x14ac:dyDescent="0.25">
      <c r="A26" s="22" t="s">
        <v>24</v>
      </c>
      <c r="B26" s="27" t="s">
        <v>33</v>
      </c>
    </row>
    <row r="27" spans="1:6" x14ac:dyDescent="0.25">
      <c r="A27" s="2" t="s">
        <v>23</v>
      </c>
      <c r="B27" s="60">
        <v>118</v>
      </c>
    </row>
  </sheetData>
  <mergeCells count="15">
    <mergeCell ref="A20:A21"/>
    <mergeCell ref="B20:B21"/>
    <mergeCell ref="E20:E21"/>
    <mergeCell ref="A1:D1"/>
    <mergeCell ref="A2:D2"/>
    <mergeCell ref="B3:D3"/>
    <mergeCell ref="C4:D4"/>
    <mergeCell ref="C5:D5"/>
    <mergeCell ref="A16:A17"/>
    <mergeCell ref="B16:B17"/>
    <mergeCell ref="A12:J12"/>
    <mergeCell ref="E16:E17"/>
    <mergeCell ref="A18:A19"/>
    <mergeCell ref="B18:B19"/>
    <mergeCell ref="E18:E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Normal="100" workbookViewId="0">
      <selection activeCell="G12" sqref="G12"/>
    </sheetView>
  </sheetViews>
  <sheetFormatPr baseColWidth="10" defaultRowHeight="15" x14ac:dyDescent="0.25"/>
  <cols>
    <col min="1" max="1" width="13.85546875" style="61" customWidth="1"/>
    <col min="2" max="2" width="11.42578125" style="61"/>
    <col min="3" max="3" width="16.42578125" style="61" bestFit="1" customWidth="1"/>
    <col min="4" max="4" width="15" style="61" customWidth="1"/>
    <col min="5" max="5" width="34.28515625" style="61" customWidth="1"/>
    <col min="6" max="6" width="18.7109375" style="61" bestFit="1" customWidth="1"/>
    <col min="7" max="7" width="16" style="61" customWidth="1"/>
    <col min="8" max="8" width="20.28515625" style="61" customWidth="1"/>
    <col min="9" max="9" width="8.85546875" style="61" customWidth="1"/>
    <col min="10" max="10" width="28.42578125" style="61" customWidth="1"/>
    <col min="11" max="16384" width="11.42578125" style="61"/>
  </cols>
  <sheetData>
    <row r="1" spans="1:10" x14ac:dyDescent="0.25">
      <c r="A1" s="127" t="s">
        <v>21</v>
      </c>
      <c r="B1" s="127"/>
      <c r="C1" s="127"/>
      <c r="D1" s="127"/>
    </row>
    <row r="2" spans="1:10" ht="15" customHeight="1" x14ac:dyDescent="0.25">
      <c r="A2" s="138" t="s">
        <v>1</v>
      </c>
      <c r="B2" s="138"/>
      <c r="C2" s="138"/>
      <c r="D2" s="138"/>
      <c r="E2" s="85"/>
      <c r="F2" s="85"/>
      <c r="G2" s="86"/>
      <c r="H2" s="86"/>
      <c r="I2" s="86"/>
    </row>
    <row r="3" spans="1:10" x14ac:dyDescent="0.25">
      <c r="A3" s="87" t="s">
        <v>3</v>
      </c>
      <c r="B3" s="139" t="s">
        <v>86</v>
      </c>
      <c r="C3" s="139"/>
      <c r="D3" s="139"/>
      <c r="G3" s="88"/>
      <c r="H3" s="86"/>
      <c r="I3" s="86"/>
    </row>
    <row r="4" spans="1:10" x14ac:dyDescent="0.25">
      <c r="A4" s="87"/>
      <c r="B4" s="89" t="s">
        <v>4</v>
      </c>
      <c r="C4" s="140" t="s">
        <v>18</v>
      </c>
      <c r="D4" s="140"/>
      <c r="G4" s="86"/>
      <c r="H4" s="86"/>
      <c r="I4" s="86"/>
    </row>
    <row r="5" spans="1:10" x14ac:dyDescent="0.25">
      <c r="A5" s="87" t="s">
        <v>2</v>
      </c>
      <c r="B5" s="89">
        <v>141</v>
      </c>
      <c r="C5" s="116" t="s">
        <v>28</v>
      </c>
      <c r="D5" s="116"/>
    </row>
    <row r="7" spans="1:10" x14ac:dyDescent="0.25">
      <c r="A7" s="62" t="s">
        <v>2</v>
      </c>
    </row>
    <row r="8" spans="1:10" x14ac:dyDescent="0.25">
      <c r="A8" s="91" t="s">
        <v>5</v>
      </c>
      <c r="B8" s="91" t="s">
        <v>6</v>
      </c>
      <c r="C8" s="91" t="s">
        <v>7</v>
      </c>
      <c r="D8" s="91" t="s">
        <v>8</v>
      </c>
      <c r="E8" s="91" t="s">
        <v>9</v>
      </c>
      <c r="F8" s="91" t="s">
        <v>39</v>
      </c>
      <c r="G8" s="91" t="s">
        <v>10</v>
      </c>
      <c r="H8" s="91" t="s">
        <v>19</v>
      </c>
      <c r="I8" s="91" t="s">
        <v>11</v>
      </c>
      <c r="J8" s="91" t="s">
        <v>13</v>
      </c>
    </row>
    <row r="9" spans="1:10" s="92" customFormat="1" ht="195" x14ac:dyDescent="0.25">
      <c r="A9" s="79">
        <v>1</v>
      </c>
      <c r="B9" s="80" t="s">
        <v>88</v>
      </c>
      <c r="C9" s="58">
        <v>436840000</v>
      </c>
      <c r="D9" s="80" t="s">
        <v>87</v>
      </c>
      <c r="E9" s="80" t="s">
        <v>210</v>
      </c>
      <c r="F9" s="80" t="s">
        <v>92</v>
      </c>
      <c r="G9" s="59">
        <v>41624</v>
      </c>
      <c r="H9" s="59">
        <v>41761</v>
      </c>
      <c r="I9" s="80">
        <v>142</v>
      </c>
      <c r="J9" s="14" t="s">
        <v>233</v>
      </c>
    </row>
    <row r="10" spans="1:10" ht="195" x14ac:dyDescent="0.25">
      <c r="A10" s="79">
        <v>2</v>
      </c>
      <c r="B10" s="80" t="s">
        <v>89</v>
      </c>
      <c r="C10" s="58">
        <v>149946471</v>
      </c>
      <c r="D10" s="80" t="s">
        <v>90</v>
      </c>
      <c r="E10" s="80" t="s">
        <v>211</v>
      </c>
      <c r="F10" s="80" t="s">
        <v>71</v>
      </c>
      <c r="G10" s="59">
        <v>42320</v>
      </c>
      <c r="H10" s="59">
        <v>42369</v>
      </c>
      <c r="I10" s="73" t="s">
        <v>91</v>
      </c>
      <c r="J10" s="14"/>
    </row>
    <row r="11" spans="1:10" x14ac:dyDescent="0.25">
      <c r="A11" s="79">
        <v>3</v>
      </c>
      <c r="B11" s="80"/>
      <c r="C11" s="58"/>
      <c r="D11" s="80"/>
      <c r="E11" s="80"/>
      <c r="F11" s="80"/>
      <c r="G11" s="59"/>
      <c r="H11" s="59"/>
      <c r="I11" s="73"/>
      <c r="J11" s="14"/>
    </row>
    <row r="12" spans="1:10" x14ac:dyDescent="0.25">
      <c r="C12" s="58">
        <f>C9</f>
        <v>436840000</v>
      </c>
    </row>
    <row r="13" spans="1:10" x14ac:dyDescent="0.25">
      <c r="A13" s="62" t="s">
        <v>12</v>
      </c>
    </row>
    <row r="14" spans="1:10" x14ac:dyDescent="0.25">
      <c r="A14" s="91" t="s">
        <v>5</v>
      </c>
      <c r="B14" s="91" t="s">
        <v>14</v>
      </c>
      <c r="C14" s="91" t="s">
        <v>11</v>
      </c>
      <c r="D14" s="91" t="s">
        <v>12</v>
      </c>
      <c r="E14" s="91" t="s">
        <v>13</v>
      </c>
      <c r="F14" s="93"/>
    </row>
    <row r="15" spans="1:10" x14ac:dyDescent="0.25">
      <c r="A15" s="131">
        <v>1</v>
      </c>
      <c r="B15" s="131">
        <v>25</v>
      </c>
      <c r="C15" s="63">
        <v>75</v>
      </c>
      <c r="D15" s="80">
        <v>81111800</v>
      </c>
      <c r="E15" s="125"/>
      <c r="F15" s="95"/>
    </row>
    <row r="16" spans="1:10" s="92" customFormat="1" x14ac:dyDescent="0.25">
      <c r="A16" s="132"/>
      <c r="B16" s="132"/>
      <c r="C16" s="64">
        <v>75</v>
      </c>
      <c r="D16" s="80">
        <v>81112200</v>
      </c>
      <c r="E16" s="126"/>
      <c r="F16" s="95"/>
    </row>
    <row r="17" spans="1:6" x14ac:dyDescent="0.25">
      <c r="A17" s="127">
        <v>2</v>
      </c>
      <c r="B17" s="128"/>
      <c r="C17" s="14"/>
      <c r="D17" s="80">
        <v>81111800</v>
      </c>
      <c r="E17" s="131" t="s">
        <v>151</v>
      </c>
      <c r="F17" s="75"/>
    </row>
    <row r="18" spans="1:6" x14ac:dyDescent="0.25">
      <c r="A18" s="127"/>
      <c r="B18" s="128"/>
      <c r="C18" s="14"/>
      <c r="D18" s="80">
        <v>81112200</v>
      </c>
      <c r="E18" s="132"/>
      <c r="F18" s="75"/>
    </row>
    <row r="19" spans="1:6" x14ac:dyDescent="0.25">
      <c r="A19" s="127">
        <v>3</v>
      </c>
      <c r="B19" s="128"/>
      <c r="C19" s="14"/>
      <c r="D19" s="80">
        <v>81111800</v>
      </c>
      <c r="E19" s="129"/>
      <c r="F19" s="75"/>
    </row>
    <row r="20" spans="1:6" x14ac:dyDescent="0.25">
      <c r="A20" s="127"/>
      <c r="B20" s="128"/>
      <c r="C20" s="14"/>
      <c r="D20" s="80">
        <v>81112200</v>
      </c>
      <c r="E20" s="130"/>
      <c r="F20" s="75"/>
    </row>
    <row r="22" spans="1:6" ht="30" x14ac:dyDescent="0.25">
      <c r="A22" s="97" t="s">
        <v>22</v>
      </c>
      <c r="B22" s="94" t="s">
        <v>33</v>
      </c>
    </row>
    <row r="23" spans="1:6" x14ac:dyDescent="0.25">
      <c r="A23" s="87" t="s">
        <v>23</v>
      </c>
      <c r="B23" s="98">
        <v>140</v>
      </c>
    </row>
    <row r="25" spans="1:6" ht="30" x14ac:dyDescent="0.25">
      <c r="A25" s="97" t="s">
        <v>24</v>
      </c>
      <c r="B25" s="94" t="s">
        <v>33</v>
      </c>
    </row>
    <row r="26" spans="1:6" x14ac:dyDescent="0.25">
      <c r="A26" s="87" t="s">
        <v>23</v>
      </c>
      <c r="B26" s="98">
        <v>101</v>
      </c>
    </row>
  </sheetData>
  <mergeCells count="14">
    <mergeCell ref="A1:D1"/>
    <mergeCell ref="A2:D2"/>
    <mergeCell ref="B3:D3"/>
    <mergeCell ref="C4:D4"/>
    <mergeCell ref="C5:D5"/>
    <mergeCell ref="E15:E16"/>
    <mergeCell ref="A17:A18"/>
    <mergeCell ref="B17:B18"/>
    <mergeCell ref="E17:E18"/>
    <mergeCell ref="A19:A20"/>
    <mergeCell ref="B19:B20"/>
    <mergeCell ref="E19:E20"/>
    <mergeCell ref="A15:A16"/>
    <mergeCell ref="B15:B1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Eval. Tecnica</vt:lpstr>
      <vt:lpstr>0</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Bibiana Andrea Alvarez Rivera</cp:lastModifiedBy>
  <cp:lastPrinted>2016-04-01T14:48:54Z</cp:lastPrinted>
  <dcterms:created xsi:type="dcterms:W3CDTF">2015-04-14T19:09:39Z</dcterms:created>
  <dcterms:modified xsi:type="dcterms:W3CDTF">2016-04-08T22:47:09Z</dcterms:modified>
</cp:coreProperties>
</file>