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oro\Desktop\"/>
    </mc:Choice>
  </mc:AlternateContent>
  <bookViews>
    <workbookView xWindow="0" yWindow="0" windowWidth="24000" windowHeight="10125" tabRatio="419" activeTab="1"/>
  </bookViews>
  <sheets>
    <sheet name="Tablero Adjudicación" sheetId="2" r:id="rId1"/>
    <sheet name="Puntaje Total" sheetId="6" r:id="rId2"/>
  </sheets>
  <definedNames>
    <definedName name="_xlnm.Print_Area" localSheetId="0">'Tablero Adjudicación'!$A$1:$J$57</definedName>
  </definedNames>
  <calcPr calcId="152511" iterate="1"/>
</workbook>
</file>

<file path=xl/calcChain.xml><?xml version="1.0" encoding="utf-8"?>
<calcChain xmlns="http://schemas.openxmlformats.org/spreadsheetml/2006/main">
  <c r="N1" i="2" l="1"/>
  <c r="M1" i="2"/>
  <c r="P2" i="2" l="1"/>
  <c r="O2" i="2" s="1"/>
  <c r="N2" i="2"/>
</calcChain>
</file>

<file path=xl/sharedStrings.xml><?xml version="1.0" encoding="utf-8"?>
<sst xmlns="http://schemas.openxmlformats.org/spreadsheetml/2006/main" count="132" uniqueCount="45">
  <si>
    <t>No. Oferta</t>
  </si>
  <si>
    <t>%</t>
  </si>
  <si>
    <t>Oferta Económica</t>
  </si>
  <si>
    <t>METODO:</t>
  </si>
  <si>
    <t>Puntaje</t>
  </si>
  <si>
    <t>BALOTA:</t>
  </si>
  <si>
    <t>Año</t>
  </si>
  <si>
    <t>OF.ECON. (700 puntos):</t>
  </si>
  <si>
    <t>MEDIA GEOMETRICA CON P.O.</t>
  </si>
  <si>
    <t>TDI</t>
  </si>
  <si>
    <t>VPAA</t>
  </si>
  <si>
    <t>REDOND</t>
  </si>
  <si>
    <t>Total Ofertas Válidas</t>
  </si>
  <si>
    <t>Oferta 1</t>
  </si>
  <si>
    <t>Oferta 2</t>
  </si>
  <si>
    <t>VPAA:</t>
  </si>
  <si>
    <t>Agencia Nacional de Infraestructura</t>
  </si>
  <si>
    <t>Límite inferior (90%)</t>
  </si>
  <si>
    <t>El perfil de vigencias futuras aprobadas por el Gobierno Nacional:</t>
  </si>
  <si>
    <t>Vigencias Futuras solicitadas por el Proponente en pesos de diciembre de 2012</t>
  </si>
  <si>
    <t>Proponente</t>
  </si>
  <si>
    <t>VPAA FORMULADO (Calculo ANI)</t>
  </si>
  <si>
    <t>VPAA Ofertado igual VPAA Formulado</t>
  </si>
  <si>
    <t>Media Geométrica con 2 veces el  V.O (Valor máximo de la oferta de acuerdo con 1.6 del Pliego - VPAA)</t>
  </si>
  <si>
    <t>PUNTAJE OFERTA ECONÓMICA</t>
  </si>
  <si>
    <t>Oferta Técnica</t>
  </si>
  <si>
    <t>Factor de Calidad</t>
  </si>
  <si>
    <t>Apoyo a la Industria Nacional</t>
  </si>
  <si>
    <t>PUNTAJE TOTAL</t>
  </si>
  <si>
    <t>Puntaje Oferta Económica</t>
  </si>
  <si>
    <t xml:space="preserve"> Licitación Pública No.  VJ-VE-IP-LP-007-2013</t>
  </si>
  <si>
    <t>Proyecto Vial  "Autopista Conexión Pacífico 1"</t>
  </si>
  <si>
    <t>1. ESTRUCTURA PLURAL AUTOPISTA CONEXIÓN PACÍFICO 1</t>
  </si>
  <si>
    <t>ESTRUCTURA PLURAL AUTOPISTA CONEXIÓN PACÍFICO 1</t>
  </si>
  <si>
    <t>ESTRUCTURA VIAL PARA COLOMBIA</t>
  </si>
  <si>
    <t xml:space="preserve"> Licitación Pública No. VJ-VE-IP-LP-007-2013</t>
  </si>
  <si>
    <t>Verificación de los Aportes ANI solicitados para cada año</t>
  </si>
  <si>
    <t/>
  </si>
  <si>
    <t>OK</t>
  </si>
  <si>
    <t>Ok</t>
  </si>
  <si>
    <t>NO*</t>
  </si>
  <si>
    <t>*El VPAA calculado por el Proponente difiere en $1 del calculado por la ANI, de acuerdo con el pliego de condiciones prima el calculado por la ANI para efectos de la evaluación de la oferta económica</t>
  </si>
  <si>
    <t>2. INFRAESTRUCTURA VIAL PARA COLOMBIA</t>
  </si>
  <si>
    <t>INFRAESTRUCTURA VIAL PARA COLOMBIA</t>
  </si>
  <si>
    <t>INFRAESTRUCTURA  VIAL PARA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</si>
</sst>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_);[Red]\(&quot;$&quot;\ #,##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_(&quot;C$&quot;* #,##0_);_(&quot;C$&quot;* \(#,##0\);_(&quot;C$&quot;* &quot;-&quot;_);_(@_)"/>
    <numFmt numFmtId="171" formatCode="_(&quot;C$&quot;* #,##0.00_);_(&quot;C$&quot;* \(#,##0.00\);_(&quot;C$&quot;* &quot;-&quot;??_);_(@_)"/>
    <numFmt numFmtId="172" formatCode="_([$€-2]* #,##0.00_);_([$€-2]* \(#,##0.00\);_([$€-2]* &quot;-&quot;??_)"/>
    <numFmt numFmtId="173" formatCode="_ * #,##0.00_ ;_ * \-#,##0.00_ ;_ * &quot;-&quot;??_ ;_ @_ "/>
    <numFmt numFmtId="174" formatCode="_ &quot;$&quot;\ * #,##0.00_ ;_ &quot;$&quot;\ * \-#,##0.00_ ;_ &quot;$&quot;\ * &quot;-&quot;??_ ;_ @_ "/>
    <numFmt numFmtId="175" formatCode="_(&quot;$&quot;\ * #,##0_);_(&quot;$&quot;\ * \(#,##0\);_(&quot;$&quot;\ * &quot;-&quot;??_);_(@_)"/>
    <numFmt numFmtId="176" formatCode="0.0%"/>
    <numFmt numFmtId="177" formatCode="0.0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u/>
      <sz val="10"/>
      <color indexed="36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9" tint="-0.24997711111789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Arial Narrow"/>
      <family val="2"/>
    </font>
    <font>
      <b/>
      <sz val="12"/>
      <name val="Arial Narrow"/>
      <family val="2"/>
    </font>
    <font>
      <b/>
      <sz val="1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D3D3D"/>
      <name val="Arial"/>
      <family val="2"/>
    </font>
    <font>
      <b/>
      <sz val="14"/>
      <color rgb="FFFF0000"/>
      <name val="Calibri"/>
      <family val="2"/>
      <scheme val="minor"/>
    </font>
    <font>
      <sz val="16"/>
      <name val="Arial Narrow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7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168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/>
    <xf numFmtId="0" fontId="9" fillId="0" borderId="0" xfId="0" applyFont="1" applyAlignment="1">
      <alignment horizontal="center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168" fontId="8" fillId="0" borderId="0" xfId="0" applyNumberFormat="1" applyFont="1" applyFill="1" applyAlignment="1">
      <alignment horizontal="center"/>
    </xf>
    <xf numFmtId="168" fontId="7" fillId="3" borderId="0" xfId="1" applyNumberFormat="1" applyFont="1" applyFill="1" applyBorder="1" applyAlignment="1" applyProtection="1">
      <alignment horizontal="center"/>
      <protection locked="0"/>
    </xf>
    <xf numFmtId="176" fontId="7" fillId="3" borderId="0" xfId="2" applyNumberFormat="1" applyFont="1" applyFill="1" applyBorder="1" applyAlignment="1" applyProtection="1">
      <alignment horizontal="center"/>
      <protection locked="0"/>
    </xf>
    <xf numFmtId="168" fontId="10" fillId="0" borderId="4" xfId="1" applyNumberFormat="1" applyFont="1" applyBorder="1" applyAlignment="1" applyProtection="1">
      <alignment horizontal="center"/>
      <protection locked="0"/>
    </xf>
    <xf numFmtId="176" fontId="10" fillId="0" borderId="10" xfId="2" applyNumberFormat="1" applyFont="1" applyBorder="1" applyAlignment="1">
      <alignment horizontal="center"/>
    </xf>
    <xf numFmtId="168" fontId="10" fillId="0" borderId="5" xfId="1" applyNumberFormat="1" applyFont="1" applyBorder="1" applyAlignment="1" applyProtection="1">
      <alignment horizontal="center"/>
      <protection locked="0"/>
    </xf>
    <xf numFmtId="176" fontId="10" fillId="0" borderId="11" xfId="2" applyNumberFormat="1" applyFont="1" applyBorder="1" applyAlignment="1">
      <alignment horizontal="center"/>
    </xf>
    <xf numFmtId="168" fontId="12" fillId="0" borderId="3" xfId="1" applyNumberFormat="1" applyFont="1" applyBorder="1" applyAlignment="1" applyProtection="1">
      <alignment horizontal="center"/>
      <protection locked="0"/>
    </xf>
    <xf numFmtId="176" fontId="12" fillId="0" borderId="9" xfId="2" applyNumberFormat="1" applyFont="1" applyBorder="1" applyAlignment="1">
      <alignment horizontal="center"/>
    </xf>
    <xf numFmtId="168" fontId="12" fillId="0" borderId="4" xfId="1" applyNumberFormat="1" applyFont="1" applyBorder="1" applyAlignment="1" applyProtection="1">
      <alignment horizontal="center"/>
      <protection locked="0"/>
    </xf>
    <xf numFmtId="176" fontId="12" fillId="0" borderId="10" xfId="2" applyNumberFormat="1" applyFont="1" applyBorder="1" applyAlignment="1">
      <alignment horizontal="center"/>
    </xf>
    <xf numFmtId="0" fontId="13" fillId="0" borderId="0" xfId="0" applyFont="1" applyFill="1" applyProtection="1">
      <protection locked="0"/>
    </xf>
    <xf numFmtId="0" fontId="12" fillId="0" borderId="0" xfId="0" applyFont="1" applyFill="1"/>
    <xf numFmtId="0" fontId="12" fillId="0" borderId="0" xfId="0" applyFont="1"/>
    <xf numFmtId="175" fontId="13" fillId="0" borderId="0" xfId="29" applyNumberFormat="1" applyFont="1" applyFill="1" applyAlignment="1" applyProtection="1">
      <alignment horizontal="left"/>
      <protection locked="0"/>
    </xf>
    <xf numFmtId="9" fontId="12" fillId="0" borderId="0" xfId="2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168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77" fontId="9" fillId="0" borderId="0" xfId="0" applyNumberFormat="1" applyFont="1" applyFill="1"/>
    <xf numFmtId="0" fontId="10" fillId="0" borderId="0" xfId="0" applyFont="1"/>
    <xf numFmtId="0" fontId="10" fillId="0" borderId="0" xfId="0" applyFont="1" applyFill="1"/>
    <xf numFmtId="8" fontId="10" fillId="0" borderId="0" xfId="0" applyNumberFormat="1" applyFont="1" applyFill="1"/>
    <xf numFmtId="8" fontId="10" fillId="0" borderId="0" xfId="0" applyNumberFormat="1" applyFont="1"/>
    <xf numFmtId="0" fontId="0" fillId="0" borderId="0" xfId="0" applyAlignment="1">
      <alignment horizontal="left"/>
    </xf>
    <xf numFmtId="0" fontId="17" fillId="5" borderId="1" xfId="0" applyFont="1" applyFill="1" applyBorder="1" applyAlignment="1">
      <alignment horizontal="center" vertical="center" wrapText="1"/>
    </xf>
    <xf numFmtId="168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19" fillId="0" borderId="0" xfId="1" applyNumberFormat="1" applyFont="1" applyFill="1" applyBorder="1" applyAlignment="1" applyProtection="1">
      <alignment horizontal="center" vertical="center" wrapText="1"/>
      <protection locked="0"/>
    </xf>
    <xf numFmtId="168" fontId="20" fillId="6" borderId="1" xfId="0" applyNumberFormat="1" applyFont="1" applyFill="1" applyBorder="1" applyAlignment="1">
      <alignment horizontal="left"/>
    </xf>
    <xf numFmtId="0" fontId="9" fillId="6" borderId="1" xfId="0" applyFont="1" applyFill="1" applyBorder="1"/>
    <xf numFmtId="168" fontId="20" fillId="6" borderId="1" xfId="0" applyNumberFormat="1" applyFont="1" applyFill="1" applyBorder="1" applyAlignment="1">
      <alignment horizontal="center"/>
    </xf>
    <xf numFmtId="0" fontId="7" fillId="3" borderId="15" xfId="0" applyFont="1" applyFill="1" applyBorder="1" applyAlignment="1" applyProtection="1">
      <alignment horizontal="center"/>
      <protection locked="0"/>
    </xf>
    <xf numFmtId="176" fontId="12" fillId="0" borderId="1" xfId="2" applyNumberFormat="1" applyFont="1" applyBorder="1" applyAlignment="1"/>
    <xf numFmtId="164" fontId="8" fillId="0" borderId="1" xfId="1" applyNumberFormat="1" applyFont="1" applyFill="1" applyBorder="1" applyAlignment="1" applyProtection="1">
      <alignment horizontal="center"/>
    </xf>
    <xf numFmtId="168" fontId="21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22" fillId="0" borderId="0" xfId="0" applyFont="1"/>
    <xf numFmtId="0" fontId="9" fillId="0" borderId="1" xfId="0" applyFont="1" applyFill="1" applyBorder="1" applyAlignment="1">
      <alignment horizontal="center"/>
    </xf>
    <xf numFmtId="176" fontId="10" fillId="0" borderId="20" xfId="2" applyNumberFormat="1" applyFont="1" applyBorder="1" applyAlignment="1">
      <alignment horizontal="center"/>
    </xf>
    <xf numFmtId="176" fontId="10" fillId="0" borderId="21" xfId="2" applyNumberFormat="1" applyFont="1" applyBorder="1" applyAlignment="1">
      <alignment horizontal="center"/>
    </xf>
    <xf numFmtId="168" fontId="10" fillId="0" borderId="1" xfId="1" applyNumberFormat="1" applyFont="1" applyBorder="1" applyAlignment="1" applyProtection="1">
      <alignment horizontal="center"/>
      <protection locked="0"/>
    </xf>
    <xf numFmtId="168" fontId="10" fillId="0" borderId="22" xfId="1" applyNumberFormat="1" applyFont="1" applyBorder="1" applyAlignment="1" applyProtection="1">
      <alignment horizontal="center"/>
      <protection locked="0"/>
    </xf>
    <xf numFmtId="168" fontId="8" fillId="7" borderId="1" xfId="1" applyNumberFormat="1" applyFont="1" applyFill="1" applyBorder="1" applyAlignment="1" applyProtection="1">
      <alignment horizontal="center" vertical="center" wrapText="1"/>
      <protection locked="0"/>
    </xf>
    <xf numFmtId="168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23" fillId="0" borderId="1" xfId="1" applyNumberFormat="1" applyFont="1" applyBorder="1" applyAlignment="1" applyProtection="1">
      <protection locked="0"/>
    </xf>
    <xf numFmtId="168" fontId="24" fillId="6" borderId="1" xfId="1" applyNumberFormat="1" applyFont="1" applyFill="1" applyBorder="1" applyAlignment="1">
      <alignment horizontal="center"/>
    </xf>
    <xf numFmtId="168" fontId="24" fillId="2" borderId="1" xfId="1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 applyProtection="1">
      <alignment horizontal="left"/>
      <protection locked="0"/>
    </xf>
    <xf numFmtId="0" fontId="25" fillId="0" borderId="1" xfId="0" applyFont="1" applyBorder="1" applyAlignment="1">
      <alignment vertical="center"/>
    </xf>
    <xf numFmtId="6" fontId="9" fillId="0" borderId="0" xfId="0" applyNumberFormat="1" applyFont="1"/>
    <xf numFmtId="3" fontId="9" fillId="0" borderId="0" xfId="0" applyNumberFormat="1" applyFont="1"/>
    <xf numFmtId="0" fontId="26" fillId="0" borderId="0" xfId="0" applyFont="1"/>
    <xf numFmtId="168" fontId="9" fillId="0" borderId="0" xfId="0" applyNumberFormat="1" applyFont="1"/>
    <xf numFmtId="168" fontId="19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8" fontId="30" fillId="0" borderId="0" xfId="0" applyNumberFormat="1" applyFont="1" applyFill="1"/>
    <xf numFmtId="8" fontId="30" fillId="0" borderId="0" xfId="0" applyNumberFormat="1" applyFont="1"/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/>
    </xf>
    <xf numFmtId="0" fontId="27" fillId="5" borderId="12" xfId="0" applyFont="1" applyFill="1" applyBorder="1" applyAlignment="1">
      <alignment horizontal="center"/>
    </xf>
    <xf numFmtId="0" fontId="27" fillId="5" borderId="13" xfId="0" applyFont="1" applyFill="1" applyBorder="1" applyAlignment="1">
      <alignment horizontal="center"/>
    </xf>
  </cellXfs>
  <cellStyles count="32">
    <cellStyle name="Coma1" xfId="6"/>
    <cellStyle name="Comma [0]_ventas1-Pacto Andino" xfId="7"/>
    <cellStyle name="Comma_ventas1-Pacto Andino" xfId="8"/>
    <cellStyle name="Currency [0]_DEPRECIACIONES" xfId="9"/>
    <cellStyle name="Currency_DEPRECIACIONES" xfId="10"/>
    <cellStyle name="Euro" xfId="11"/>
    <cellStyle name="Followed Hyperlink" xfId="12"/>
    <cellStyle name="Hyperlink" xfId="13"/>
    <cellStyle name="Javier" xfId="14"/>
    <cellStyle name="Millares" xfId="1" builtinId="3"/>
    <cellStyle name="Millares 2" xfId="15"/>
    <cellStyle name="Millares 3" xfId="16"/>
    <cellStyle name="Millares 4" xfId="17"/>
    <cellStyle name="Millares 5" xfId="18"/>
    <cellStyle name="Millares 6" xfId="19"/>
    <cellStyle name="Millares 7" xfId="30"/>
    <cellStyle name="Moneda" xfId="29" builtinId="4"/>
    <cellStyle name="Moneda 2" xfId="20"/>
    <cellStyle name="Moneda 3" xfId="21"/>
    <cellStyle name="Moneda 4" xfId="22"/>
    <cellStyle name="Moneda 5" xfId="31"/>
    <cellStyle name="Normal" xfId="0" builtinId="0"/>
    <cellStyle name="Normal 2" xfId="5"/>
    <cellStyle name="Normal 2 3" xfId="23"/>
    <cellStyle name="Normal 3" xfId="24"/>
    <cellStyle name="Normal 4" xfId="25"/>
    <cellStyle name="Normal 5" xfId="26"/>
    <cellStyle name="Normal 6" xfId="27"/>
    <cellStyle name="Normal 7" xfId="3"/>
    <cellStyle name="Porcentaje" xfId="2" builtinId="5"/>
    <cellStyle name="Porcentaje 2" xfId="4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752476</xdr:colOff>
      <xdr:row>4</xdr:row>
      <xdr:rowOff>237731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1" y="1"/>
          <a:ext cx="1371600" cy="561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0</xdr:rowOff>
    </xdr:from>
    <xdr:to>
      <xdr:col>2</xdr:col>
      <xdr:colOff>676276</xdr:colOff>
      <xdr:row>4</xdr:row>
      <xdr:rowOff>94856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466726" y="0"/>
          <a:ext cx="1371600" cy="666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76"/>
  <sheetViews>
    <sheetView showGridLines="0" topLeftCell="A21" zoomScale="90" zoomScaleNormal="90" zoomScaleSheetLayoutView="150" workbookViewId="0">
      <selection activeCell="I61" sqref="I61"/>
    </sheetView>
  </sheetViews>
  <sheetFormatPr baseColWidth="10" defaultRowHeight="12.75" x14ac:dyDescent="0.2"/>
  <cols>
    <col min="1" max="1" width="9.28515625" style="3" bestFit="1" customWidth="1"/>
    <col min="2" max="2" width="44.140625" style="3" bestFit="1" customWidth="1"/>
    <col min="3" max="3" width="35.140625" style="6" bestFit="1" customWidth="1"/>
    <col min="4" max="4" width="6.5703125" style="3" customWidth="1"/>
    <col min="5" max="5" width="19.85546875" style="3" hidden="1" customWidth="1"/>
    <col min="6" max="6" width="6.7109375" style="3" hidden="1" customWidth="1"/>
    <col min="7" max="7" width="33.28515625" style="3" hidden="1" customWidth="1"/>
    <col min="8" max="8" width="5.7109375" style="3" hidden="1" customWidth="1"/>
    <col min="9" max="9" width="20.5703125" style="3" bestFit="1" customWidth="1"/>
    <col min="10" max="10" width="16.42578125" style="3" customWidth="1"/>
    <col min="11" max="11" width="16.28515625" style="3" customWidth="1"/>
    <col min="12" max="12" width="19.5703125" style="3" hidden="1" customWidth="1"/>
    <col min="13" max="13" width="23" style="3" hidden="1" customWidth="1"/>
    <col min="14" max="15" width="0" style="3" hidden="1" customWidth="1"/>
    <col min="16" max="16" width="15.42578125" style="3" hidden="1" customWidth="1"/>
    <col min="17" max="16384" width="11.42578125" style="3"/>
  </cols>
  <sheetData>
    <row r="1" spans="1:20" hidden="1" x14ac:dyDescent="0.2">
      <c r="A1" s="1" t="s">
        <v>5</v>
      </c>
      <c r="B1" s="2">
        <v>3</v>
      </c>
      <c r="C1" s="3"/>
      <c r="L1" s="1" t="s">
        <v>3</v>
      </c>
      <c r="M1" s="1">
        <f>+B1</f>
        <v>3</v>
      </c>
      <c r="N1" s="1" t="str">
        <f>IF(B1=1,"MEDIA ARIT.",IF(B1=2,"MEDIA ARIT. ALTA","MEDIA GEOM. CON P. O."))</f>
        <v>MEDIA GEOM. CON P. O.</v>
      </c>
      <c r="O1" s="1"/>
      <c r="P1" s="1"/>
    </row>
    <row r="2" spans="1:20" hidden="1" x14ac:dyDescent="0.2">
      <c r="C2" s="3"/>
      <c r="L2" s="1" t="s">
        <v>7</v>
      </c>
      <c r="M2" s="1"/>
      <c r="N2" s="1" t="e">
        <f>IF(B1=1,#REF!,IF(B1=2,#REF!,#REF!))</f>
        <v>#REF!</v>
      </c>
      <c r="O2" s="12" t="e">
        <f>+P2/B9</f>
        <v>#REF!</v>
      </c>
      <c r="P2" s="11" t="e">
        <f>IF(B1=1,#REF!,IF(B1=2,#REF!,#REF!))</f>
        <v>#REF!</v>
      </c>
    </row>
    <row r="3" spans="1:20" x14ac:dyDescent="0.2">
      <c r="C3" s="3"/>
      <c r="L3" s="1"/>
      <c r="M3" s="1"/>
      <c r="N3" s="1"/>
      <c r="O3" s="12"/>
      <c r="P3" s="11"/>
    </row>
    <row r="4" spans="1:20" x14ac:dyDescent="0.2">
      <c r="C4" s="3"/>
      <c r="L4" s="1"/>
      <c r="M4" s="1"/>
      <c r="N4" s="1"/>
      <c r="O4" s="12"/>
      <c r="P4" s="11"/>
    </row>
    <row r="5" spans="1:20" customFormat="1" ht="23.25" x14ac:dyDescent="0.25">
      <c r="B5" s="79" t="s">
        <v>16</v>
      </c>
      <c r="C5" s="79"/>
      <c r="D5" s="79"/>
      <c r="E5" s="79"/>
      <c r="F5" s="79"/>
      <c r="G5" s="79"/>
      <c r="H5" s="79"/>
      <c r="I5" s="79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customFormat="1" ht="15.75" x14ac:dyDescent="0.25">
      <c r="B6" s="80" t="s">
        <v>30</v>
      </c>
      <c r="C6" s="80"/>
      <c r="D6" s="80"/>
      <c r="E6" s="80"/>
      <c r="F6" s="80"/>
      <c r="G6" s="80"/>
      <c r="H6" s="80"/>
      <c r="I6" s="80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customFormat="1" ht="15.75" x14ac:dyDescent="0.25">
      <c r="B7" s="81" t="s">
        <v>31</v>
      </c>
      <c r="C7" s="81"/>
      <c r="D7" s="81"/>
      <c r="E7" s="81"/>
      <c r="F7" s="81"/>
      <c r="G7" s="81"/>
      <c r="H7" s="81"/>
      <c r="I7" s="81"/>
      <c r="J7" s="33"/>
      <c r="K7" s="49"/>
      <c r="L7" s="33"/>
      <c r="M7" s="33"/>
      <c r="N7" s="33"/>
      <c r="O7" s="33"/>
      <c r="P7" s="33"/>
      <c r="Q7" s="33"/>
      <c r="R7" s="33"/>
      <c r="S7" s="33"/>
      <c r="T7" s="33"/>
    </row>
    <row r="8" spans="1:20" hidden="1" x14ac:dyDescent="0.2">
      <c r="C8" s="3"/>
      <c r="L8" s="1"/>
      <c r="M8" s="1"/>
      <c r="N8" s="1"/>
      <c r="O8" s="12"/>
      <c r="P8" s="11"/>
    </row>
    <row r="9" spans="1:20" ht="15.75" hidden="1" x14ac:dyDescent="0.2">
      <c r="A9" s="34" t="s">
        <v>15</v>
      </c>
      <c r="B9" s="36">
        <v>1195422458067</v>
      </c>
      <c r="C9" s="3"/>
    </row>
    <row r="10" spans="1:20" hidden="1" x14ac:dyDescent="0.2">
      <c r="A10" s="5" t="s">
        <v>9</v>
      </c>
      <c r="B10" s="28">
        <v>5.6649999999999999E-3</v>
      </c>
      <c r="C10" s="3"/>
      <c r="E10" s="21"/>
      <c r="F10" s="22"/>
      <c r="G10" s="23"/>
      <c r="H10" s="23"/>
      <c r="I10" s="22"/>
    </row>
    <row r="11" spans="1:20" ht="15.75" hidden="1" x14ac:dyDescent="0.2">
      <c r="A11" s="30" t="s">
        <v>10</v>
      </c>
      <c r="B11" s="43">
        <v>1195422458067.377</v>
      </c>
      <c r="C11" s="29"/>
      <c r="E11" s="21"/>
      <c r="F11" s="22"/>
      <c r="G11" s="24"/>
      <c r="H11" s="25"/>
      <c r="I11" s="22"/>
    </row>
    <row r="12" spans="1:20" hidden="1" x14ac:dyDescent="0.2">
      <c r="A12" s="30" t="s">
        <v>11</v>
      </c>
      <c r="B12" s="71">
        <v>1038750924045.0001</v>
      </c>
      <c r="C12" s="72">
        <v>1129674222873</v>
      </c>
      <c r="E12" s="21"/>
      <c r="F12" s="22"/>
      <c r="G12" s="24"/>
      <c r="H12" s="25"/>
      <c r="I12" s="22"/>
    </row>
    <row r="13" spans="1:20" x14ac:dyDescent="0.2">
      <c r="A13" s="30"/>
      <c r="B13" s="31">
        <v>1038750924045.2365</v>
      </c>
      <c r="C13" s="32">
        <v>1129674222873.4023</v>
      </c>
      <c r="E13" s="21"/>
      <c r="F13" s="22"/>
      <c r="G13" s="24"/>
      <c r="H13" s="25"/>
      <c r="I13" s="22"/>
    </row>
    <row r="14" spans="1:20" ht="15.75" x14ac:dyDescent="0.2">
      <c r="B14" s="77" t="s">
        <v>19</v>
      </c>
      <c r="C14" s="78"/>
      <c r="E14" s="21"/>
      <c r="F14" s="22"/>
      <c r="G14" s="24"/>
      <c r="H14" s="25"/>
      <c r="I14" s="84" t="s">
        <v>36</v>
      </c>
      <c r="J14" s="85"/>
      <c r="K14" s="86"/>
    </row>
    <row r="15" spans="1:20" ht="63" x14ac:dyDescent="0.2">
      <c r="A15" s="34" t="s">
        <v>6</v>
      </c>
      <c r="B15" s="34" t="s">
        <v>32</v>
      </c>
      <c r="C15" s="34" t="s">
        <v>42</v>
      </c>
      <c r="E15" s="21"/>
      <c r="F15" s="22"/>
      <c r="G15" s="24"/>
      <c r="H15" s="25"/>
      <c r="I15" s="34" t="s">
        <v>18</v>
      </c>
      <c r="J15" s="34" t="s">
        <v>13</v>
      </c>
      <c r="K15" s="34" t="s">
        <v>14</v>
      </c>
    </row>
    <row r="16" spans="1:20" hidden="1" x14ac:dyDescent="0.2">
      <c r="A16" s="26">
        <v>2013</v>
      </c>
      <c r="B16" s="27">
        <v>0</v>
      </c>
      <c r="C16" s="27">
        <v>0</v>
      </c>
      <c r="E16" s="21"/>
      <c r="F16" s="22"/>
      <c r="G16" s="24"/>
      <c r="H16" s="25"/>
      <c r="I16" s="27">
        <v>0</v>
      </c>
      <c r="J16" s="35" t="s">
        <v>37</v>
      </c>
      <c r="K16" s="35" t="s">
        <v>37</v>
      </c>
    </row>
    <row r="17" spans="1:11" hidden="1" x14ac:dyDescent="0.2">
      <c r="A17" s="26">
        <v>2014</v>
      </c>
      <c r="B17" s="27">
        <v>0</v>
      </c>
      <c r="C17" s="27">
        <v>0</v>
      </c>
      <c r="E17" s="21"/>
      <c r="F17" s="22"/>
      <c r="G17" s="24"/>
      <c r="H17" s="25"/>
      <c r="I17" s="27">
        <v>0</v>
      </c>
      <c r="J17" s="35" t="s">
        <v>37</v>
      </c>
      <c r="K17" s="35" t="s">
        <v>37</v>
      </c>
    </row>
    <row r="18" spans="1:11" hidden="1" x14ac:dyDescent="0.2">
      <c r="A18" s="26">
        <v>2015</v>
      </c>
      <c r="B18" s="27">
        <v>0</v>
      </c>
      <c r="C18" s="27">
        <v>0</v>
      </c>
      <c r="E18" s="21"/>
      <c r="F18" s="22"/>
      <c r="G18" s="24"/>
      <c r="H18" s="25"/>
      <c r="I18" s="27">
        <v>0</v>
      </c>
      <c r="J18" s="35" t="s">
        <v>37</v>
      </c>
      <c r="K18" s="35" t="s">
        <v>37</v>
      </c>
    </row>
    <row r="19" spans="1:11" hidden="1" x14ac:dyDescent="0.2">
      <c r="A19" s="26">
        <v>2016</v>
      </c>
      <c r="B19" s="27">
        <v>0</v>
      </c>
      <c r="C19" s="27">
        <v>0</v>
      </c>
      <c r="E19" s="21"/>
      <c r="F19" s="22"/>
      <c r="G19" s="24"/>
      <c r="H19" s="25"/>
      <c r="I19" s="27">
        <v>0</v>
      </c>
      <c r="J19" s="35" t="s">
        <v>37</v>
      </c>
      <c r="K19" s="35" t="s">
        <v>37</v>
      </c>
    </row>
    <row r="20" spans="1:11" hidden="1" x14ac:dyDescent="0.2">
      <c r="A20" s="26">
        <v>2017</v>
      </c>
      <c r="B20" s="27">
        <v>0</v>
      </c>
      <c r="C20" s="27">
        <v>0</v>
      </c>
      <c r="E20" s="21"/>
      <c r="F20" s="22"/>
      <c r="G20" s="24"/>
      <c r="H20" s="25"/>
      <c r="I20" s="27">
        <v>0</v>
      </c>
      <c r="J20" s="35" t="s">
        <v>37</v>
      </c>
      <c r="K20" s="35" t="s">
        <v>37</v>
      </c>
    </row>
    <row r="21" spans="1:11" x14ac:dyDescent="0.2">
      <c r="A21" s="26">
        <v>2018</v>
      </c>
      <c r="B21" s="27">
        <v>75655737748</v>
      </c>
      <c r="C21" s="27">
        <v>71494672172</v>
      </c>
      <c r="E21" s="21"/>
      <c r="F21" s="22"/>
      <c r="G21" s="24"/>
      <c r="H21" s="25"/>
      <c r="I21" s="27">
        <v>75655737748</v>
      </c>
      <c r="J21" s="35" t="s">
        <v>38</v>
      </c>
      <c r="K21" s="35" t="s">
        <v>38</v>
      </c>
    </row>
    <row r="22" spans="1:11" x14ac:dyDescent="0.2">
      <c r="A22" s="26">
        <v>2019</v>
      </c>
      <c r="B22" s="27">
        <v>75655737748</v>
      </c>
      <c r="C22" s="27">
        <v>71494672172</v>
      </c>
      <c r="E22" s="21"/>
      <c r="F22" s="22"/>
      <c r="G22" s="24"/>
      <c r="H22" s="25"/>
      <c r="I22" s="27">
        <v>75655737748</v>
      </c>
      <c r="J22" s="35" t="s">
        <v>38</v>
      </c>
      <c r="K22" s="35" t="s">
        <v>38</v>
      </c>
    </row>
    <row r="23" spans="1:11" x14ac:dyDescent="0.2">
      <c r="A23" s="26">
        <v>2020</v>
      </c>
      <c r="B23" s="27">
        <v>170918573726</v>
      </c>
      <c r="C23" s="27">
        <v>161518052171</v>
      </c>
      <c r="E23" s="21"/>
      <c r="F23" s="22"/>
      <c r="G23" s="24"/>
      <c r="H23" s="25"/>
      <c r="I23" s="27">
        <v>170918573726</v>
      </c>
      <c r="J23" s="35" t="s">
        <v>38</v>
      </c>
      <c r="K23" s="35" t="s">
        <v>38</v>
      </c>
    </row>
    <row r="24" spans="1:11" x14ac:dyDescent="0.2">
      <c r="A24" s="26">
        <v>2021</v>
      </c>
      <c r="B24" s="27">
        <v>170918573726</v>
      </c>
      <c r="C24" s="27">
        <v>161518052171</v>
      </c>
      <c r="E24" s="21"/>
      <c r="F24" s="22"/>
      <c r="G24" s="24"/>
      <c r="H24" s="25"/>
      <c r="I24" s="27">
        <v>170918573726</v>
      </c>
      <c r="J24" s="35" t="s">
        <v>38</v>
      </c>
      <c r="K24" s="35" t="s">
        <v>38</v>
      </c>
    </row>
    <row r="25" spans="1:11" x14ac:dyDescent="0.2">
      <c r="A25" s="26">
        <v>2022</v>
      </c>
      <c r="B25" s="27">
        <v>170918573726</v>
      </c>
      <c r="C25" s="27">
        <v>161518052171</v>
      </c>
      <c r="E25" s="21"/>
      <c r="F25" s="22"/>
      <c r="G25" s="24"/>
      <c r="H25" s="25"/>
      <c r="I25" s="27">
        <v>170918573726</v>
      </c>
      <c r="J25" s="35" t="s">
        <v>38</v>
      </c>
      <c r="K25" s="35" t="s">
        <v>38</v>
      </c>
    </row>
    <row r="26" spans="1:11" x14ac:dyDescent="0.2">
      <c r="A26" s="26">
        <v>2023</v>
      </c>
      <c r="B26" s="27">
        <v>170918573726</v>
      </c>
      <c r="C26" s="27">
        <v>161518052171</v>
      </c>
      <c r="E26" s="21"/>
      <c r="F26" s="22"/>
      <c r="G26" s="24"/>
      <c r="H26" s="25"/>
      <c r="I26" s="27">
        <v>170918573726</v>
      </c>
      <c r="J26" s="35" t="s">
        <v>38</v>
      </c>
      <c r="K26" s="35" t="s">
        <v>38</v>
      </c>
    </row>
    <row r="27" spans="1:11" x14ac:dyDescent="0.2">
      <c r="A27" s="26">
        <v>2024</v>
      </c>
      <c r="B27" s="27">
        <v>170918573726</v>
      </c>
      <c r="C27" s="27">
        <v>161518052171</v>
      </c>
      <c r="E27" s="21"/>
      <c r="F27" s="22"/>
      <c r="G27" s="24"/>
      <c r="H27" s="25"/>
      <c r="I27" s="27">
        <v>170918573726</v>
      </c>
      <c r="J27" s="35" t="s">
        <v>38</v>
      </c>
      <c r="K27" s="35" t="s">
        <v>38</v>
      </c>
    </row>
    <row r="28" spans="1:11" x14ac:dyDescent="0.2">
      <c r="A28" s="26">
        <v>2025</v>
      </c>
      <c r="B28" s="27">
        <v>170918573726</v>
      </c>
      <c r="C28" s="27">
        <v>161518052171</v>
      </c>
      <c r="E28" s="21"/>
      <c r="F28" s="22"/>
      <c r="G28" s="24"/>
      <c r="H28" s="25"/>
      <c r="I28" s="27">
        <v>170918573726</v>
      </c>
      <c r="J28" s="35" t="s">
        <v>38</v>
      </c>
      <c r="K28" s="35" t="s">
        <v>38</v>
      </c>
    </row>
    <row r="29" spans="1:11" x14ac:dyDescent="0.2">
      <c r="A29" s="26">
        <v>2026</v>
      </c>
      <c r="B29" s="27">
        <v>170918573726</v>
      </c>
      <c r="C29" s="27">
        <v>161518052171</v>
      </c>
      <c r="E29" s="21"/>
      <c r="F29" s="22"/>
      <c r="G29" s="24"/>
      <c r="H29" s="25"/>
      <c r="I29" s="27">
        <v>170918573726</v>
      </c>
      <c r="J29" s="35" t="s">
        <v>38</v>
      </c>
      <c r="K29" s="35" t="s">
        <v>38</v>
      </c>
    </row>
    <row r="30" spans="1:11" x14ac:dyDescent="0.2">
      <c r="A30" s="26">
        <v>2027</v>
      </c>
      <c r="B30" s="27">
        <v>170918573726</v>
      </c>
      <c r="C30" s="27">
        <v>161518052171</v>
      </c>
      <c r="E30" s="21"/>
      <c r="F30" s="22"/>
      <c r="G30" s="24"/>
      <c r="H30" s="25"/>
      <c r="I30" s="27">
        <v>170918573726</v>
      </c>
      <c r="J30" s="35" t="s">
        <v>38</v>
      </c>
      <c r="K30" s="35" t="s">
        <v>38</v>
      </c>
    </row>
    <row r="31" spans="1:11" x14ac:dyDescent="0.2">
      <c r="A31" s="26">
        <v>2028</v>
      </c>
      <c r="B31" s="27">
        <v>170918573726</v>
      </c>
      <c r="C31" s="27">
        <v>161518052171</v>
      </c>
      <c r="E31" s="21"/>
      <c r="F31" s="22"/>
      <c r="G31" s="24"/>
      <c r="H31" s="25"/>
      <c r="I31" s="27">
        <v>170918573726</v>
      </c>
      <c r="J31" s="35" t="s">
        <v>38</v>
      </c>
      <c r="K31" s="35" t="s">
        <v>38</v>
      </c>
    </row>
    <row r="32" spans="1:11" x14ac:dyDescent="0.2">
      <c r="A32" s="26">
        <v>2029</v>
      </c>
      <c r="B32" s="27">
        <v>170918573726</v>
      </c>
      <c r="C32" s="27">
        <v>161518052171</v>
      </c>
      <c r="E32" s="21"/>
      <c r="F32" s="22"/>
      <c r="G32" s="24"/>
      <c r="H32" s="25"/>
      <c r="I32" s="27">
        <v>170918573726</v>
      </c>
      <c r="J32" s="35" t="s">
        <v>38</v>
      </c>
      <c r="K32" s="35" t="s">
        <v>38</v>
      </c>
    </row>
    <row r="33" spans="1:17" x14ac:dyDescent="0.2">
      <c r="A33" s="26">
        <v>2030</v>
      </c>
      <c r="B33" s="27">
        <v>170918573726</v>
      </c>
      <c r="C33" s="27">
        <v>161518052171</v>
      </c>
      <c r="E33" s="21"/>
      <c r="F33" s="22"/>
      <c r="G33" s="24"/>
      <c r="H33" s="25"/>
      <c r="I33" s="27">
        <v>170918573726</v>
      </c>
      <c r="J33" s="35" t="s">
        <v>38</v>
      </c>
      <c r="K33" s="35" t="s">
        <v>38</v>
      </c>
    </row>
    <row r="34" spans="1:17" x14ac:dyDescent="0.2">
      <c r="A34" s="26">
        <v>2031</v>
      </c>
      <c r="B34" s="27">
        <v>170918573726</v>
      </c>
      <c r="C34" s="27">
        <v>161518052171</v>
      </c>
      <c r="E34" s="21"/>
      <c r="F34" s="22"/>
      <c r="G34" s="24"/>
      <c r="H34" s="25"/>
      <c r="I34" s="27">
        <v>170918573726</v>
      </c>
      <c r="J34" s="35" t="s">
        <v>38</v>
      </c>
      <c r="K34" s="35" t="s">
        <v>38</v>
      </c>
    </row>
    <row r="35" spans="1:17" x14ac:dyDescent="0.2">
      <c r="A35" s="26">
        <v>2032</v>
      </c>
      <c r="B35" s="27">
        <v>170918573726</v>
      </c>
      <c r="C35" s="27">
        <v>161518052171</v>
      </c>
      <c r="E35" s="21"/>
      <c r="F35" s="22"/>
      <c r="G35" s="24"/>
      <c r="H35" s="25"/>
      <c r="I35" s="27">
        <v>170918573726</v>
      </c>
      <c r="J35" s="35" t="s">
        <v>38</v>
      </c>
      <c r="K35" s="35" t="s">
        <v>38</v>
      </c>
    </row>
    <row r="36" spans="1:17" x14ac:dyDescent="0.2">
      <c r="A36" s="26">
        <v>2033</v>
      </c>
      <c r="B36" s="27">
        <v>170918573726</v>
      </c>
      <c r="C36" s="27">
        <v>161518052171</v>
      </c>
      <c r="E36" s="21"/>
      <c r="F36" s="22"/>
      <c r="G36" s="24"/>
      <c r="H36" s="25"/>
      <c r="I36" s="27">
        <v>170918573726</v>
      </c>
      <c r="J36" s="35" t="s">
        <v>38</v>
      </c>
      <c r="K36" s="35" t="s">
        <v>38</v>
      </c>
    </row>
    <row r="37" spans="1:17" x14ac:dyDescent="0.2">
      <c r="A37" s="26">
        <v>2034</v>
      </c>
      <c r="B37" s="27">
        <v>53576255085</v>
      </c>
      <c r="C37" s="27">
        <v>161518052171</v>
      </c>
      <c r="E37" s="21"/>
      <c r="F37" s="22"/>
      <c r="G37" s="24"/>
      <c r="H37" s="25"/>
      <c r="I37" s="27">
        <v>170918573726</v>
      </c>
      <c r="J37" s="35" t="s">
        <v>38</v>
      </c>
      <c r="K37" s="35" t="s">
        <v>38</v>
      </c>
    </row>
    <row r="38" spans="1:17" x14ac:dyDescent="0.2">
      <c r="A38" s="26">
        <v>2035</v>
      </c>
      <c r="B38" s="27">
        <v>0</v>
      </c>
      <c r="C38" s="27">
        <v>161518052171</v>
      </c>
      <c r="E38" s="21"/>
      <c r="F38" s="22"/>
      <c r="G38" s="24"/>
      <c r="H38" s="25"/>
      <c r="I38" s="27">
        <v>170918573726</v>
      </c>
      <c r="J38" s="35" t="s">
        <v>38</v>
      </c>
      <c r="K38" s="35" t="s">
        <v>38</v>
      </c>
    </row>
    <row r="39" spans="1:17" x14ac:dyDescent="0.2">
      <c r="A39" s="26">
        <v>2036</v>
      </c>
      <c r="B39" s="27">
        <v>0</v>
      </c>
      <c r="C39" s="27">
        <v>161518052171</v>
      </c>
      <c r="E39" s="21"/>
      <c r="F39" s="22"/>
      <c r="G39" s="24"/>
      <c r="H39" s="25"/>
      <c r="I39" s="27">
        <v>170918573726</v>
      </c>
      <c r="J39" s="35" t="s">
        <v>38</v>
      </c>
      <c r="K39" s="35" t="s">
        <v>38</v>
      </c>
    </row>
    <row r="40" spans="1:17" x14ac:dyDescent="0.2">
      <c r="A40" s="26">
        <v>2037</v>
      </c>
      <c r="B40" s="27">
        <v>0</v>
      </c>
      <c r="C40" s="27">
        <v>161518052171</v>
      </c>
      <c r="E40" s="21"/>
      <c r="F40" s="22"/>
      <c r="G40" s="24"/>
      <c r="H40" s="25"/>
      <c r="I40" s="27">
        <v>170918573726</v>
      </c>
      <c r="J40" s="35" t="s">
        <v>38</v>
      </c>
      <c r="K40" s="35" t="s">
        <v>38</v>
      </c>
    </row>
    <row r="41" spans="1:17" x14ac:dyDescent="0.2">
      <c r="A41" s="26">
        <v>2038</v>
      </c>
      <c r="B41" s="27">
        <v>0</v>
      </c>
      <c r="C41" s="27">
        <v>161518052171</v>
      </c>
      <c r="E41" s="21"/>
      <c r="F41" s="22"/>
      <c r="G41" s="24"/>
      <c r="H41" s="25"/>
      <c r="I41" s="27">
        <v>170918573726</v>
      </c>
      <c r="J41" s="35" t="s">
        <v>38</v>
      </c>
      <c r="K41" s="35" t="s">
        <v>38</v>
      </c>
    </row>
    <row r="42" spans="1:17" x14ac:dyDescent="0.2">
      <c r="A42" s="50" t="s">
        <v>10</v>
      </c>
      <c r="B42" s="55">
        <v>1038750924045</v>
      </c>
      <c r="C42" s="55">
        <v>1129674222874</v>
      </c>
      <c r="E42" s="21"/>
      <c r="F42" s="22"/>
      <c r="G42" s="24"/>
      <c r="H42" s="25"/>
      <c r="I42" s="22"/>
      <c r="J42" s="29">
        <v>0</v>
      </c>
      <c r="K42" s="29">
        <v>0</v>
      </c>
    </row>
    <row r="43" spans="1:17" ht="13.5" thickBot="1" x14ac:dyDescent="0.25">
      <c r="E43" s="21"/>
      <c r="F43" s="22"/>
      <c r="G43" s="24"/>
      <c r="H43" s="25"/>
      <c r="I43" s="22"/>
    </row>
    <row r="44" spans="1:17" ht="13.5" thickBot="1" x14ac:dyDescent="0.25">
      <c r="E44" s="73">
        <v>1</v>
      </c>
      <c r="F44" s="74"/>
      <c r="G44" s="73">
        <v>2</v>
      </c>
      <c r="H44" s="75"/>
    </row>
    <row r="45" spans="1:17" ht="13.5" thickBot="1" x14ac:dyDescent="0.25">
      <c r="A45" s="47"/>
      <c r="B45" s="48"/>
      <c r="C45" s="4"/>
      <c r="E45" s="44"/>
      <c r="F45" s="45"/>
      <c r="G45" s="44"/>
      <c r="H45" s="46"/>
    </row>
    <row r="46" spans="1:17" ht="32.25" thickBot="1" x14ac:dyDescent="0.25">
      <c r="A46" s="34" t="s">
        <v>0</v>
      </c>
      <c r="B46" s="61" t="s">
        <v>20</v>
      </c>
      <c r="C46" s="34" t="s">
        <v>21</v>
      </c>
      <c r="D46" s="5"/>
      <c r="E46" s="7" t="s">
        <v>4</v>
      </c>
      <c r="F46" s="8" t="s">
        <v>1</v>
      </c>
      <c r="G46" s="7" t="s">
        <v>4</v>
      </c>
      <c r="H46" s="40" t="s">
        <v>1</v>
      </c>
      <c r="I46" s="34" t="s">
        <v>22</v>
      </c>
      <c r="K46" s="64"/>
      <c r="Q46" s="64"/>
    </row>
    <row r="47" spans="1:17" ht="15.75" x14ac:dyDescent="0.2">
      <c r="A47" s="60">
        <v>1</v>
      </c>
      <c r="B47" s="63" t="s">
        <v>33</v>
      </c>
      <c r="C47" s="68">
        <v>1038750924045.0001</v>
      </c>
      <c r="D47" s="5"/>
      <c r="E47" s="17">
        <v>700</v>
      </c>
      <c r="F47" s="18">
        <v>0.86894044614542543</v>
      </c>
      <c r="G47" s="17">
        <v>700</v>
      </c>
      <c r="H47" s="18">
        <v>0.86894044614542543</v>
      </c>
      <c r="I47" s="35" t="s">
        <v>39</v>
      </c>
    </row>
    <row r="48" spans="1:17" ht="15.75" x14ac:dyDescent="0.2">
      <c r="A48" s="60">
        <v>2</v>
      </c>
      <c r="B48" s="63" t="s">
        <v>43</v>
      </c>
      <c r="C48" s="68">
        <v>1129674222873</v>
      </c>
      <c r="D48" s="5"/>
      <c r="E48" s="19">
        <v>643</v>
      </c>
      <c r="F48" s="20">
        <v>0.9449999999997365</v>
      </c>
      <c r="G48" s="19">
        <v>643</v>
      </c>
      <c r="H48" s="20">
        <v>0.9449999999997365</v>
      </c>
      <c r="I48" s="35" t="s">
        <v>40</v>
      </c>
      <c r="J48" s="3" t="s">
        <v>41</v>
      </c>
    </row>
    <row r="49" spans="1:10" hidden="1" x14ac:dyDescent="0.2">
      <c r="A49" s="26"/>
      <c r="B49" s="62"/>
      <c r="C49" s="42"/>
      <c r="D49" s="5"/>
      <c r="E49" s="13" t="s">
        <v>37</v>
      </c>
      <c r="F49" s="14">
        <v>0</v>
      </c>
      <c r="G49" s="13" t="s">
        <v>37</v>
      </c>
      <c r="H49" s="14">
        <v>0</v>
      </c>
      <c r="I49" s="53" t="s">
        <v>37</v>
      </c>
      <c r="J49" s="51">
        <v>0</v>
      </c>
    </row>
    <row r="50" spans="1:10" hidden="1" x14ac:dyDescent="0.2">
      <c r="A50" s="26"/>
      <c r="B50" s="9"/>
      <c r="C50" s="42"/>
      <c r="D50" s="5"/>
      <c r="E50" s="13" t="s">
        <v>37</v>
      </c>
      <c r="F50" s="14">
        <v>0</v>
      </c>
      <c r="G50" s="13" t="s">
        <v>37</v>
      </c>
      <c r="H50" s="14">
        <v>0</v>
      </c>
      <c r="I50" s="53" t="s">
        <v>37</v>
      </c>
      <c r="J50" s="51">
        <v>0</v>
      </c>
    </row>
    <row r="51" spans="1:10" hidden="1" x14ac:dyDescent="0.2">
      <c r="A51" s="26"/>
      <c r="B51" s="9"/>
      <c r="C51" s="42"/>
      <c r="D51" s="5"/>
      <c r="E51" s="13" t="s">
        <v>37</v>
      </c>
      <c r="F51" s="14">
        <v>0</v>
      </c>
      <c r="G51" s="13" t="s">
        <v>37</v>
      </c>
      <c r="H51" s="14">
        <v>0</v>
      </c>
      <c r="I51" s="53" t="s">
        <v>37</v>
      </c>
      <c r="J51" s="51">
        <v>0</v>
      </c>
    </row>
    <row r="52" spans="1:10" hidden="1" x14ac:dyDescent="0.2">
      <c r="A52" s="26"/>
      <c r="B52" s="9"/>
      <c r="C52" s="42"/>
      <c r="D52" s="5"/>
      <c r="E52" s="13" t="s">
        <v>37</v>
      </c>
      <c r="F52" s="14">
        <v>0</v>
      </c>
      <c r="G52" s="13" t="s">
        <v>37</v>
      </c>
      <c r="H52" s="14">
        <v>0</v>
      </c>
      <c r="I52" s="53" t="s">
        <v>37</v>
      </c>
      <c r="J52" s="51">
        <v>0</v>
      </c>
    </row>
    <row r="53" spans="1:10" hidden="1" x14ac:dyDescent="0.2">
      <c r="A53" s="26"/>
      <c r="B53" s="9"/>
      <c r="C53" s="42"/>
      <c r="D53" s="5"/>
      <c r="E53" s="13" t="s">
        <v>37</v>
      </c>
      <c r="F53" s="14">
        <v>0</v>
      </c>
      <c r="G53" s="13" t="s">
        <v>37</v>
      </c>
      <c r="H53" s="14">
        <v>0</v>
      </c>
      <c r="I53" s="53" t="s">
        <v>37</v>
      </c>
      <c r="J53" s="51">
        <v>0</v>
      </c>
    </row>
    <row r="54" spans="1:10" hidden="1" x14ac:dyDescent="0.2">
      <c r="A54" s="26"/>
      <c r="B54" s="9"/>
      <c r="C54" s="42"/>
      <c r="D54" s="5"/>
      <c r="E54" s="13" t="s">
        <v>37</v>
      </c>
      <c r="F54" s="14">
        <v>0</v>
      </c>
      <c r="G54" s="13" t="s">
        <v>37</v>
      </c>
      <c r="H54" s="14">
        <v>0</v>
      </c>
      <c r="I54" s="53" t="s">
        <v>37</v>
      </c>
      <c r="J54" s="51">
        <v>0</v>
      </c>
    </row>
    <row r="55" spans="1:10" hidden="1" x14ac:dyDescent="0.2">
      <c r="A55" s="26"/>
      <c r="B55" s="9"/>
      <c r="C55" s="42"/>
      <c r="D55" s="5"/>
      <c r="E55" s="13" t="s">
        <v>37</v>
      </c>
      <c r="F55" s="14">
        <v>0</v>
      </c>
      <c r="G55" s="13" t="s">
        <v>37</v>
      </c>
      <c r="H55" s="14">
        <v>0</v>
      </c>
      <c r="I55" s="53" t="s">
        <v>37</v>
      </c>
      <c r="J55" s="51">
        <v>0</v>
      </c>
    </row>
    <row r="56" spans="1:10" s="5" customFormat="1" ht="13.5" hidden="1" thickBot="1" x14ac:dyDescent="0.25">
      <c r="A56" s="26"/>
      <c r="B56" s="9"/>
      <c r="C56" s="42"/>
      <c r="E56" s="15" t="s">
        <v>37</v>
      </c>
      <c r="F56" s="16">
        <v>0</v>
      </c>
      <c r="G56" s="15" t="s">
        <v>37</v>
      </c>
      <c r="H56" s="16">
        <v>0</v>
      </c>
      <c r="I56" s="54" t="s">
        <v>37</v>
      </c>
      <c r="J56" s="52">
        <v>0</v>
      </c>
    </row>
    <row r="57" spans="1:10" s="5" customFormat="1" ht="15.75" x14ac:dyDescent="0.25">
      <c r="A57" s="37" t="s">
        <v>12</v>
      </c>
      <c r="B57" s="38"/>
      <c r="C57" s="39">
        <v>2</v>
      </c>
      <c r="I57" s="48"/>
    </row>
    <row r="58" spans="1:10" s="5" customFormat="1" x14ac:dyDescent="0.2">
      <c r="A58" s="10"/>
      <c r="C58" s="10"/>
    </row>
    <row r="61" spans="1:10" ht="32.25" customHeight="1" x14ac:dyDescent="0.2">
      <c r="A61" s="82" t="s">
        <v>23</v>
      </c>
      <c r="B61" s="82"/>
      <c r="C61" s="56">
        <v>1137959657297.688</v>
      </c>
      <c r="I61" s="65"/>
    </row>
    <row r="62" spans="1:10" ht="18.75" x14ac:dyDescent="0.2">
      <c r="A62" s="83" t="s">
        <v>17</v>
      </c>
      <c r="B62" s="83"/>
      <c r="C62" s="56">
        <v>1024163691567.9192</v>
      </c>
      <c r="I62" s="65"/>
      <c r="J62" s="65"/>
    </row>
    <row r="63" spans="1:10" x14ac:dyDescent="0.2">
      <c r="C63" s="3"/>
      <c r="I63" s="65"/>
      <c r="J63" s="65"/>
    </row>
    <row r="64" spans="1:10" x14ac:dyDescent="0.2">
      <c r="C64" s="3"/>
      <c r="I64" s="66"/>
    </row>
    <row r="65" spans="1:9" x14ac:dyDescent="0.2">
      <c r="C65" s="3"/>
    </row>
    <row r="66" spans="1:9" x14ac:dyDescent="0.2">
      <c r="C66" s="3"/>
    </row>
    <row r="67" spans="1:9" hidden="1" x14ac:dyDescent="0.2">
      <c r="A67" s="76" t="s">
        <v>24</v>
      </c>
      <c r="B67" s="76"/>
      <c r="C67" s="76" t="s">
        <v>8</v>
      </c>
      <c r="D67" s="76"/>
    </row>
    <row r="68" spans="1:9" ht="36" x14ac:dyDescent="0.2">
      <c r="A68" s="69" t="s">
        <v>0</v>
      </c>
      <c r="B68" s="70" t="s">
        <v>20</v>
      </c>
      <c r="C68" s="70" t="s">
        <v>29</v>
      </c>
      <c r="D68" s="34" t="s">
        <v>1</v>
      </c>
    </row>
    <row r="69" spans="1:9" ht="18.75" x14ac:dyDescent="0.3">
      <c r="A69" s="26">
        <v>1</v>
      </c>
      <c r="B69" s="63" t="s">
        <v>33</v>
      </c>
      <c r="C69" s="57">
        <v>700</v>
      </c>
      <c r="D69" s="41">
        <v>0.86894044614542543</v>
      </c>
      <c r="I69" s="67"/>
    </row>
    <row r="70" spans="1:9" ht="18.75" x14ac:dyDescent="0.3">
      <c r="A70" s="26">
        <v>2</v>
      </c>
      <c r="B70" s="63" t="s">
        <v>34</v>
      </c>
      <c r="C70" s="57">
        <v>644</v>
      </c>
      <c r="D70" s="41">
        <v>0.9449999999997365</v>
      </c>
      <c r="I70" s="67"/>
    </row>
    <row r="71" spans="1:9" x14ac:dyDescent="0.2">
      <c r="C71" s="3"/>
      <c r="I71" s="67"/>
    </row>
    <row r="72" spans="1:9" x14ac:dyDescent="0.2">
      <c r="C72" s="3"/>
    </row>
    <row r="73" spans="1:9" x14ac:dyDescent="0.2">
      <c r="C73" s="3"/>
    </row>
    <row r="74" spans="1:9" x14ac:dyDescent="0.2">
      <c r="A74" s="6"/>
      <c r="B74" s="6"/>
    </row>
    <row r="75" spans="1:9" x14ac:dyDescent="0.2">
      <c r="A75" s="6"/>
      <c r="B75" s="6"/>
    </row>
    <row r="76" spans="1:9" x14ac:dyDescent="0.2">
      <c r="A76" s="6"/>
      <c r="B76" s="6"/>
    </row>
  </sheetData>
  <dataConsolidate/>
  <mergeCells count="11">
    <mergeCell ref="E44:F44"/>
    <mergeCell ref="G44:H44"/>
    <mergeCell ref="C67:D67"/>
    <mergeCell ref="B14:C14"/>
    <mergeCell ref="B5:I5"/>
    <mergeCell ref="B6:I6"/>
    <mergeCell ref="B7:I7"/>
    <mergeCell ref="A61:B61"/>
    <mergeCell ref="A62:B62"/>
    <mergeCell ref="A67:B67"/>
    <mergeCell ref="I14:K14"/>
  </mergeCells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showGridLines="0" tabSelected="1" workbookViewId="0">
      <selection activeCell="F12" sqref="F12"/>
    </sheetView>
  </sheetViews>
  <sheetFormatPr baseColWidth="10" defaultRowHeight="15" x14ac:dyDescent="0.25"/>
  <cols>
    <col min="1" max="1" width="3.140625" customWidth="1"/>
    <col min="3" max="3" width="42.42578125" customWidth="1"/>
    <col min="4" max="4" width="13.28515625" customWidth="1"/>
    <col min="5" max="5" width="11" customWidth="1"/>
    <col min="6" max="6" width="12.42578125" customWidth="1"/>
    <col min="7" max="7" width="14.5703125" customWidth="1"/>
    <col min="8" max="8" width="11.7109375" customWidth="1"/>
  </cols>
  <sheetData>
    <row r="2" spans="2:9" x14ac:dyDescent="0.25">
      <c r="B2" s="3"/>
      <c r="C2" s="3"/>
      <c r="D2" s="3"/>
      <c r="E2" s="3"/>
      <c r="F2" s="3"/>
      <c r="G2" s="3"/>
      <c r="H2" s="3"/>
      <c r="I2" s="3"/>
    </row>
    <row r="3" spans="2:9" ht="23.25" x14ac:dyDescent="0.25">
      <c r="B3" s="79" t="s">
        <v>16</v>
      </c>
      <c r="C3" s="79"/>
      <c r="D3" s="79"/>
      <c r="E3" s="79"/>
      <c r="F3" s="79"/>
      <c r="G3" s="79"/>
      <c r="H3" s="79"/>
      <c r="I3" s="79"/>
    </row>
    <row r="4" spans="2:9" ht="15.75" x14ac:dyDescent="0.25">
      <c r="B4" s="80" t="s">
        <v>35</v>
      </c>
      <c r="C4" s="80"/>
      <c r="D4" s="80"/>
      <c r="E4" s="80"/>
      <c r="F4" s="80"/>
      <c r="G4" s="80"/>
      <c r="H4" s="80"/>
      <c r="I4" s="80"/>
    </row>
    <row r="5" spans="2:9" ht="15.75" x14ac:dyDescent="0.25">
      <c r="B5" s="81" t="s">
        <v>31</v>
      </c>
      <c r="C5" s="81"/>
      <c r="D5" s="81"/>
      <c r="E5" s="81"/>
      <c r="F5" s="81"/>
      <c r="G5" s="81"/>
      <c r="H5" s="81"/>
      <c r="I5" s="81"/>
    </row>
    <row r="7" spans="2:9" ht="45.75" customHeight="1" x14ac:dyDescent="0.25">
      <c r="B7" s="34" t="s">
        <v>0</v>
      </c>
      <c r="C7" s="34" t="s">
        <v>20</v>
      </c>
      <c r="D7" s="34" t="s">
        <v>2</v>
      </c>
      <c r="E7" s="34" t="s">
        <v>25</v>
      </c>
      <c r="F7" s="34" t="s">
        <v>26</v>
      </c>
      <c r="G7" s="34" t="s">
        <v>27</v>
      </c>
      <c r="H7" s="34" t="s">
        <v>28</v>
      </c>
    </row>
    <row r="8" spans="2:9" ht="20.25" x14ac:dyDescent="0.3">
      <c r="B8" s="26">
        <v>1</v>
      </c>
      <c r="C8" s="63" t="s">
        <v>33</v>
      </c>
      <c r="D8" s="58">
        <v>700</v>
      </c>
      <c r="E8" s="58">
        <v>100</v>
      </c>
      <c r="F8" s="58">
        <v>100</v>
      </c>
      <c r="G8" s="58">
        <v>100</v>
      </c>
      <c r="H8" s="59">
        <v>1000</v>
      </c>
    </row>
    <row r="9" spans="2:9" ht="20.25" x14ac:dyDescent="0.3">
      <c r="B9" s="26">
        <v>2</v>
      </c>
      <c r="C9" s="63" t="s">
        <v>44</v>
      </c>
      <c r="D9" s="58">
        <v>644</v>
      </c>
      <c r="E9" s="58">
        <v>100</v>
      </c>
      <c r="F9" s="58">
        <v>100</v>
      </c>
      <c r="G9" s="58">
        <v>100</v>
      </c>
      <c r="H9" s="59">
        <v>944</v>
      </c>
    </row>
    <row r="10" spans="2:9" ht="15.75" x14ac:dyDescent="0.25">
      <c r="B10" s="37" t="s">
        <v>12</v>
      </c>
      <c r="C10" s="38"/>
      <c r="D10" s="39">
        <v>2</v>
      </c>
    </row>
  </sheetData>
  <mergeCells count="3">
    <mergeCell ref="B3:I3"/>
    <mergeCell ref="B4:I4"/>
    <mergeCell ref="B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 Adjudicación</vt:lpstr>
      <vt:lpstr>Puntaje Total</vt:lpstr>
      <vt:lpstr>'Tablero Adjudicación'!Área_de_impresión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Gabriel Eduado Del Toro Benavides</cp:lastModifiedBy>
  <cp:lastPrinted>2013-06-05T20:35:57Z</cp:lastPrinted>
  <dcterms:created xsi:type="dcterms:W3CDTF">2012-10-23T14:33:10Z</dcterms:created>
  <dcterms:modified xsi:type="dcterms:W3CDTF">2014-06-04T20:25:05Z</dcterms:modified>
</cp:coreProperties>
</file>