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hecha\Documents\ML MAHECHA\ANI 2013\IP-LP-010-2013\23 julio ADJUDICACION LP-010\"/>
    </mc:Choice>
  </mc:AlternateContent>
  <bookViews>
    <workbookView xWindow="120" yWindow="60" windowWidth="18915" windowHeight="7695" tabRatio="327"/>
  </bookViews>
  <sheets>
    <sheet name="Tablero Adjudicación" sheetId="2" r:id="rId1"/>
    <sheet name="Puntaje Total" sheetId="6" r:id="rId2"/>
  </sheets>
  <definedNames>
    <definedName name="_xlnm.Print_Area" localSheetId="0">'Tablero Adjudicación'!$A$1:$L$40</definedName>
  </definedNames>
  <calcPr calcId="152511" iterate="1" iterateCount="1000" concurrentCalc="0"/>
</workbook>
</file>

<file path=xl/calcChain.xml><?xml version="1.0" encoding="utf-8"?>
<calcChain xmlns="http://schemas.openxmlformats.org/spreadsheetml/2006/main">
  <c r="C9" i="6" l="1"/>
  <c r="C11" i="6"/>
  <c r="C10" i="6"/>
  <c r="C8" i="6"/>
  <c r="D12" i="6"/>
  <c r="D8" i="6"/>
  <c r="G8" i="6"/>
  <c r="D11" i="6"/>
  <c r="G11" i="6"/>
  <c r="D9" i="6"/>
  <c r="G9" i="6"/>
  <c r="D10" i="6"/>
  <c r="G10" i="6"/>
</calcChain>
</file>

<file path=xl/sharedStrings.xml><?xml version="1.0" encoding="utf-8"?>
<sst xmlns="http://schemas.openxmlformats.org/spreadsheetml/2006/main" count="150" uniqueCount="45">
  <si>
    <t>No. Oferta</t>
  </si>
  <si>
    <t>%</t>
  </si>
  <si>
    <t>Oferta Económica</t>
  </si>
  <si>
    <t>Puntaje</t>
  </si>
  <si>
    <t>Año</t>
  </si>
  <si>
    <t>VPAA</t>
  </si>
  <si>
    <t>Total Ofertas Válidas</t>
  </si>
  <si>
    <t>Oferta 1</t>
  </si>
  <si>
    <t>Oferta 2</t>
  </si>
  <si>
    <t>Agencia Nacional de Infraestructura</t>
  </si>
  <si>
    <t>Límite inferior (90%)</t>
  </si>
  <si>
    <t>El perfil de vigencias futuras aprobadas por el Gobierno Nacional:</t>
  </si>
  <si>
    <t>Vigencias Futuras solicitadas por el Proponente en pesos de diciembre de 2012</t>
  </si>
  <si>
    <t>Proponente</t>
  </si>
  <si>
    <t>VPAA FORMULADO (Calculo ANI)</t>
  </si>
  <si>
    <t>VPAA Ofertado igual VPAA Formulado</t>
  </si>
  <si>
    <t>Oferta Técnica</t>
  </si>
  <si>
    <t>PUNTAJE TOTAL</t>
  </si>
  <si>
    <t>Puntaje Oferta Económica</t>
  </si>
  <si>
    <t>Oferta 3</t>
  </si>
  <si>
    <t>Apoyo Industria Nacional</t>
  </si>
  <si>
    <t>Proyecto Vial  "Perimetral del Oriente de Cundinamarca"</t>
  </si>
  <si>
    <t xml:space="preserve"> Licitación Pública No.  VJ-VE-IP-LP-010-2013</t>
  </si>
  <si>
    <t>2. Estructura Plural 
KMA Construcciones S.A., Ortiz 
Construcciones y Proyectos S.A., 
Equipos Universal S.A., Valores y 
Contratos S.A</t>
  </si>
  <si>
    <t>Oferta 4</t>
  </si>
  <si>
    <t>Estructura Plural OHL Concesiones</t>
  </si>
  <si>
    <t>1. Estructura Plural OHL Concesiones</t>
  </si>
  <si>
    <t xml:space="preserve">3. Estructura Plural Shikun &amp; Binui – Grodco </t>
  </si>
  <si>
    <t xml:space="preserve">Estructura Plural Shikun &amp; Binui – Grodco </t>
  </si>
  <si>
    <t xml:space="preserve"> Licitación Pública No. VJ-VE-IP-LP-010-2013</t>
  </si>
  <si>
    <t>4. Estructura Plural CSS Constructores S.A., Controladora de Operaciones de Infraestructura S.A. de C.V., Latinoamericana de Construcciones S.A., Estyma Estudios y Manejos Sociedad
Anónima y ALCA Ingeniería S.A.S</t>
  </si>
  <si>
    <t>Estructura Plural KMA Construcciones S.A., Ortiz Construcciones y Proyectos S.A., Equipos Universal S.A., Valores y Contratos S.A</t>
  </si>
  <si>
    <t>Estructura Plural CSS Constructores S.A., Controladora de Operaciones de Infraestructura S.A. de C.V., Latinoamericana de Construcciones S.A., Estyma Estudios y Manejos Sociedad Anónima y ALCA Ingeniería S.A.S</t>
  </si>
  <si>
    <t>Media Aritmetica</t>
  </si>
  <si>
    <t>Oferta Económica Hábil de mayor valor</t>
  </si>
  <si>
    <t xml:space="preserve">MEDIA ARITMETICA ALTA </t>
  </si>
  <si>
    <t>OK</t>
  </si>
  <si>
    <t>NO*</t>
  </si>
  <si>
    <t>NO**</t>
  </si>
  <si>
    <t>NO***</t>
  </si>
  <si>
    <t>*El VPAA calculado por el Proponente No 1 difiere en $3 del calculado por la ANI, de acuerdo con el pliego de condiciones prima el calculado por la ANI para efectos de la evaluación de la oferta económica</t>
  </si>
  <si>
    <t>**El VPAA calculado por el Proponente No 2 difiere en menos $3 del calculado por la ANI, de acuerdo con el pliego de condiciones prima el calculado por la ANI para efectos de la evaluación de la oferta económica</t>
  </si>
  <si>
    <t>***El VPAA calculado por el Proponente No 3 difiere en $3 del calculado por la ANI, de acuerdo con el pliego de condiciones prima el calculado por la ANI para efectos de la evaluación de la oferta económica</t>
  </si>
  <si>
    <t>NO****</t>
  </si>
  <si>
    <t>****El VPAA calculado por el Proponente No 4 difiere en menos $1 del calculado por la ANI, de acuerdo con el pliego de condiciones prima el calculado por la ANI para efectos de la evaluación de la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</si>
</sst>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#,##0.0"/>
    <numFmt numFmtId="169" formatCode="_(&quot;C$&quot;* #,##0_);_(&quot;C$&quot;* \(#,##0\);_(&quot;C$&quot;* &quot;-&quot;_);_(@_)"/>
    <numFmt numFmtId="170" formatCode="_(&quot;C$&quot;* #,##0.00_);_(&quot;C$&quot;* \(#,##0.00\);_(&quot;C$&quot;* &quot;-&quot;??_);_(@_)"/>
    <numFmt numFmtId="171" formatCode="_([$€-2]* #,##0.00_);_([$€-2]* \(#,##0.00\);_([$€-2]* &quot;-&quot;??_)"/>
    <numFmt numFmtId="172" formatCode="_ * #,##0.00_ ;_ * \-#,##0.00_ ;_ * &quot;-&quot;??_ ;_ @_ "/>
    <numFmt numFmtId="173" formatCode="_ &quot;$&quot;\ * #,##0.00_ ;_ &quot;$&quot;\ * \-#,##0.00_ ;_ &quot;$&quot;\ * &quot;-&quot;??_ ;_ @_ "/>
    <numFmt numFmtId="174" formatCode="_(&quot;$&quot;\ * #,##0_);_(&quot;$&quot;\ * \(#,##0\);_(&quot;$&quot;\ * &quot;-&quot;??_);_(@_)"/>
    <numFmt numFmtId="175" formatCode="0.0%"/>
    <numFmt numFmtId="176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rgb="FF3D3D3D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8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10" fillId="0" borderId="0" xfId="0" applyFont="1"/>
    <xf numFmtId="167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/>
    <xf numFmtId="0" fontId="10" fillId="0" borderId="0" xfId="0" applyFont="1" applyAlignment="1">
      <alignment horizontal="center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167" fontId="9" fillId="0" borderId="0" xfId="0" applyNumberFormat="1" applyFont="1" applyFill="1" applyAlignment="1">
      <alignment horizontal="center"/>
    </xf>
    <xf numFmtId="167" fontId="13" fillId="0" borderId="3" xfId="1" applyNumberFormat="1" applyFont="1" applyBorder="1" applyAlignment="1" applyProtection="1">
      <alignment horizontal="center"/>
      <protection locked="0"/>
    </xf>
    <xf numFmtId="175" fontId="13" fillId="0" borderId="8" xfId="2" applyNumberFormat="1" applyFont="1" applyBorder="1" applyAlignment="1">
      <alignment horizontal="center"/>
    </xf>
    <xf numFmtId="167" fontId="13" fillId="0" borderId="4" xfId="1" applyNumberFormat="1" applyFont="1" applyBorder="1" applyAlignment="1" applyProtection="1">
      <alignment horizontal="center"/>
      <protection locked="0"/>
    </xf>
    <xf numFmtId="175" fontId="13" fillId="0" borderId="9" xfId="2" applyNumberFormat="1" applyFont="1" applyBorder="1" applyAlignment="1">
      <alignment horizontal="center"/>
    </xf>
    <xf numFmtId="0" fontId="14" fillId="0" borderId="0" xfId="0" applyFont="1" applyFill="1" applyProtection="1">
      <protection locked="0"/>
    </xf>
    <xf numFmtId="0" fontId="13" fillId="0" borderId="0" xfId="0" applyFont="1" applyFill="1"/>
    <xf numFmtId="174" fontId="14" fillId="0" borderId="0" xfId="29" applyNumberFormat="1" applyFont="1" applyFill="1" applyAlignment="1" applyProtection="1">
      <alignment horizontal="left"/>
      <protection locked="0"/>
    </xf>
    <xf numFmtId="9" fontId="13" fillId="0" borderId="0" xfId="2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167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8" fillId="5" borderId="1" xfId="0" applyFont="1" applyFill="1" applyBorder="1" applyAlignment="1">
      <alignment horizontal="center" vertical="center" wrapText="1"/>
    </xf>
    <xf numFmtId="167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21" fillId="6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67" fontId="21" fillId="6" borderId="1" xfId="0" applyNumberFormat="1" applyFont="1" applyFill="1" applyBorder="1" applyAlignment="1">
      <alignment horizontal="center"/>
    </xf>
    <xf numFmtId="0" fontId="8" fillId="3" borderId="12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/>
    <xf numFmtId="0" fontId="22" fillId="0" borderId="0" xfId="0" applyFont="1"/>
    <xf numFmtId="0" fontId="10" fillId="0" borderId="1" xfId="0" applyFont="1" applyFill="1" applyBorder="1" applyAlignment="1">
      <alignment horizontal="center"/>
    </xf>
    <xf numFmtId="167" fontId="9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5" borderId="17" xfId="0" applyFont="1" applyFill="1" applyBorder="1" applyAlignment="1">
      <alignment horizontal="center" vertical="center" wrapText="1"/>
    </xf>
    <xf numFmtId="167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175" fontId="8" fillId="4" borderId="0" xfId="2" applyNumberFormat="1" applyFont="1" applyFill="1" applyBorder="1" applyAlignment="1" applyProtection="1">
      <alignment horizontal="center"/>
      <protection locked="0"/>
    </xf>
    <xf numFmtId="167" fontId="8" fillId="4" borderId="0" xfId="1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left"/>
    </xf>
    <xf numFmtId="0" fontId="10" fillId="4" borderId="0" xfId="0" applyFont="1" applyFill="1"/>
    <xf numFmtId="0" fontId="18" fillId="4" borderId="0" xfId="0" applyFont="1" applyFill="1" applyBorder="1" applyAlignment="1">
      <alignment horizontal="center" vertical="center" wrapText="1"/>
    </xf>
    <xf numFmtId="167" fontId="9" fillId="4" borderId="0" xfId="1" applyNumberFormat="1" applyFont="1" applyFill="1" applyBorder="1" applyAlignment="1" applyProtection="1">
      <alignment horizontal="center" vertical="center" wrapText="1"/>
      <protection locked="0"/>
    </xf>
    <xf numFmtId="167" fontId="21" fillId="4" borderId="0" xfId="0" applyNumberFormat="1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7" fontId="10" fillId="0" borderId="0" xfId="0" applyNumberFormat="1" applyFont="1"/>
    <xf numFmtId="0" fontId="25" fillId="0" borderId="0" xfId="0" applyFont="1"/>
    <xf numFmtId="0" fontId="26" fillId="0" borderId="1" xfId="0" applyFont="1" applyBorder="1" applyAlignment="1">
      <alignment vertical="center" wrapText="1"/>
    </xf>
    <xf numFmtId="175" fontId="27" fillId="0" borderId="1" xfId="2" applyNumberFormat="1" applyFont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8" fillId="0" borderId="0" xfId="0" applyFont="1" applyFill="1" applyProtection="1">
      <protection locked="0"/>
    </xf>
    <xf numFmtId="174" fontId="8" fillId="0" borderId="0" xfId="29" applyNumberFormat="1" applyFont="1" applyFill="1" applyAlignment="1" applyProtection="1">
      <alignment horizontal="left"/>
      <protection locked="0"/>
    </xf>
    <xf numFmtId="9" fontId="11" fillId="0" borderId="0" xfId="2" applyFont="1" applyFill="1" applyAlignment="1">
      <alignment horizontal="center"/>
    </xf>
    <xf numFmtId="0" fontId="11" fillId="4" borderId="0" xfId="0" applyFont="1" applyFill="1"/>
    <xf numFmtId="8" fontId="11" fillId="0" borderId="0" xfId="0" applyNumberFormat="1" applyFont="1" applyFill="1"/>
    <xf numFmtId="8" fontId="11" fillId="0" borderId="0" xfId="0" applyNumberFormat="1" applyFont="1"/>
    <xf numFmtId="3" fontId="10" fillId="0" borderId="0" xfId="0" applyNumberFormat="1" applyFont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176" fontId="9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7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166" fontId="28" fillId="0" borderId="1" xfId="1" applyNumberFormat="1" applyFont="1" applyBorder="1" applyAlignment="1" applyProtection="1">
      <protection locked="0"/>
    </xf>
    <xf numFmtId="166" fontId="9" fillId="4" borderId="0" xfId="1" applyNumberFormat="1" applyFont="1" applyFill="1" applyBorder="1" applyAlignment="1" applyProtection="1">
      <alignment horizontal="center" vertical="center" wrapText="1"/>
      <protection locked="0"/>
    </xf>
    <xf numFmtId="166" fontId="23" fillId="6" borderId="1" xfId="1" applyNumberFormat="1" applyFont="1" applyFill="1" applyBorder="1" applyAlignment="1">
      <alignment horizontal="center"/>
    </xf>
    <xf numFmtId="166" fontId="30" fillId="2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</cellXfs>
  <cellStyles count="32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127000</xdr:rowOff>
    </xdr:from>
    <xdr:to>
      <xdr:col>1</xdr:col>
      <xdr:colOff>985309</xdr:colOff>
      <xdr:row>3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5750"/>
          <a:ext cx="1376892" cy="555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838200</xdr:colOff>
      <xdr:row>4</xdr:row>
      <xdr:rowOff>56907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828676" y="190500"/>
          <a:ext cx="1533524" cy="742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60"/>
  <sheetViews>
    <sheetView showGridLines="0" tabSelected="1" zoomScale="82" zoomScaleNormal="82" zoomScaleSheetLayoutView="150" workbookViewId="0">
      <selection activeCell="D7" sqref="D7"/>
    </sheetView>
  </sheetViews>
  <sheetFormatPr baseColWidth="10" defaultRowHeight="12.75" x14ac:dyDescent="0.2"/>
  <cols>
    <col min="1" max="1" width="9.28515625" style="1" bestFit="1" customWidth="1"/>
    <col min="2" max="2" width="38.42578125" style="1" customWidth="1"/>
    <col min="3" max="3" width="32.140625" style="4" customWidth="1"/>
    <col min="4" max="5" width="32.28515625" style="4" customWidth="1"/>
    <col min="6" max="6" width="4.5703125" style="1" customWidth="1"/>
    <col min="7" max="7" width="7" style="1" hidden="1" customWidth="1"/>
    <col min="8" max="8" width="6.85546875" style="1" hidden="1" customWidth="1"/>
    <col min="9" max="9" width="7" style="1" hidden="1" customWidth="1"/>
    <col min="10" max="10" width="6.85546875" style="1" hidden="1" customWidth="1"/>
    <col min="11" max="11" width="20.5703125" style="1" bestFit="1" customWidth="1"/>
    <col min="12" max="12" width="12.140625" style="1" customWidth="1"/>
    <col min="13" max="13" width="13" style="1" customWidth="1"/>
    <col min="14" max="15" width="13.140625" style="1" customWidth="1"/>
    <col min="16" max="16" width="2" style="39" bestFit="1" customWidth="1"/>
    <col min="17" max="17" width="20.7109375" style="39" bestFit="1" customWidth="1"/>
    <col min="18" max="18" width="5.28515625" style="39" bestFit="1" customWidth="1"/>
    <col min="19" max="19" width="17.7109375" style="39" customWidth="1"/>
    <col min="20" max="20" width="15.28515625" style="1" bestFit="1" customWidth="1"/>
    <col min="21" max="16384" width="11.42578125" style="1"/>
  </cols>
  <sheetData>
    <row r="1" spans="1:23" x14ac:dyDescent="0.2">
      <c r="C1" s="1"/>
      <c r="D1" s="1"/>
      <c r="E1" s="1"/>
      <c r="P1" s="35"/>
      <c r="Q1" s="35"/>
      <c r="R1" s="36"/>
      <c r="S1" s="37"/>
    </row>
    <row r="2" spans="1:23" customFormat="1" ht="23.2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18"/>
      <c r="M2" s="18"/>
      <c r="N2" s="18"/>
      <c r="O2" s="18"/>
      <c r="P2" s="38"/>
      <c r="Q2" s="38"/>
      <c r="R2" s="38"/>
      <c r="S2" s="38"/>
      <c r="T2" s="18"/>
      <c r="U2" s="18"/>
      <c r="V2" s="18"/>
      <c r="W2" s="18"/>
    </row>
    <row r="3" spans="1:23" customFormat="1" ht="15.75" x14ac:dyDescent="0.25">
      <c r="B3" s="80" t="s">
        <v>22</v>
      </c>
      <c r="C3" s="80"/>
      <c r="D3" s="80"/>
      <c r="E3" s="80"/>
      <c r="F3" s="80"/>
      <c r="G3" s="80"/>
      <c r="H3" s="80"/>
      <c r="I3" s="80"/>
      <c r="J3" s="80"/>
      <c r="K3" s="80"/>
      <c r="L3" s="18"/>
      <c r="M3" s="18"/>
      <c r="N3" s="18"/>
      <c r="O3" s="18"/>
      <c r="P3" s="38"/>
      <c r="Q3" s="38"/>
      <c r="R3" s="38"/>
      <c r="S3" s="38"/>
      <c r="T3" s="18"/>
      <c r="U3" s="18"/>
      <c r="V3" s="18"/>
      <c r="W3" s="18"/>
    </row>
    <row r="4" spans="1:23" customFormat="1" ht="15.75" x14ac:dyDescent="0.25">
      <c r="B4" s="81" t="s">
        <v>21</v>
      </c>
      <c r="C4" s="81"/>
      <c r="D4" s="81"/>
      <c r="E4" s="81"/>
      <c r="F4" s="81"/>
      <c r="G4" s="81"/>
      <c r="H4" s="81"/>
      <c r="I4" s="81"/>
      <c r="J4" s="81"/>
      <c r="K4" s="81"/>
      <c r="L4" s="18"/>
      <c r="M4" s="30"/>
      <c r="N4" s="30"/>
      <c r="O4" s="30"/>
      <c r="P4" s="38"/>
      <c r="Q4" s="38"/>
      <c r="R4" s="38"/>
      <c r="S4" s="38"/>
      <c r="T4" s="18"/>
      <c r="U4" s="18"/>
      <c r="V4" s="18"/>
      <c r="W4" s="18"/>
    </row>
    <row r="5" spans="1:23" s="50" customFormat="1" x14ac:dyDescent="0.2">
      <c r="A5" s="49"/>
      <c r="B5" s="55">
        <v>929888918317.42957</v>
      </c>
      <c r="C5" s="56">
        <v>917300690536.11951</v>
      </c>
      <c r="D5" s="56">
        <v>856004441265.5614</v>
      </c>
      <c r="E5" s="56">
        <v>883984362779.18054</v>
      </c>
      <c r="G5" s="51"/>
      <c r="H5" s="49"/>
      <c r="I5" s="52"/>
      <c r="J5" s="53"/>
      <c r="K5" s="49"/>
      <c r="P5" s="54"/>
      <c r="Q5" s="54"/>
      <c r="R5" s="54"/>
      <c r="S5" s="54"/>
    </row>
    <row r="6" spans="1:23" ht="15.75" customHeight="1" x14ac:dyDescent="0.2">
      <c r="B6" s="73" t="s">
        <v>12</v>
      </c>
      <c r="C6" s="74"/>
      <c r="D6" s="74"/>
      <c r="E6" s="75"/>
      <c r="G6" s="12"/>
      <c r="H6" s="13"/>
      <c r="I6" s="14"/>
      <c r="J6" s="15"/>
    </row>
    <row r="7" spans="1:23" ht="97.5" customHeight="1" x14ac:dyDescent="0.2">
      <c r="A7" s="19" t="s">
        <v>4</v>
      </c>
      <c r="B7" s="43" t="s">
        <v>26</v>
      </c>
      <c r="C7" s="43" t="s">
        <v>23</v>
      </c>
      <c r="D7" s="43" t="s">
        <v>27</v>
      </c>
      <c r="E7" s="43" t="s">
        <v>30</v>
      </c>
      <c r="G7" s="12"/>
      <c r="H7" s="13"/>
      <c r="I7" s="14"/>
      <c r="J7" s="15"/>
      <c r="K7" s="19" t="s">
        <v>11</v>
      </c>
      <c r="L7" s="19" t="s">
        <v>7</v>
      </c>
      <c r="M7" s="19" t="s">
        <v>8</v>
      </c>
      <c r="N7" s="19" t="s">
        <v>19</v>
      </c>
      <c r="O7" s="19" t="s">
        <v>24</v>
      </c>
    </row>
    <row r="8" spans="1:23" x14ac:dyDescent="0.2">
      <c r="A8" s="16">
        <v>2017</v>
      </c>
      <c r="B8" s="17">
        <v>129112140006</v>
      </c>
      <c r="C8" s="17">
        <v>142155250631</v>
      </c>
      <c r="D8" s="17">
        <v>131883434634</v>
      </c>
      <c r="E8" s="17">
        <v>146551804774</v>
      </c>
      <c r="G8" s="12"/>
      <c r="H8" s="13"/>
      <c r="I8" s="14"/>
      <c r="J8" s="15"/>
      <c r="K8" s="17">
        <v>146551804774</v>
      </c>
      <c r="L8" s="20" t="s">
        <v>36</v>
      </c>
      <c r="M8" s="20" t="s">
        <v>36</v>
      </c>
      <c r="N8" s="20" t="s">
        <v>36</v>
      </c>
      <c r="O8" s="20" t="s">
        <v>36</v>
      </c>
      <c r="T8" s="45"/>
      <c r="U8" s="45"/>
    </row>
    <row r="9" spans="1:23" x14ac:dyDescent="0.2">
      <c r="A9" s="16">
        <v>2018</v>
      </c>
      <c r="B9" s="17">
        <v>42337239539</v>
      </c>
      <c r="C9" s="17">
        <v>46614213795</v>
      </c>
      <c r="D9" s="17">
        <v>37554149429</v>
      </c>
      <c r="E9" s="17">
        <v>48055890510</v>
      </c>
      <c r="G9" s="12"/>
      <c r="H9" s="13"/>
      <c r="I9" s="14"/>
      <c r="J9" s="15"/>
      <c r="K9" s="17">
        <v>48055890510</v>
      </c>
      <c r="L9" s="20" t="s">
        <v>36</v>
      </c>
      <c r="M9" s="20" t="s">
        <v>36</v>
      </c>
      <c r="N9" s="20" t="s">
        <v>36</v>
      </c>
      <c r="O9" s="20" t="s">
        <v>36</v>
      </c>
      <c r="T9" s="45"/>
    </row>
    <row r="10" spans="1:23" x14ac:dyDescent="0.2">
      <c r="A10" s="16">
        <v>2019</v>
      </c>
      <c r="B10" s="17">
        <v>224071154885</v>
      </c>
      <c r="C10" s="17">
        <v>236533682228</v>
      </c>
      <c r="D10" s="17">
        <v>228903563446</v>
      </c>
      <c r="E10" s="17">
        <v>254337292718</v>
      </c>
      <c r="G10" s="12"/>
      <c r="H10" s="13"/>
      <c r="I10" s="14"/>
      <c r="J10" s="15"/>
      <c r="K10" s="17">
        <v>254337292718</v>
      </c>
      <c r="L10" s="20" t="s">
        <v>36</v>
      </c>
      <c r="M10" s="20" t="s">
        <v>36</v>
      </c>
      <c r="N10" s="20" t="s">
        <v>36</v>
      </c>
      <c r="O10" s="20" t="s">
        <v>36</v>
      </c>
      <c r="T10" s="45"/>
    </row>
    <row r="11" spans="1:23" x14ac:dyDescent="0.2">
      <c r="A11" s="16">
        <v>2020</v>
      </c>
      <c r="B11" s="17">
        <v>101929717102</v>
      </c>
      <c r="C11" s="17">
        <v>104127974339</v>
      </c>
      <c r="D11" s="17">
        <v>90423152186</v>
      </c>
      <c r="E11" s="17">
        <v>115697749265</v>
      </c>
      <c r="G11" s="12"/>
      <c r="H11" s="13"/>
      <c r="I11" s="14"/>
      <c r="J11" s="15"/>
      <c r="K11" s="17">
        <v>115697749265</v>
      </c>
      <c r="L11" s="20" t="s">
        <v>36</v>
      </c>
      <c r="M11" s="20" t="s">
        <v>36</v>
      </c>
      <c r="N11" s="20" t="s">
        <v>36</v>
      </c>
      <c r="O11" s="20" t="s">
        <v>36</v>
      </c>
      <c r="T11" s="45"/>
    </row>
    <row r="12" spans="1:23" x14ac:dyDescent="0.2">
      <c r="A12" s="16">
        <v>2021</v>
      </c>
      <c r="B12" s="17">
        <v>101929717102</v>
      </c>
      <c r="C12" s="17">
        <v>104127974339</v>
      </c>
      <c r="D12" s="17">
        <v>90423152186</v>
      </c>
      <c r="E12" s="17">
        <v>115697749265</v>
      </c>
      <c r="G12" s="12"/>
      <c r="H12" s="13"/>
      <c r="I12" s="14"/>
      <c r="J12" s="15"/>
      <c r="K12" s="17">
        <v>115697749265</v>
      </c>
      <c r="L12" s="20" t="s">
        <v>36</v>
      </c>
      <c r="M12" s="20" t="s">
        <v>36</v>
      </c>
      <c r="N12" s="20" t="s">
        <v>36</v>
      </c>
      <c r="O12" s="20" t="s">
        <v>36</v>
      </c>
      <c r="T12" s="45"/>
    </row>
    <row r="13" spans="1:23" x14ac:dyDescent="0.2">
      <c r="A13" s="16">
        <v>2022</v>
      </c>
      <c r="B13" s="17">
        <v>101929717102</v>
      </c>
      <c r="C13" s="17">
        <v>104127974339</v>
      </c>
      <c r="D13" s="17">
        <v>90423152186</v>
      </c>
      <c r="E13" s="17">
        <v>115697749265</v>
      </c>
      <c r="G13" s="12"/>
      <c r="H13" s="13"/>
      <c r="I13" s="14"/>
      <c r="J13" s="15"/>
      <c r="K13" s="17">
        <v>115697749265</v>
      </c>
      <c r="L13" s="20" t="s">
        <v>36</v>
      </c>
      <c r="M13" s="20" t="s">
        <v>36</v>
      </c>
      <c r="N13" s="20" t="s">
        <v>36</v>
      </c>
      <c r="O13" s="20" t="s">
        <v>36</v>
      </c>
      <c r="T13" s="45"/>
    </row>
    <row r="14" spans="1:23" x14ac:dyDescent="0.2">
      <c r="A14" s="16">
        <v>2023</v>
      </c>
      <c r="B14" s="17">
        <v>101929717102</v>
      </c>
      <c r="C14" s="17">
        <v>104127974339</v>
      </c>
      <c r="D14" s="17">
        <v>90423152186</v>
      </c>
      <c r="E14" s="17">
        <v>115697749265</v>
      </c>
      <c r="G14" s="12"/>
      <c r="H14" s="13"/>
      <c r="I14" s="14"/>
      <c r="J14" s="15"/>
      <c r="K14" s="17">
        <v>115697749265</v>
      </c>
      <c r="L14" s="20" t="s">
        <v>36</v>
      </c>
      <c r="M14" s="20" t="s">
        <v>36</v>
      </c>
      <c r="N14" s="20" t="s">
        <v>36</v>
      </c>
      <c r="O14" s="20" t="s">
        <v>36</v>
      </c>
      <c r="T14" s="45"/>
    </row>
    <row r="15" spans="1:23" x14ac:dyDescent="0.2">
      <c r="A15" s="16">
        <v>2024</v>
      </c>
      <c r="B15" s="17">
        <v>101929717102</v>
      </c>
      <c r="C15" s="17">
        <v>104127974339</v>
      </c>
      <c r="D15" s="17">
        <v>90423152186</v>
      </c>
      <c r="E15" s="17">
        <v>77343945384</v>
      </c>
      <c r="G15" s="12"/>
      <c r="H15" s="13"/>
      <c r="I15" s="14"/>
      <c r="J15" s="15"/>
      <c r="K15" s="17">
        <v>115697749265</v>
      </c>
      <c r="L15" s="20" t="s">
        <v>36</v>
      </c>
      <c r="M15" s="20" t="s">
        <v>36</v>
      </c>
      <c r="N15" s="20" t="s">
        <v>36</v>
      </c>
      <c r="O15" s="20" t="s">
        <v>36</v>
      </c>
      <c r="T15" s="45"/>
    </row>
    <row r="16" spans="1:23" x14ac:dyDescent="0.2">
      <c r="A16" s="16">
        <v>2025</v>
      </c>
      <c r="B16" s="17">
        <v>101929717102</v>
      </c>
      <c r="C16" s="17">
        <v>104127974339</v>
      </c>
      <c r="D16" s="17">
        <v>90423152186</v>
      </c>
      <c r="E16" s="17">
        <v>77343945384</v>
      </c>
      <c r="G16" s="12"/>
      <c r="H16" s="13"/>
      <c r="I16" s="14"/>
      <c r="J16" s="15"/>
      <c r="K16" s="17">
        <v>115697749265</v>
      </c>
      <c r="L16" s="20" t="s">
        <v>36</v>
      </c>
      <c r="M16" s="20" t="s">
        <v>36</v>
      </c>
      <c r="N16" s="20" t="s">
        <v>36</v>
      </c>
      <c r="O16" s="20" t="s">
        <v>36</v>
      </c>
      <c r="T16" s="45"/>
    </row>
    <row r="17" spans="1:20" x14ac:dyDescent="0.2">
      <c r="A17" s="16">
        <v>2026</v>
      </c>
      <c r="B17" s="17">
        <v>101929717102</v>
      </c>
      <c r="C17" s="17">
        <v>104127974339</v>
      </c>
      <c r="D17" s="17">
        <v>90423152186</v>
      </c>
      <c r="E17" s="17">
        <v>77343945384</v>
      </c>
      <c r="G17" s="12"/>
      <c r="H17" s="13"/>
      <c r="I17" s="14"/>
      <c r="J17" s="15"/>
      <c r="K17" s="17">
        <v>115697749265</v>
      </c>
      <c r="L17" s="20" t="s">
        <v>36</v>
      </c>
      <c r="M17" s="20" t="s">
        <v>36</v>
      </c>
      <c r="N17" s="20" t="s">
        <v>36</v>
      </c>
      <c r="O17" s="20" t="s">
        <v>36</v>
      </c>
      <c r="T17" s="45"/>
    </row>
    <row r="18" spans="1:20" x14ac:dyDescent="0.2">
      <c r="A18" s="16">
        <v>2027</v>
      </c>
      <c r="B18" s="17">
        <v>101929717102</v>
      </c>
      <c r="C18" s="17">
        <v>104127974339</v>
      </c>
      <c r="D18" s="17">
        <v>90423152186</v>
      </c>
      <c r="E18" s="17">
        <v>77343945384</v>
      </c>
      <c r="G18" s="12"/>
      <c r="H18" s="13"/>
      <c r="I18" s="14"/>
      <c r="J18" s="15"/>
      <c r="K18" s="17">
        <v>115697749265</v>
      </c>
      <c r="L18" s="20" t="s">
        <v>36</v>
      </c>
      <c r="M18" s="20" t="s">
        <v>36</v>
      </c>
      <c r="N18" s="20" t="s">
        <v>36</v>
      </c>
      <c r="O18" s="20" t="s">
        <v>36</v>
      </c>
      <c r="T18" s="45"/>
    </row>
    <row r="19" spans="1:20" x14ac:dyDescent="0.2">
      <c r="A19" s="16">
        <v>2028</v>
      </c>
      <c r="B19" s="17">
        <v>101929717102</v>
      </c>
      <c r="C19" s="17">
        <v>104127974339</v>
      </c>
      <c r="D19" s="17">
        <v>90423152186</v>
      </c>
      <c r="E19" s="17">
        <v>77343945384</v>
      </c>
      <c r="G19" s="12"/>
      <c r="H19" s="13"/>
      <c r="I19" s="14"/>
      <c r="J19" s="15"/>
      <c r="K19" s="17">
        <v>115697749265</v>
      </c>
      <c r="L19" s="20" t="s">
        <v>36</v>
      </c>
      <c r="M19" s="20" t="s">
        <v>36</v>
      </c>
      <c r="N19" s="20" t="s">
        <v>36</v>
      </c>
      <c r="O19" s="20" t="s">
        <v>36</v>
      </c>
      <c r="T19" s="45"/>
    </row>
    <row r="20" spans="1:20" x14ac:dyDescent="0.2">
      <c r="A20" s="16">
        <v>2029</v>
      </c>
      <c r="B20" s="17">
        <v>101929717102</v>
      </c>
      <c r="C20" s="17">
        <v>104127974339</v>
      </c>
      <c r="D20" s="17">
        <v>90423152186</v>
      </c>
      <c r="E20" s="17">
        <v>77343945384</v>
      </c>
      <c r="G20" s="12"/>
      <c r="H20" s="13"/>
      <c r="I20" s="14"/>
      <c r="J20" s="15"/>
      <c r="K20" s="17">
        <v>115697749265</v>
      </c>
      <c r="L20" s="20" t="s">
        <v>36</v>
      </c>
      <c r="M20" s="20" t="s">
        <v>36</v>
      </c>
      <c r="N20" s="20" t="s">
        <v>36</v>
      </c>
      <c r="O20" s="20" t="s">
        <v>36</v>
      </c>
      <c r="T20" s="45"/>
    </row>
    <row r="21" spans="1:20" x14ac:dyDescent="0.2">
      <c r="A21" s="16">
        <v>2030</v>
      </c>
      <c r="B21" s="17">
        <v>101929717102</v>
      </c>
      <c r="C21" s="17">
        <v>104127974339</v>
      </c>
      <c r="D21" s="17">
        <v>90423152186</v>
      </c>
      <c r="E21" s="17">
        <v>77343945384</v>
      </c>
      <c r="G21" s="12"/>
      <c r="H21" s="13"/>
      <c r="I21" s="14"/>
      <c r="J21" s="15"/>
      <c r="K21" s="17">
        <v>115697749265</v>
      </c>
      <c r="L21" s="20" t="s">
        <v>36</v>
      </c>
      <c r="M21" s="20" t="s">
        <v>36</v>
      </c>
      <c r="N21" s="20" t="s">
        <v>36</v>
      </c>
      <c r="O21" s="20" t="s">
        <v>36</v>
      </c>
      <c r="T21" s="45"/>
    </row>
    <row r="22" spans="1:20" x14ac:dyDescent="0.2">
      <c r="A22" s="16">
        <v>2031</v>
      </c>
      <c r="B22" s="17">
        <v>101929717102</v>
      </c>
      <c r="C22" s="17">
        <v>86773311949</v>
      </c>
      <c r="D22" s="17">
        <v>90423152186</v>
      </c>
      <c r="E22" s="17">
        <v>77343945384</v>
      </c>
      <c r="G22" s="12"/>
      <c r="H22" s="13"/>
      <c r="I22" s="14"/>
      <c r="J22" s="15"/>
      <c r="K22" s="17">
        <v>115697749265</v>
      </c>
      <c r="L22" s="20" t="s">
        <v>36</v>
      </c>
      <c r="M22" s="20" t="s">
        <v>36</v>
      </c>
      <c r="N22" s="20" t="s">
        <v>36</v>
      </c>
      <c r="O22" s="20" t="s">
        <v>36</v>
      </c>
      <c r="T22" s="45"/>
    </row>
    <row r="23" spans="1:20" x14ac:dyDescent="0.2">
      <c r="A23" s="16">
        <v>2032</v>
      </c>
      <c r="B23" s="17">
        <v>101929717102</v>
      </c>
      <c r="C23" s="17">
        <v>86773311949</v>
      </c>
      <c r="D23" s="17">
        <v>90423152186</v>
      </c>
      <c r="E23" s="17">
        <v>77343945384</v>
      </c>
      <c r="G23" s="12"/>
      <c r="H23" s="13"/>
      <c r="I23" s="14"/>
      <c r="J23" s="15"/>
      <c r="K23" s="17">
        <v>115697749265</v>
      </c>
      <c r="L23" s="20" t="s">
        <v>36</v>
      </c>
      <c r="M23" s="20" t="s">
        <v>36</v>
      </c>
      <c r="N23" s="20" t="s">
        <v>36</v>
      </c>
      <c r="O23" s="20" t="s">
        <v>36</v>
      </c>
      <c r="T23" s="45"/>
    </row>
    <row r="24" spans="1:20" x14ac:dyDescent="0.2">
      <c r="A24" s="16">
        <v>2033</v>
      </c>
      <c r="B24" s="17">
        <v>101929717102</v>
      </c>
      <c r="C24" s="17">
        <v>86773311949</v>
      </c>
      <c r="D24" s="17">
        <v>90423152186</v>
      </c>
      <c r="E24" s="17">
        <v>77343945384</v>
      </c>
      <c r="G24" s="12"/>
      <c r="H24" s="13"/>
      <c r="I24" s="14"/>
      <c r="J24" s="15"/>
      <c r="K24" s="17">
        <v>115697749265</v>
      </c>
      <c r="L24" s="20" t="s">
        <v>36</v>
      </c>
      <c r="M24" s="20" t="s">
        <v>36</v>
      </c>
      <c r="N24" s="20" t="s">
        <v>36</v>
      </c>
      <c r="O24" s="20" t="s">
        <v>36</v>
      </c>
      <c r="T24" s="45"/>
    </row>
    <row r="25" spans="1:20" x14ac:dyDescent="0.2">
      <c r="A25" s="16">
        <v>2034</v>
      </c>
      <c r="B25" s="17">
        <v>101929717102</v>
      </c>
      <c r="C25" s="17">
        <v>86773311949</v>
      </c>
      <c r="D25" s="17">
        <v>90423152186</v>
      </c>
      <c r="E25" s="17">
        <v>77343945384</v>
      </c>
      <c r="G25" s="12"/>
      <c r="H25" s="13"/>
      <c r="I25" s="14"/>
      <c r="J25" s="15"/>
      <c r="K25" s="17">
        <v>115697749265</v>
      </c>
      <c r="L25" s="20" t="s">
        <v>36</v>
      </c>
      <c r="M25" s="20" t="s">
        <v>36</v>
      </c>
      <c r="N25" s="20" t="s">
        <v>36</v>
      </c>
      <c r="O25" s="20" t="s">
        <v>36</v>
      </c>
      <c r="T25" s="45"/>
    </row>
    <row r="26" spans="1:20" x14ac:dyDescent="0.2">
      <c r="A26" s="16">
        <v>2035</v>
      </c>
      <c r="B26" s="17">
        <v>101929717102</v>
      </c>
      <c r="C26" s="17">
        <v>75203537022</v>
      </c>
      <c r="D26" s="17">
        <v>90423152186</v>
      </c>
      <c r="E26" s="17">
        <v>77343945384</v>
      </c>
      <c r="G26" s="12"/>
      <c r="H26" s="13"/>
      <c r="I26" s="14"/>
      <c r="J26" s="15"/>
      <c r="K26" s="17">
        <v>115697749265</v>
      </c>
      <c r="L26" s="20" t="s">
        <v>36</v>
      </c>
      <c r="M26" s="20" t="s">
        <v>36</v>
      </c>
      <c r="N26" s="20" t="s">
        <v>36</v>
      </c>
      <c r="O26" s="20" t="s">
        <v>36</v>
      </c>
      <c r="T26" s="45"/>
    </row>
    <row r="27" spans="1:20" x14ac:dyDescent="0.2">
      <c r="A27" s="16">
        <v>2036</v>
      </c>
      <c r="B27" s="17">
        <v>101929717102</v>
      </c>
      <c r="C27" s="17">
        <v>75203537022</v>
      </c>
      <c r="D27" s="17">
        <v>90423152186</v>
      </c>
      <c r="E27" s="17">
        <v>77343945384</v>
      </c>
      <c r="G27" s="12"/>
      <c r="H27" s="13"/>
      <c r="I27" s="14"/>
      <c r="J27" s="15"/>
      <c r="K27" s="17">
        <v>115697749265</v>
      </c>
      <c r="L27" s="20" t="s">
        <v>36</v>
      </c>
      <c r="M27" s="20" t="s">
        <v>36</v>
      </c>
      <c r="N27" s="20" t="s">
        <v>36</v>
      </c>
      <c r="O27" s="20" t="s">
        <v>36</v>
      </c>
      <c r="T27" s="45"/>
    </row>
    <row r="28" spans="1:20" x14ac:dyDescent="0.2">
      <c r="A28" s="16">
        <v>2037</v>
      </c>
      <c r="B28" s="17">
        <v>101929717102</v>
      </c>
      <c r="C28" s="17">
        <v>69418649559</v>
      </c>
      <c r="D28" s="17">
        <v>90423152186</v>
      </c>
      <c r="E28" s="17">
        <v>77343945384</v>
      </c>
      <c r="G28" s="12"/>
      <c r="H28" s="13"/>
      <c r="I28" s="14"/>
      <c r="J28" s="15"/>
      <c r="K28" s="17">
        <v>115697749265</v>
      </c>
      <c r="L28" s="20" t="s">
        <v>36</v>
      </c>
      <c r="M28" s="20" t="s">
        <v>36</v>
      </c>
      <c r="N28" s="20" t="s">
        <v>36</v>
      </c>
      <c r="O28" s="20" t="s">
        <v>36</v>
      </c>
      <c r="T28" s="45"/>
    </row>
    <row r="29" spans="1:20" x14ac:dyDescent="0.2">
      <c r="A29" s="16">
        <v>2038</v>
      </c>
      <c r="B29" s="17">
        <v>101929717102</v>
      </c>
      <c r="C29" s="17">
        <v>69418649559</v>
      </c>
      <c r="D29" s="17">
        <v>90423152186</v>
      </c>
      <c r="E29" s="17">
        <v>77343945384</v>
      </c>
      <c r="G29" s="12"/>
      <c r="H29" s="13"/>
      <c r="I29" s="14"/>
      <c r="J29" s="15"/>
      <c r="K29" s="17">
        <v>115697749265</v>
      </c>
      <c r="L29" s="20" t="s">
        <v>36</v>
      </c>
      <c r="M29" s="20" t="s">
        <v>36</v>
      </c>
      <c r="N29" s="20" t="s">
        <v>36</v>
      </c>
      <c r="O29" s="20" t="s">
        <v>36</v>
      </c>
      <c r="T29" s="45"/>
    </row>
    <row r="30" spans="1:20" x14ac:dyDescent="0.2">
      <c r="A30" s="16">
        <v>2039</v>
      </c>
      <c r="B30" s="17">
        <v>101929717102</v>
      </c>
      <c r="C30" s="17">
        <v>69418649559</v>
      </c>
      <c r="D30" s="17">
        <v>90423152186</v>
      </c>
      <c r="E30" s="17">
        <v>77343945384</v>
      </c>
      <c r="G30" s="12"/>
      <c r="H30" s="13"/>
      <c r="I30" s="14"/>
      <c r="J30" s="15"/>
      <c r="K30" s="17">
        <v>115697749265</v>
      </c>
      <c r="L30" s="20" t="s">
        <v>36</v>
      </c>
      <c r="M30" s="20" t="s">
        <v>36</v>
      </c>
      <c r="N30" s="20" t="s">
        <v>36</v>
      </c>
      <c r="O30" s="20" t="s">
        <v>36</v>
      </c>
    </row>
    <row r="31" spans="1:20" x14ac:dyDescent="0.2">
      <c r="A31" s="31" t="s">
        <v>5</v>
      </c>
      <c r="B31" s="32">
        <v>929888918320</v>
      </c>
      <c r="C31" s="32">
        <v>917300690533</v>
      </c>
      <c r="D31" s="32">
        <v>856004441269</v>
      </c>
      <c r="E31" s="32">
        <v>883984362778</v>
      </c>
      <c r="G31" s="12"/>
      <c r="H31" s="13"/>
      <c r="I31" s="14"/>
      <c r="J31" s="15"/>
      <c r="K31" s="49"/>
      <c r="L31" s="50">
        <v>0</v>
      </c>
      <c r="M31" s="50">
        <v>0</v>
      </c>
      <c r="N31" s="50">
        <v>0</v>
      </c>
      <c r="O31" s="50">
        <v>0</v>
      </c>
    </row>
    <row r="32" spans="1:20" ht="13.5" thickBot="1" x14ac:dyDescent="0.25">
      <c r="C32" s="57"/>
      <c r="G32" s="12"/>
      <c r="H32" s="13"/>
      <c r="I32" s="14"/>
      <c r="J32" s="15"/>
      <c r="K32" s="13"/>
    </row>
    <row r="33" spans="1:19" ht="13.5" thickBot="1" x14ac:dyDescent="0.25">
      <c r="G33" s="76">
        <v>1</v>
      </c>
      <c r="H33" s="77"/>
      <c r="I33" s="76">
        <v>3</v>
      </c>
      <c r="J33" s="78"/>
    </row>
    <row r="34" spans="1:19" ht="13.5" thickBot="1" x14ac:dyDescent="0.25">
      <c r="A34" s="28"/>
      <c r="B34" s="29"/>
      <c r="C34" s="2"/>
      <c r="D34" s="2"/>
      <c r="E34" s="2"/>
      <c r="G34" s="25"/>
      <c r="H34" s="26"/>
      <c r="I34" s="25"/>
      <c r="J34" s="27"/>
    </row>
    <row r="35" spans="1:19" ht="32.25" thickBot="1" x14ac:dyDescent="0.25">
      <c r="A35" s="19" t="s">
        <v>0</v>
      </c>
      <c r="B35" s="33" t="s">
        <v>13</v>
      </c>
      <c r="C35" s="19" t="s">
        <v>14</v>
      </c>
      <c r="D35" s="40"/>
      <c r="E35" s="40"/>
      <c r="F35" s="3"/>
      <c r="G35" s="5" t="s">
        <v>3</v>
      </c>
      <c r="H35" s="6" t="s">
        <v>1</v>
      </c>
      <c r="I35" s="5" t="s">
        <v>3</v>
      </c>
      <c r="J35" s="24" t="s">
        <v>1</v>
      </c>
      <c r="K35" s="19" t="s">
        <v>15</v>
      </c>
    </row>
    <row r="36" spans="1:19" ht="73.5" customHeight="1" x14ac:dyDescent="0.2">
      <c r="A36" s="58">
        <v>1</v>
      </c>
      <c r="B36" s="47" t="s">
        <v>25</v>
      </c>
      <c r="C36" s="65">
        <v>929888918317</v>
      </c>
      <c r="D36" s="62"/>
      <c r="E36" s="41"/>
      <c r="F36" s="3"/>
      <c r="G36" s="8">
        <v>736</v>
      </c>
      <c r="H36" s="9">
        <v>0.88099999999682799</v>
      </c>
      <c r="I36" s="8">
        <v>736</v>
      </c>
      <c r="J36" s="9">
        <v>0.88099999999682799</v>
      </c>
      <c r="K36" s="20" t="s">
        <v>37</v>
      </c>
      <c r="L36" s="70" t="s">
        <v>40</v>
      </c>
      <c r="M36" s="70"/>
      <c r="N36" s="70"/>
      <c r="O36" s="70"/>
      <c r="P36" s="1"/>
      <c r="S36" s="1"/>
    </row>
    <row r="37" spans="1:19" ht="72" customHeight="1" x14ac:dyDescent="0.2">
      <c r="A37" s="58">
        <v>2</v>
      </c>
      <c r="B37" s="47" t="s">
        <v>31</v>
      </c>
      <c r="C37" s="65">
        <v>917300690536</v>
      </c>
      <c r="D37" s="67"/>
      <c r="E37" s="41"/>
      <c r="F37" s="3"/>
      <c r="G37" s="10">
        <v>746</v>
      </c>
      <c r="H37" s="11">
        <v>0.86907359840566467</v>
      </c>
      <c r="I37" s="10">
        <v>746</v>
      </c>
      <c r="J37" s="11">
        <v>0.86907359840566467</v>
      </c>
      <c r="K37" s="20" t="s">
        <v>38</v>
      </c>
      <c r="L37" s="70" t="s">
        <v>41</v>
      </c>
      <c r="M37" s="70"/>
      <c r="N37" s="70"/>
      <c r="O37" s="70"/>
      <c r="P37" s="1"/>
      <c r="S37" s="1"/>
    </row>
    <row r="38" spans="1:19" ht="72" customHeight="1" x14ac:dyDescent="0.2">
      <c r="A38" s="59">
        <v>3</v>
      </c>
      <c r="B38" s="47" t="s">
        <v>28</v>
      </c>
      <c r="C38" s="65">
        <v>856004441266</v>
      </c>
      <c r="D38" s="67"/>
      <c r="E38" s="41"/>
      <c r="F38" s="3"/>
      <c r="G38" s="10">
        <v>800</v>
      </c>
      <c r="H38" s="11">
        <v>0.81099999999735861</v>
      </c>
      <c r="I38" s="10">
        <v>800</v>
      </c>
      <c r="J38" s="11">
        <v>0.81099999999735861</v>
      </c>
      <c r="K38" s="20" t="s">
        <v>39</v>
      </c>
      <c r="L38" s="70" t="s">
        <v>42</v>
      </c>
      <c r="M38" s="70"/>
      <c r="N38" s="70"/>
      <c r="O38" s="70"/>
      <c r="P38" s="1"/>
      <c r="S38" s="1"/>
    </row>
    <row r="39" spans="1:19" ht="72" customHeight="1" x14ac:dyDescent="0.2">
      <c r="A39" s="59">
        <v>4</v>
      </c>
      <c r="B39" s="47" t="s">
        <v>32</v>
      </c>
      <c r="C39" s="65">
        <v>883984362779.00012</v>
      </c>
      <c r="D39" s="67"/>
      <c r="E39" s="41"/>
      <c r="F39" s="3"/>
      <c r="G39" s="10">
        <v>774</v>
      </c>
      <c r="H39" s="11">
        <v>0.83750887688286746</v>
      </c>
      <c r="I39" s="10">
        <v>774</v>
      </c>
      <c r="J39" s="11">
        <v>0.83750887688286746</v>
      </c>
      <c r="K39" s="20" t="s">
        <v>43</v>
      </c>
      <c r="L39" s="70" t="s">
        <v>44</v>
      </c>
      <c r="M39" s="70"/>
      <c r="N39" s="70"/>
      <c r="O39" s="70"/>
      <c r="P39" s="1"/>
      <c r="S39" s="1"/>
    </row>
    <row r="40" spans="1:19" s="3" customFormat="1" ht="15.75" x14ac:dyDescent="0.25">
      <c r="A40" s="21" t="s">
        <v>6</v>
      </c>
      <c r="B40" s="22"/>
      <c r="C40" s="23">
        <v>4</v>
      </c>
      <c r="D40" s="42"/>
      <c r="E40" s="42"/>
      <c r="K40" s="29"/>
      <c r="P40" s="39"/>
      <c r="Q40" s="39"/>
      <c r="R40" s="39"/>
      <c r="S40" s="39"/>
    </row>
    <row r="41" spans="1:19" s="3" customFormat="1" x14ac:dyDescent="0.2">
      <c r="A41" s="7"/>
      <c r="C41" s="7"/>
      <c r="D41" s="7"/>
      <c r="E41" s="7"/>
      <c r="P41" s="39"/>
      <c r="Q41" s="39"/>
      <c r="R41" s="39"/>
      <c r="S41" s="39"/>
    </row>
    <row r="44" spans="1:19" ht="32.25" customHeight="1" x14ac:dyDescent="0.2">
      <c r="A44" s="71" t="s">
        <v>34</v>
      </c>
      <c r="B44" s="71"/>
      <c r="C44" s="60">
        <v>929888918317</v>
      </c>
      <c r="D44" s="34"/>
      <c r="E44" s="34"/>
      <c r="F44" s="45"/>
      <c r="K44" s="46"/>
    </row>
    <row r="45" spans="1:19" ht="32.25" customHeight="1" x14ac:dyDescent="0.2">
      <c r="A45" s="71" t="s">
        <v>33</v>
      </c>
      <c r="B45" s="71"/>
      <c r="C45" s="60">
        <v>896794603224.5</v>
      </c>
      <c r="D45" s="61"/>
      <c r="E45" s="34"/>
      <c r="F45" s="45"/>
      <c r="K45" s="46"/>
    </row>
    <row r="46" spans="1:19" ht="32.25" customHeight="1" x14ac:dyDescent="0.2">
      <c r="A46" s="71" t="s">
        <v>35</v>
      </c>
      <c r="B46" s="71"/>
      <c r="C46" s="60">
        <v>913341760770.75</v>
      </c>
      <c r="D46" s="34"/>
      <c r="E46" s="34"/>
      <c r="F46" s="45"/>
      <c r="K46" s="46"/>
    </row>
    <row r="47" spans="1:19" ht="21" x14ac:dyDescent="0.25">
      <c r="A47" s="72" t="s">
        <v>10</v>
      </c>
      <c r="B47" s="72"/>
      <c r="C47" s="60">
        <v>822007584693.67505</v>
      </c>
      <c r="D47" s="34"/>
      <c r="E47" s="34"/>
      <c r="F47" s="45"/>
    </row>
    <row r="48" spans="1:19" x14ac:dyDescent="0.2">
      <c r="C48" s="1"/>
      <c r="D48" s="1"/>
      <c r="E48" s="1"/>
    </row>
    <row r="49" spans="1:5" x14ac:dyDescent="0.2">
      <c r="C49" s="1"/>
      <c r="D49" s="1"/>
      <c r="E49" s="1"/>
    </row>
    <row r="50" spans="1:5" x14ac:dyDescent="0.2">
      <c r="C50" s="1"/>
      <c r="D50" s="1"/>
      <c r="E50" s="1"/>
    </row>
    <row r="51" spans="1:5" x14ac:dyDescent="0.2">
      <c r="C51" s="1"/>
      <c r="D51" s="1"/>
      <c r="E51" s="1"/>
    </row>
    <row r="52" spans="1:5" ht="31.5" x14ac:dyDescent="0.2">
      <c r="A52" s="19" t="s">
        <v>0</v>
      </c>
      <c r="B52" s="19" t="s">
        <v>13</v>
      </c>
      <c r="C52" s="19" t="s">
        <v>18</v>
      </c>
      <c r="D52" s="19" t="s">
        <v>1</v>
      </c>
      <c r="E52" s="40"/>
    </row>
    <row r="53" spans="1:5" ht="48" customHeight="1" x14ac:dyDescent="0.45">
      <c r="A53" s="64">
        <v>1</v>
      </c>
      <c r="B53" s="63" t="s">
        <v>25</v>
      </c>
      <c r="C53" s="66">
        <v>736.43586833169445</v>
      </c>
      <c r="D53" s="48">
        <v>0.88099999999682799</v>
      </c>
      <c r="E53" s="1"/>
    </row>
    <row r="54" spans="1:5" ht="67.5" customHeight="1" x14ac:dyDescent="0.45">
      <c r="A54" s="64">
        <v>2</v>
      </c>
      <c r="B54" s="63" t="s">
        <v>31</v>
      </c>
      <c r="C54" s="66">
        <v>746.5420663889978</v>
      </c>
      <c r="D54" s="48">
        <v>0.86907359840566467</v>
      </c>
      <c r="E54" s="1"/>
    </row>
    <row r="55" spans="1:5" ht="72" customHeight="1" x14ac:dyDescent="0.45">
      <c r="A55" s="64">
        <v>3</v>
      </c>
      <c r="B55" s="63" t="s">
        <v>28</v>
      </c>
      <c r="C55" s="66">
        <v>800</v>
      </c>
      <c r="D55" s="48">
        <v>0.81099999999735861</v>
      </c>
      <c r="E55" s="1"/>
    </row>
    <row r="56" spans="1:5" ht="111" customHeight="1" x14ac:dyDescent="0.45">
      <c r="A56" s="64">
        <v>4</v>
      </c>
      <c r="B56" s="63" t="s">
        <v>32</v>
      </c>
      <c r="C56" s="66">
        <v>774.67835614192177</v>
      </c>
      <c r="D56" s="48">
        <v>0.83750887688286746</v>
      </c>
      <c r="E56" s="1"/>
    </row>
    <row r="57" spans="1:5" x14ac:dyDescent="0.2">
      <c r="C57" s="1"/>
      <c r="D57" s="1"/>
      <c r="E57" s="1"/>
    </row>
    <row r="58" spans="1:5" x14ac:dyDescent="0.2">
      <c r="A58" s="4"/>
      <c r="B58" s="4"/>
    </row>
    <row r="59" spans="1:5" x14ac:dyDescent="0.2">
      <c r="A59" s="4"/>
      <c r="B59" s="4"/>
    </row>
    <row r="60" spans="1:5" x14ac:dyDescent="0.2">
      <c r="A60" s="4"/>
      <c r="B60" s="4"/>
    </row>
  </sheetData>
  <dataConsolidate/>
  <mergeCells count="14">
    <mergeCell ref="I33:J33"/>
    <mergeCell ref="B2:K2"/>
    <mergeCell ref="B3:K3"/>
    <mergeCell ref="B4:K4"/>
    <mergeCell ref="A47:B47"/>
    <mergeCell ref="B6:E6"/>
    <mergeCell ref="A44:B44"/>
    <mergeCell ref="A46:B46"/>
    <mergeCell ref="G33:H33"/>
    <mergeCell ref="L36:O36"/>
    <mergeCell ref="L37:O37"/>
    <mergeCell ref="L38:O38"/>
    <mergeCell ref="L39:O39"/>
    <mergeCell ref="A45:B45"/>
  </mergeCell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zoomScale="82" zoomScaleNormal="82" workbookViewId="0">
      <selection activeCell="H8" sqref="H8"/>
    </sheetView>
  </sheetViews>
  <sheetFormatPr baseColWidth="10" defaultRowHeight="15" x14ac:dyDescent="0.25"/>
  <cols>
    <col min="3" max="3" width="56.140625" customWidth="1"/>
    <col min="4" max="4" width="18.5703125" customWidth="1"/>
    <col min="5" max="5" width="19.7109375" customWidth="1"/>
    <col min="6" max="6" width="16.28515625" customWidth="1"/>
    <col min="7" max="7" width="25.28515625" customWidth="1"/>
    <col min="8" max="8" width="20.140625" customWidth="1"/>
  </cols>
  <sheetData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3.25" x14ac:dyDescent="0.25">
      <c r="B3" s="79" t="s">
        <v>9</v>
      </c>
      <c r="C3" s="79"/>
      <c r="D3" s="79"/>
      <c r="E3" s="79"/>
      <c r="F3" s="79"/>
      <c r="G3" s="79"/>
      <c r="H3" s="79"/>
      <c r="I3" s="79"/>
    </row>
    <row r="4" spans="2:9" ht="15.75" x14ac:dyDescent="0.25">
      <c r="B4" s="80" t="s">
        <v>29</v>
      </c>
      <c r="C4" s="80"/>
      <c r="D4" s="80"/>
      <c r="E4" s="80"/>
      <c r="F4" s="80"/>
      <c r="G4" s="80"/>
      <c r="H4" s="80"/>
      <c r="I4" s="80"/>
    </row>
    <row r="5" spans="2:9" ht="15.75" x14ac:dyDescent="0.25">
      <c r="B5" s="81" t="s">
        <v>21</v>
      </c>
      <c r="C5" s="81"/>
      <c r="D5" s="81"/>
      <c r="E5" s="81"/>
      <c r="F5" s="81"/>
      <c r="G5" s="81"/>
      <c r="H5" s="81"/>
      <c r="I5" s="81"/>
    </row>
    <row r="7" spans="2:9" ht="31.5" x14ac:dyDescent="0.25">
      <c r="B7" s="19" t="s">
        <v>0</v>
      </c>
      <c r="C7" s="19" t="s">
        <v>13</v>
      </c>
      <c r="D7" s="19" t="s">
        <v>2</v>
      </c>
      <c r="E7" s="19" t="s">
        <v>16</v>
      </c>
      <c r="F7" s="19" t="s">
        <v>20</v>
      </c>
      <c r="G7" s="19" t="s">
        <v>17</v>
      </c>
    </row>
    <row r="8" spans="2:9" ht="69" customHeight="1" x14ac:dyDescent="0.35">
      <c r="B8" s="44">
        <v>1</v>
      </c>
      <c r="C8" s="47" t="str">
        <f>'Tablero Adjudicación'!B36</f>
        <v>Estructura Plural OHL Concesiones</v>
      </c>
      <c r="D8" s="68">
        <f>+'Tablero Adjudicación'!C53</f>
        <v>736.43586833169445</v>
      </c>
      <c r="E8" s="68">
        <v>100</v>
      </c>
      <c r="F8" s="68">
        <v>100</v>
      </c>
      <c r="G8" s="69">
        <f>+D8+E8+F8</f>
        <v>936.43586833169445</v>
      </c>
    </row>
    <row r="9" spans="2:9" ht="69" customHeight="1" x14ac:dyDescent="0.35">
      <c r="B9" s="44">
        <v>2</v>
      </c>
      <c r="C9" s="47" t="str">
        <f>'Tablero Adjudicación'!B37</f>
        <v>Estructura Plural KMA Construcciones S.A., Ortiz Construcciones y Proyectos S.A., Equipos Universal S.A., Valores y Contratos S.A</v>
      </c>
      <c r="D9" s="68">
        <f>+'Tablero Adjudicación'!C54</f>
        <v>746.5420663889978</v>
      </c>
      <c r="E9" s="68">
        <v>100</v>
      </c>
      <c r="F9" s="68">
        <v>100</v>
      </c>
      <c r="G9" s="69">
        <f t="shared" ref="G9:G10" si="0">+D9+E9+F9</f>
        <v>946.5420663889978</v>
      </c>
    </row>
    <row r="10" spans="2:9" ht="69" customHeight="1" x14ac:dyDescent="0.35">
      <c r="B10" s="44">
        <v>3</v>
      </c>
      <c r="C10" s="47" t="str">
        <f>'Tablero Adjudicación'!B38</f>
        <v xml:space="preserve">Estructura Plural Shikun &amp; Binui – Grodco </v>
      </c>
      <c r="D10" s="68">
        <f>+'Tablero Adjudicación'!C55</f>
        <v>800</v>
      </c>
      <c r="E10" s="68">
        <v>100</v>
      </c>
      <c r="F10" s="68">
        <v>100</v>
      </c>
      <c r="G10" s="69">
        <f t="shared" si="0"/>
        <v>1000</v>
      </c>
    </row>
    <row r="11" spans="2:9" ht="69" customHeight="1" x14ac:dyDescent="0.35">
      <c r="B11" s="44">
        <v>4</v>
      </c>
      <c r="C11" s="47" t="str">
        <f>'Tablero Adjudicación'!B39</f>
        <v>Estructura Plural CSS Constructores S.A., Controladora de Operaciones de Infraestructura S.A. de C.V., Latinoamericana de Construcciones S.A., Estyma Estudios y Manejos Sociedad Anónima y ALCA Ingeniería S.A.S</v>
      </c>
      <c r="D11" s="68">
        <f>+'Tablero Adjudicación'!C56</f>
        <v>774.67835614192177</v>
      </c>
      <c r="E11" s="68">
        <v>100</v>
      </c>
      <c r="F11" s="68">
        <v>100</v>
      </c>
      <c r="G11" s="69">
        <f t="shared" ref="G11" si="1">+D11+E11+F11</f>
        <v>974.67835614192177</v>
      </c>
    </row>
    <row r="12" spans="2:9" ht="15.75" x14ac:dyDescent="0.25">
      <c r="B12" s="21" t="s">
        <v>6</v>
      </c>
      <c r="C12" s="22"/>
      <c r="D12" s="23">
        <f>+'Tablero Adjudicación'!C40</f>
        <v>4</v>
      </c>
    </row>
  </sheetData>
  <mergeCells count="3">
    <mergeCell ref="B3:I3"/>
    <mergeCell ref="B4:I4"/>
    <mergeCell ref="B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 Adjudicación</vt:lpstr>
      <vt:lpstr>Puntaje Total</vt:lpstr>
      <vt:lpstr>'Tablero Adjudicación'!Área_de_impresión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Martha Lucia Mahecha Rodriguez</cp:lastModifiedBy>
  <cp:lastPrinted>2013-06-05T20:35:57Z</cp:lastPrinted>
  <dcterms:created xsi:type="dcterms:W3CDTF">2012-10-23T14:33:10Z</dcterms:created>
  <dcterms:modified xsi:type="dcterms:W3CDTF">2014-07-24T19:05:22Z</dcterms:modified>
</cp:coreProperties>
</file>