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510" tabRatio="960"/>
  </bookViews>
  <sheets>
    <sheet name="INTERVENTORIAS 2016 - M2 FINAL" sheetId="10" r:id="rId1"/>
  </sheets>
  <externalReferences>
    <externalReference r:id="rId2"/>
  </externalReferences>
  <definedNames>
    <definedName name="_xlnm.Print_Area" localSheetId="0">'INTERVENTORIAS 2016 - M2 FINAL'!$A$1:$G$49</definedName>
    <definedName name="MORATORIOS">[1]Tasas!$T$7:$AJ$6217</definedName>
    <definedName name="REMUNERATORIOS">[1]Tasas!$A$7:$Q$6217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0" l="1"/>
  <c r="G43" i="10" l="1"/>
  <c r="G42" i="10"/>
  <c r="G41" i="10"/>
  <c r="G40" i="10"/>
  <c r="G39" i="10"/>
  <c r="G38" i="10"/>
  <c r="G45" i="10" l="1"/>
  <c r="F18" i="10"/>
  <c r="G18" i="10" s="1"/>
  <c r="F28" i="10" l="1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7" i="10"/>
  <c r="G17" i="10" s="1"/>
  <c r="G29" i="10" l="1"/>
  <c r="G31" i="10" s="1"/>
  <c r="G47" i="10" s="1"/>
  <c r="G48" i="10" s="1"/>
  <c r="G49" i="10" s="1"/>
  <c r="G51" i="10" l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<sst xmlns="http://schemas.openxmlformats.org/spreadsheetml/2006/main" count="64" uniqueCount="59">
  <si>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</si>
  <si>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</si>
  <si>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</si>
  <si>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</si>
  <si>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</si>
  <si>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</si>
  <si>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</si>
  <si>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</si>
  <si>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</si>
  <si>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</si>
  <si>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</si>
  <si>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</si>
  <si>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</si>
  <si>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</si>
  <si>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</si>
  <si>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</si>
  <si>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 xml:space="preserve">Coordinador Financiero </t>
  </si>
  <si>
    <t>Profesional en el área Ambiental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</si>
  <si>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</si>
  <si>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</si>
  <si>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</si>
  <si>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</si>
  <si>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</si>
  <si>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</si>
  <si>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</si>
  <si>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</si>
  <si>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</si>
  <si>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</si>
  <si>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</si>
  <si>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</si>
  <si>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</si>
  <si>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</si>
  <si>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</si>
  <si>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</si>
  <si>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</si>
  <si>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</si>
  <si>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</si>
  <si>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</si>
  <si>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</t>
  </si>
  <si>
    <t>Mes</t>
  </si>
  <si>
    <t>Comunicaciones (telefonía, fax. email, etc)</t>
  </si>
  <si>
    <t>Un</t>
  </si>
  <si>
    <t>Papeleria, Fotocopias, Heliografías, Edición de Informes, otros</t>
  </si>
  <si>
    <t>TOTAL OTROS COSTOS  = (4)</t>
  </si>
  <si>
    <t>COSTO BÁSICO = (3) + (4) = (5)</t>
  </si>
  <si>
    <t>VALOR  TOTAL GLOBAL FIJO  = (5) + (6)</t>
  </si>
  <si>
    <t>Pasajes</t>
  </si>
  <si>
    <t>Dotación oficina inluido Equipos supervisión ANI</t>
  </si>
  <si>
    <t>REMUNERACION MENSUAL
(PESOS MCTE)</t>
  </si>
  <si>
    <t>VALOR TOTAL 
(PESOS MCTE)</t>
  </si>
  <si>
    <t>Ingeniero Residente</t>
  </si>
  <si>
    <t>Alquiler de Oficina  en el lugar del proyecto (Incluye Servicios Públicos y Dotación oficina)</t>
  </si>
  <si>
    <t>Especialista en Estructuras y/o Ing. Mecanico</t>
  </si>
  <si>
    <t>Batimetria e Inventario ZUP</t>
  </si>
  <si>
    <t xml:space="preserve">Sub-Director de Interventoría </t>
  </si>
  <si>
    <t>IVA = 19% * (5) = (6)</t>
  </si>
  <si>
    <t>INTERVENTORÍA TÉCNICA, ADMINISTRATIVA, FINANCIERA, JURÍDICA, AMBIENTAL Y SOCIAL A LOS  CONTRATOS DE CONCESIÓN PORTUARIA NO. 010 DE 1994, NO. 010 DE 2010 Y NO. 007 DE 1993 - SUSCRITOS EL INSTITUTO NACIONAL DE CONCESIONES INCO, HOY ADMINISTRADO POR LA AGENCIA NACIONAL DE INFRAESTRUCTURA Y/O LA NACIÓN Y LAS SOCIEDADES: SOCIEDAD PORTUARIA  BAVARIA,  SOCIEDAD PORTUARIA OILTANKING Y LA SOCIEDAD PORTUARIA DE LA PENINSULA RESPECTIVAMENTE.</t>
  </si>
  <si>
    <t>INTERVENTORIA -Modulo 1</t>
  </si>
  <si>
    <t>(BxCx9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</si>
</sst>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\ _€_-;\-* #,##0\ _€_-;_-* &quot;-&quot;??\ _€_-;_-@_-"/>
    <numFmt numFmtId="169" formatCode="_-* #,##0_-;\-* #,##0_-;_-* &quot;-&quot;??_-;_-@_-"/>
    <numFmt numFmtId="170" formatCode="[$$-500A]#,##0"/>
    <numFmt numFmtId="171" formatCode="_(&quot;$&quot;\ * #,##0_);_(&quot;$&quot;\ * \(#,##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6"/>
      <color rgb="FF00610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4" borderId="12" xfId="3" applyBorder="1" applyAlignment="1">
      <alignment horizontal="center" vertical="center" wrapText="1"/>
    </xf>
    <xf numFmtId="0" fontId="7" fillId="4" borderId="29" xfId="3" applyBorder="1" applyAlignment="1">
      <alignment horizontal="center" vertical="center" wrapText="1"/>
    </xf>
    <xf numFmtId="0" fontId="7" fillId="4" borderId="23" xfId="3" applyBorder="1" applyAlignment="1">
      <alignment horizontal="center" vertical="center" wrapText="1"/>
    </xf>
    <xf numFmtId="0" fontId="7" fillId="4" borderId="19" xfId="3" applyBorder="1" applyAlignment="1">
      <alignment horizontal="center" vertical="center" wrapText="1"/>
    </xf>
    <xf numFmtId="0" fontId="7" fillId="4" borderId="5" xfId="3" applyBorder="1" applyAlignment="1">
      <alignment horizontal="center" vertical="center" wrapText="1"/>
    </xf>
    <xf numFmtId="0" fontId="11" fillId="4" borderId="35" xfId="3" applyFont="1" applyBorder="1" applyAlignment="1">
      <alignment horizontal="center" vertical="center" wrapText="1"/>
    </xf>
    <xf numFmtId="0" fontId="7" fillId="4" borderId="28" xfId="3" applyBorder="1" applyAlignment="1">
      <alignment horizontal="center" vertical="center" wrapText="1"/>
    </xf>
    <xf numFmtId="166" fontId="0" fillId="0" borderId="0" xfId="0" applyNumberFormat="1"/>
    <xf numFmtId="9" fontId="4" fillId="2" borderId="12" xfId="2" applyFont="1" applyFill="1" applyBorder="1" applyAlignment="1">
      <alignment horizontal="center"/>
    </xf>
    <xf numFmtId="9" fontId="4" fillId="2" borderId="10" xfId="2" applyFont="1" applyFill="1" applyBorder="1" applyAlignment="1">
      <alignment horizontal="center"/>
    </xf>
    <xf numFmtId="9" fontId="2" fillId="9" borderId="10" xfId="0" applyNumberFormat="1" applyFont="1" applyFill="1" applyBorder="1" applyAlignment="1">
      <alignment horizontal="center" vertical="center" wrapText="1"/>
    </xf>
    <xf numFmtId="9" fontId="2" fillId="9" borderId="19" xfId="0" applyNumberFormat="1" applyFont="1" applyFill="1" applyBorder="1" applyAlignment="1">
      <alignment horizontal="center" vertical="center" wrapText="1"/>
    </xf>
    <xf numFmtId="3" fontId="4" fillId="2" borderId="37" xfId="8" applyNumberFormat="1" applyFont="1" applyFill="1" applyBorder="1"/>
    <xf numFmtId="2" fontId="13" fillId="0" borderId="38" xfId="8" applyNumberFormat="1" applyFont="1" applyFill="1" applyBorder="1" applyAlignment="1">
      <alignment horizontal="right"/>
    </xf>
    <xf numFmtId="168" fontId="4" fillId="2" borderId="25" xfId="1" applyNumberFormat="1" applyFont="1" applyFill="1" applyBorder="1"/>
    <xf numFmtId="0" fontId="1" fillId="5" borderId="22" xfId="4" applyBorder="1" applyAlignment="1">
      <alignment horizontal="center" vertical="center" wrapText="1"/>
    </xf>
    <xf numFmtId="0" fontId="1" fillId="5" borderId="36" xfId="4" applyBorder="1" applyAlignment="1">
      <alignment horizontal="center" vertical="center" wrapText="1"/>
    </xf>
    <xf numFmtId="0" fontId="1" fillId="5" borderId="37" xfId="4" applyBorder="1" applyAlignment="1">
      <alignment horizontal="center" vertical="center" wrapText="1"/>
    </xf>
    <xf numFmtId="2" fontId="4" fillId="0" borderId="10" xfId="8" applyNumberFormat="1" applyFont="1" applyBorder="1"/>
    <xf numFmtId="0" fontId="13" fillId="0" borderId="43" xfId="8" applyFont="1" applyBorder="1"/>
    <xf numFmtId="0" fontId="13" fillId="2" borderId="44" xfId="8" applyFont="1" applyFill="1" applyBorder="1"/>
    <xf numFmtId="0" fontId="4" fillId="2" borderId="44" xfId="8" applyFont="1" applyFill="1" applyBorder="1"/>
    <xf numFmtId="0" fontId="4" fillId="2" borderId="35" xfId="8" applyFont="1" applyFill="1" applyBorder="1"/>
    <xf numFmtId="0" fontId="13" fillId="10" borderId="33" xfId="8" applyFont="1" applyFill="1" applyBorder="1"/>
    <xf numFmtId="0" fontId="13" fillId="2" borderId="0" xfId="8" applyFont="1" applyFill="1" applyBorder="1"/>
    <xf numFmtId="0" fontId="4" fillId="2" borderId="0" xfId="8" applyFont="1" applyFill="1" applyBorder="1"/>
    <xf numFmtId="0" fontId="13" fillId="0" borderId="11" xfId="8" applyFont="1" applyBorder="1"/>
    <xf numFmtId="0" fontId="13" fillId="2" borderId="12" xfId="8" applyFont="1" applyFill="1" applyBorder="1"/>
    <xf numFmtId="0" fontId="4" fillId="2" borderId="12" xfId="8" applyFont="1" applyFill="1" applyBorder="1"/>
    <xf numFmtId="0" fontId="4" fillId="2" borderId="29" xfId="8" applyFont="1" applyFill="1" applyBorder="1"/>
    <xf numFmtId="0" fontId="13" fillId="0" borderId="16" xfId="8" applyFont="1" applyBorder="1"/>
    <xf numFmtId="0" fontId="13" fillId="2" borderId="17" xfId="8" applyFont="1" applyFill="1" applyBorder="1"/>
    <xf numFmtId="0" fontId="4" fillId="2" borderId="17" xfId="8" applyFont="1" applyFill="1" applyBorder="1"/>
    <xf numFmtId="0" fontId="4" fillId="2" borderId="21" xfId="8" applyFont="1" applyFill="1" applyBorder="1"/>
    <xf numFmtId="0" fontId="13" fillId="0" borderId="26" xfId="8" applyFont="1" applyBorder="1"/>
    <xf numFmtId="0" fontId="13" fillId="2" borderId="45" xfId="8" applyFont="1" applyFill="1" applyBorder="1"/>
    <xf numFmtId="0" fontId="4" fillId="2" borderId="45" xfId="8" applyFont="1" applyFill="1" applyBorder="1"/>
    <xf numFmtId="0" fontId="4" fillId="2" borderId="32" xfId="8" applyFont="1" applyFill="1" applyBorder="1"/>
    <xf numFmtId="0" fontId="15" fillId="2" borderId="46" xfId="8" applyFont="1" applyFill="1" applyBorder="1" applyAlignment="1">
      <alignment horizontal="left" wrapText="1"/>
    </xf>
    <xf numFmtId="0" fontId="4" fillId="0" borderId="12" xfId="8" applyFont="1" applyBorder="1" applyAlignment="1">
      <alignment horizontal="center"/>
    </xf>
    <xf numFmtId="2" fontId="4" fillId="0" borderId="12" xfId="8" applyNumberFormat="1" applyFont="1" applyBorder="1"/>
    <xf numFmtId="0" fontId="4" fillId="0" borderId="19" xfId="8" applyFont="1" applyBorder="1" applyAlignment="1">
      <alignment horizontal="center"/>
    </xf>
    <xf numFmtId="2" fontId="4" fillId="0" borderId="19" xfId="8" applyNumberFormat="1" applyFont="1" applyBorder="1"/>
    <xf numFmtId="0" fontId="13" fillId="0" borderId="0" xfId="8" applyFont="1" applyFill="1" applyBorder="1"/>
    <xf numFmtId="0" fontId="1" fillId="5" borderId="23" xfId="4" applyBorder="1" applyAlignment="1">
      <alignment horizontal="center" vertical="center" wrapText="1"/>
    </xf>
    <xf numFmtId="0" fontId="4" fillId="0" borderId="48" xfId="8" applyFont="1" applyBorder="1"/>
    <xf numFmtId="0" fontId="16" fillId="0" borderId="46" xfId="8" applyFont="1" applyBorder="1" applyAlignment="1">
      <alignment horizontal="left" vertical="center" wrapText="1"/>
    </xf>
    <xf numFmtId="0" fontId="4" fillId="0" borderId="46" xfId="8" applyFont="1" applyBorder="1" applyAlignment="1">
      <alignment horizontal="left"/>
    </xf>
    <xf numFmtId="0" fontId="16" fillId="2" borderId="46" xfId="8" applyFont="1" applyFill="1" applyBorder="1" applyAlignment="1">
      <alignment horizontal="left" wrapText="1"/>
    </xf>
    <xf numFmtId="0" fontId="4" fillId="0" borderId="49" xfId="8" applyFont="1" applyBorder="1" applyAlignment="1"/>
    <xf numFmtId="0" fontId="4" fillId="0" borderId="11" xfId="8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0" fontId="13" fillId="0" borderId="10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19" xfId="8" applyFont="1" applyBorder="1" applyAlignment="1">
      <alignment horizontal="center" vertical="center" wrapText="1"/>
    </xf>
    <xf numFmtId="0" fontId="3" fillId="0" borderId="48" xfId="0" applyFont="1" applyBorder="1"/>
    <xf numFmtId="0" fontId="3" fillId="0" borderId="46" xfId="0" applyFont="1" applyBorder="1"/>
    <xf numFmtId="0" fontId="3" fillId="9" borderId="46" xfId="0" applyFont="1" applyFill="1" applyBorder="1" applyAlignment="1">
      <alignment horizontal="left" vertical="center"/>
    </xf>
    <xf numFmtId="0" fontId="3" fillId="9" borderId="49" xfId="0" applyFont="1" applyFill="1" applyBorder="1" applyAlignment="1">
      <alignment horizontal="left" vertical="center"/>
    </xf>
    <xf numFmtId="164" fontId="16" fillId="0" borderId="11" xfId="11" applyFont="1" applyFill="1" applyBorder="1" applyAlignment="1">
      <alignment horizontal="right" vertical="center" wrapText="1"/>
    </xf>
    <xf numFmtId="0" fontId="13" fillId="0" borderId="31" xfId="8" applyFont="1" applyBorder="1" applyAlignment="1">
      <alignment horizontal="center" vertical="center" wrapText="1"/>
    </xf>
    <xf numFmtId="164" fontId="16" fillId="0" borderId="13" xfId="11" applyFont="1" applyFill="1" applyBorder="1" applyAlignment="1">
      <alignment horizontal="right" vertical="center" wrapText="1"/>
    </xf>
    <xf numFmtId="0" fontId="13" fillId="0" borderId="15" xfId="8" applyFont="1" applyBorder="1" applyAlignment="1">
      <alignment horizontal="center" vertical="center" wrapText="1"/>
    </xf>
    <xf numFmtId="164" fontId="16" fillId="0" borderId="18" xfId="11" applyFont="1" applyFill="1" applyBorder="1" applyAlignment="1">
      <alignment horizontal="right" vertical="center" wrapText="1"/>
    </xf>
    <xf numFmtId="0" fontId="13" fillId="0" borderId="20" xfId="8" applyFont="1" applyBorder="1" applyAlignment="1">
      <alignment horizontal="center" vertical="center" wrapText="1"/>
    </xf>
    <xf numFmtId="164" fontId="16" fillId="2" borderId="31" xfId="11" applyFont="1" applyFill="1" applyBorder="1" applyAlignment="1">
      <alignment horizontal="right" vertical="center" wrapText="1"/>
    </xf>
    <xf numFmtId="164" fontId="16" fillId="2" borderId="15" xfId="11" applyFont="1" applyFill="1" applyBorder="1" applyAlignment="1">
      <alignment horizontal="right" vertical="center" wrapText="1"/>
    </xf>
    <xf numFmtId="3" fontId="13" fillId="0" borderId="50" xfId="8" applyNumberFormat="1" applyFont="1" applyBorder="1" applyAlignment="1">
      <alignment horizontal="center" vertical="center"/>
    </xf>
    <xf numFmtId="3" fontId="13" fillId="0" borderId="47" xfId="8" applyNumberFormat="1" applyFont="1" applyBorder="1" applyAlignment="1">
      <alignment horizontal="center" vertical="center"/>
    </xf>
    <xf numFmtId="3" fontId="13" fillId="0" borderId="51" xfId="8" applyNumberFormat="1" applyFont="1" applyBorder="1" applyAlignment="1">
      <alignment horizontal="center" vertical="center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1" fillId="5" borderId="12" xfId="4" applyBorder="1" applyAlignment="1">
      <alignment horizontal="center" vertical="center" wrapText="1"/>
    </xf>
    <xf numFmtId="166" fontId="2" fillId="0" borderId="0" xfId="0" applyNumberFormat="1" applyFont="1"/>
    <xf numFmtId="0" fontId="16" fillId="0" borderId="46" xfId="8" applyFont="1" applyFill="1" applyBorder="1" applyAlignment="1">
      <alignment horizontal="left" wrapText="1"/>
    </xf>
    <xf numFmtId="164" fontId="16" fillId="0" borderId="52" xfId="11" applyFont="1" applyFill="1" applyBorder="1" applyAlignment="1">
      <alignment horizontal="right" vertical="center" wrapText="1"/>
    </xf>
    <xf numFmtId="0" fontId="13" fillId="0" borderId="53" xfId="8" applyFont="1" applyBorder="1" applyAlignment="1">
      <alignment horizontal="center" vertical="center" wrapText="1"/>
    </xf>
    <xf numFmtId="9" fontId="4" fillId="2" borderId="53" xfId="2" applyFont="1" applyFill="1" applyBorder="1" applyAlignment="1">
      <alignment horizontal="center"/>
    </xf>
    <xf numFmtId="0" fontId="3" fillId="0" borderId="24" xfId="0" applyFont="1" applyBorder="1"/>
    <xf numFmtId="170" fontId="13" fillId="0" borderId="27" xfId="8" applyNumberFormat="1" applyFont="1" applyFill="1" applyBorder="1"/>
    <xf numFmtId="169" fontId="14" fillId="3" borderId="0" xfId="1" applyNumberFormat="1" applyFont="1" applyFill="1"/>
    <xf numFmtId="171" fontId="16" fillId="2" borderId="20" xfId="11" applyNumberFormat="1" applyFont="1" applyFill="1" applyBorder="1" applyAlignment="1">
      <alignment horizontal="right" vertical="center" wrapText="1"/>
    </xf>
    <xf numFmtId="171" fontId="16" fillId="2" borderId="15" xfId="11" applyNumberFormat="1" applyFont="1" applyFill="1" applyBorder="1" applyAlignment="1">
      <alignment horizontal="right" vertical="center" wrapText="1"/>
    </xf>
    <xf numFmtId="169" fontId="4" fillId="0" borderId="50" xfId="1" applyNumberFormat="1" applyFont="1" applyBorder="1"/>
    <xf numFmtId="169" fontId="4" fillId="0" borderId="47" xfId="1" applyNumberFormat="1" applyFont="1" applyBorder="1"/>
    <xf numFmtId="169" fontId="4" fillId="0" borderId="51" xfId="1" applyNumberFormat="1" applyFont="1" applyBorder="1"/>
    <xf numFmtId="169" fontId="13" fillId="0" borderId="28" xfId="1" applyNumberFormat="1" applyFont="1" applyBorder="1"/>
    <xf numFmtId="169" fontId="13" fillId="10" borderId="38" xfId="1" applyNumberFormat="1" applyFont="1" applyFill="1" applyBorder="1"/>
    <xf numFmtId="169" fontId="4" fillId="0" borderId="23" xfId="1" applyNumberFormat="1" applyFont="1" applyBorder="1"/>
    <xf numFmtId="169" fontId="4" fillId="0" borderId="30" xfId="1" applyNumberFormat="1" applyFont="1" applyBorder="1"/>
    <xf numFmtId="169" fontId="13" fillId="0" borderId="27" xfId="1" applyNumberFormat="1" applyFont="1" applyFill="1" applyBorder="1"/>
    <xf numFmtId="169" fontId="0" fillId="0" borderId="0" xfId="0" applyNumberFormat="1"/>
    <xf numFmtId="0" fontId="0" fillId="5" borderId="23" xfId="4" applyFont="1" applyBorder="1" applyAlignment="1">
      <alignment horizontal="center" vertical="center" wrapText="1"/>
    </xf>
    <xf numFmtId="0" fontId="1" fillId="5" borderId="24" xfId="4" applyBorder="1" applyAlignment="1">
      <alignment horizontal="center" vertical="center"/>
    </xf>
    <xf numFmtId="0" fontId="1" fillId="5" borderId="30" xfId="4" applyBorder="1" applyAlignment="1">
      <alignment horizontal="center" vertical="center"/>
    </xf>
    <xf numFmtId="0" fontId="4" fillId="0" borderId="33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0" fontId="13" fillId="0" borderId="4" xfId="8" applyFont="1" applyBorder="1" applyAlignment="1">
      <alignment horizontal="center"/>
    </xf>
    <xf numFmtId="0" fontId="13" fillId="0" borderId="5" xfId="8" applyFont="1" applyBorder="1" applyAlignment="1">
      <alignment horizontal="center"/>
    </xf>
    <xf numFmtId="0" fontId="1" fillId="5" borderId="39" xfId="4" applyBorder="1" applyAlignment="1">
      <alignment horizontal="center" vertical="center" wrapText="1"/>
    </xf>
    <xf numFmtId="0" fontId="1" fillId="5" borderId="40" xfId="4" applyBorder="1" applyAlignment="1">
      <alignment horizontal="center" vertical="center" wrapText="1"/>
    </xf>
    <xf numFmtId="0" fontId="1" fillId="5" borderId="17" xfId="4" applyBorder="1" applyAlignment="1">
      <alignment horizontal="center" vertical="center" wrapText="1"/>
    </xf>
    <xf numFmtId="0" fontId="1" fillId="5" borderId="41" xfId="4" applyBorder="1" applyAlignment="1">
      <alignment horizontal="center" vertical="center" wrapText="1"/>
    </xf>
    <xf numFmtId="0" fontId="1" fillId="5" borderId="21" xfId="4" applyBorder="1" applyAlignment="1">
      <alignment horizontal="center" vertical="center" wrapText="1"/>
    </xf>
    <xf numFmtId="0" fontId="1" fillId="5" borderId="42" xfId="4" applyBorder="1" applyAlignment="1">
      <alignment horizontal="center" vertical="center" wrapText="1"/>
    </xf>
    <xf numFmtId="0" fontId="1" fillId="5" borderId="10" xfId="4" applyBorder="1" applyAlignment="1">
      <alignment horizontal="center" vertical="center" wrapText="1"/>
    </xf>
    <xf numFmtId="0" fontId="1" fillId="5" borderId="24" xfId="4" applyBorder="1" applyAlignment="1">
      <alignment horizontal="center" vertical="center" wrapText="1"/>
    </xf>
    <xf numFmtId="0" fontId="1" fillId="5" borderId="29" xfId="4" applyBorder="1" applyAlignment="1">
      <alignment horizontal="center" vertical="center" wrapText="1"/>
    </xf>
    <xf numFmtId="0" fontId="1" fillId="5" borderId="14" xfId="4" applyBorder="1" applyAlignment="1">
      <alignment horizontal="center" vertical="center" wrapText="1"/>
    </xf>
    <xf numFmtId="0" fontId="7" fillId="4" borderId="1" xfId="3" applyBorder="1" applyAlignment="1">
      <alignment horizontal="center" vertical="center" wrapText="1"/>
    </xf>
    <xf numFmtId="0" fontId="7" fillId="4" borderId="4" xfId="3" applyBorder="1" applyAlignment="1">
      <alignment horizontal="center" vertical="center" wrapText="1"/>
    </xf>
    <xf numFmtId="0" fontId="1" fillId="5" borderId="1" xfId="4" applyBorder="1" applyAlignment="1">
      <alignment horizontal="center" vertical="center"/>
    </xf>
    <xf numFmtId="0" fontId="1" fillId="5" borderId="33" xfId="4" applyBorder="1" applyAlignment="1">
      <alignment horizontal="center" vertical="center"/>
    </xf>
    <xf numFmtId="0" fontId="0" fillId="5" borderId="12" xfId="4" applyFont="1" applyBorder="1" applyAlignment="1">
      <alignment horizontal="center" vertical="center" wrapText="1"/>
    </xf>
    <xf numFmtId="0" fontId="1" fillId="5" borderId="12" xfId="4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8" fillId="6" borderId="0" xfId="5" applyFont="1" applyAlignment="1">
      <alignment horizontal="center"/>
    </xf>
    <xf numFmtId="0" fontId="9" fillId="8" borderId="0" xfId="7" applyFont="1" applyAlignment="1">
      <alignment horizontal="center"/>
    </xf>
    <xf numFmtId="0" fontId="0" fillId="7" borderId="0" xfId="6" applyFont="1" applyAlignment="1">
      <alignment horizontal="center"/>
    </xf>
    <xf numFmtId="0" fontId="1" fillId="7" borderId="0" xfId="6" applyAlignment="1">
      <alignment horizontal="center"/>
    </xf>
    <xf numFmtId="0" fontId="10" fillId="4" borderId="7" xfId="3" applyFont="1" applyBorder="1" applyAlignment="1">
      <alignment horizontal="center"/>
    </xf>
    <xf numFmtId="0" fontId="10" fillId="4" borderId="8" xfId="3" applyFont="1" applyBorder="1" applyAlignment="1">
      <alignment horizontal="center"/>
    </xf>
    <xf numFmtId="0" fontId="10" fillId="4" borderId="9" xfId="3" applyFont="1" applyBorder="1" applyAlignment="1">
      <alignment horizontal="center"/>
    </xf>
    <xf numFmtId="49" fontId="17" fillId="0" borderId="1" xfId="4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17" fillId="0" borderId="3" xfId="4" applyNumberFormat="1" applyFont="1" applyFill="1" applyBorder="1" applyAlignment="1">
      <alignment horizontal="center" vertical="center" wrapText="1"/>
    </xf>
    <xf numFmtId="49" fontId="17" fillId="0" borderId="33" xfId="4" applyNumberFormat="1" applyFont="1" applyFill="1" applyBorder="1" applyAlignment="1">
      <alignment horizontal="center" vertical="center" wrapText="1"/>
    </xf>
    <xf numFmtId="49" fontId="17" fillId="0" borderId="0" xfId="4" applyNumberFormat="1" applyFont="1" applyFill="1" applyBorder="1" applyAlignment="1">
      <alignment horizontal="center" vertical="center" wrapText="1"/>
    </xf>
    <xf numFmtId="49" fontId="17" fillId="0" borderId="3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49" fontId="17" fillId="0" borderId="5" xfId="4" applyNumberFormat="1" applyFont="1" applyFill="1" applyBorder="1" applyAlignment="1">
      <alignment horizontal="center" vertical="center" wrapText="1"/>
    </xf>
    <xf numFmtId="49" fontId="17" fillId="0" borderId="6" xfId="4" applyNumberFormat="1" applyFont="1" applyFill="1" applyBorder="1" applyAlignment="1">
      <alignment horizontal="center" vertical="center" wrapText="1"/>
    </xf>
  </cellXfs>
  <cellStyles count="14">
    <cellStyle name="40% - Énfasis1" xfId="4" builtinId="31"/>
    <cellStyle name="40% - Énfasis2" xfId="6" builtinId="35"/>
    <cellStyle name="60% - Énfasis2" xfId="7" builtinId="36"/>
    <cellStyle name="Comma 2" xfId="9"/>
    <cellStyle name="Énfasis1" xfId="3" builtinId="29"/>
    <cellStyle name="Énfasis2" xfId="5" builtinId="33"/>
    <cellStyle name="Millares" xfId="1" builtinId="3"/>
    <cellStyle name="Millares 2" xfId="13"/>
    <cellStyle name="Moneda 2" xfId="11"/>
    <cellStyle name="Normal" xfId="0" builtinId="0"/>
    <cellStyle name="Normal 2" xfId="8"/>
    <cellStyle name="Normal 3" xfId="10"/>
    <cellStyle name="Porcentaje" xfId="2" builtinId="5"/>
    <cellStyle name="Porcentaje 2" xfId="1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52"/>
  <sheetViews>
    <sheetView tabSelected="1" view="pageBreakPreview" topLeftCell="B7" zoomScale="90" zoomScaleNormal="100" zoomScaleSheetLayoutView="90" workbookViewId="0">
      <selection activeCell="F13" sqref="F13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123" t="s">
        <v>0</v>
      </c>
      <c r="C2" s="123"/>
      <c r="D2" s="123"/>
      <c r="E2" s="123"/>
      <c r="F2" s="123"/>
      <c r="G2" s="123"/>
      <c r="H2" s="2">
        <v>9</v>
      </c>
    </row>
    <row r="3" spans="2:8" ht="15.75" x14ac:dyDescent="0.25">
      <c r="B3" s="124" t="s">
        <v>1</v>
      </c>
      <c r="C3" s="124"/>
      <c r="D3" s="124"/>
      <c r="E3" s="124"/>
      <c r="F3" s="124"/>
      <c r="G3" s="124"/>
    </row>
    <row r="4" spans="2:8" x14ac:dyDescent="0.25">
      <c r="B4" s="125" t="s">
        <v>2</v>
      </c>
      <c r="C4" s="126"/>
      <c r="D4" s="126"/>
      <c r="E4" s="126"/>
      <c r="F4" s="126"/>
      <c r="G4" s="126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127" t="s">
        <v>57</v>
      </c>
      <c r="C6" s="128"/>
      <c r="D6" s="128"/>
      <c r="E6" s="128"/>
      <c r="F6" s="128"/>
      <c r="G6" s="129"/>
    </row>
    <row r="7" spans="2:8" ht="15" customHeight="1" x14ac:dyDescent="0.25">
      <c r="B7" s="130" t="s">
        <v>56</v>
      </c>
      <c r="C7" s="131"/>
      <c r="D7" s="131"/>
      <c r="E7" s="131"/>
      <c r="F7" s="131"/>
      <c r="G7" s="132"/>
    </row>
    <row r="8" spans="2:8" ht="15" customHeight="1" x14ac:dyDescent="0.25">
      <c r="B8" s="133"/>
      <c r="C8" s="134"/>
      <c r="D8" s="134"/>
      <c r="E8" s="134"/>
      <c r="F8" s="134"/>
      <c r="G8" s="135"/>
    </row>
    <row r="9" spans="2:8" ht="35.25" customHeight="1" x14ac:dyDescent="0.25">
      <c r="B9" s="133"/>
      <c r="C9" s="134"/>
      <c r="D9" s="134"/>
      <c r="E9" s="134"/>
      <c r="F9" s="134"/>
      <c r="G9" s="135"/>
    </row>
    <row r="10" spans="2:8" ht="32.25" customHeight="1" thickBot="1" x14ac:dyDescent="0.3">
      <c r="B10" s="136"/>
      <c r="C10" s="137"/>
      <c r="D10" s="137"/>
      <c r="E10" s="137"/>
      <c r="F10" s="137"/>
      <c r="G10" s="138"/>
    </row>
    <row r="11" spans="2:8" ht="17.25" thickBot="1" x14ac:dyDescent="0.35">
      <c r="B11" s="122"/>
      <c r="C11" s="122"/>
      <c r="D11" s="122"/>
      <c r="E11" s="122"/>
      <c r="F11" s="122"/>
      <c r="G11" s="122"/>
    </row>
    <row r="12" spans="2:8" x14ac:dyDescent="0.25">
      <c r="B12" s="116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117"/>
      <c r="C13" s="7"/>
      <c r="D13" s="7"/>
      <c r="E13" s="8"/>
      <c r="F13" s="9" t="s">
        <v>58</v>
      </c>
      <c r="G13" s="10" t="s">
        <v>9</v>
      </c>
    </row>
    <row r="14" spans="2:8" x14ac:dyDescent="0.25">
      <c r="B14" s="118" t="s">
        <v>10</v>
      </c>
      <c r="C14" s="120" t="s">
        <v>48</v>
      </c>
      <c r="D14" s="121" t="s">
        <v>11</v>
      </c>
      <c r="E14" s="121" t="s">
        <v>12</v>
      </c>
      <c r="F14" s="114" t="s">
        <v>13</v>
      </c>
      <c r="G14" s="96" t="s">
        <v>49</v>
      </c>
    </row>
    <row r="15" spans="2:8" x14ac:dyDescent="0.25">
      <c r="B15" s="119"/>
      <c r="C15" s="112"/>
      <c r="D15" s="112"/>
      <c r="E15" s="112"/>
      <c r="F15" s="115"/>
      <c r="G15" s="97"/>
    </row>
    <row r="16" spans="2:8" ht="15.75" thickBot="1" x14ac:dyDescent="0.3">
      <c r="B16" s="119"/>
      <c r="C16" s="108"/>
      <c r="D16" s="108"/>
      <c r="E16" s="108"/>
      <c r="F16" s="110"/>
      <c r="G16" s="98"/>
      <c r="H16" s="11"/>
    </row>
    <row r="17" spans="2:8" ht="16.5" x14ac:dyDescent="0.3">
      <c r="B17" s="59" t="s">
        <v>15</v>
      </c>
      <c r="C17" s="63"/>
      <c r="D17" s="57">
        <v>1</v>
      </c>
      <c r="E17" s="12">
        <v>0.4</v>
      </c>
      <c r="F17" s="64">
        <f>+E17*D17*$H$2</f>
        <v>3.6</v>
      </c>
      <c r="G17" s="71">
        <f>+ROUND(F17*C17,0)</f>
        <v>0</v>
      </c>
      <c r="H17" s="77"/>
    </row>
    <row r="18" spans="2:8" ht="16.5" x14ac:dyDescent="0.3">
      <c r="B18" s="82" t="s">
        <v>54</v>
      </c>
      <c r="C18" s="79"/>
      <c r="D18" s="80">
        <v>1</v>
      </c>
      <c r="E18" s="81">
        <v>0.2</v>
      </c>
      <c r="F18" s="66">
        <f t="shared" ref="F18:F28" si="0">+E18*D18*$H$2</f>
        <v>1.8</v>
      </c>
      <c r="G18" s="72">
        <f t="shared" ref="G18:G28" si="1">+ROUND(F18*C18,0)</f>
        <v>0</v>
      </c>
      <c r="H18" s="77"/>
    </row>
    <row r="19" spans="2:8" ht="16.5" x14ac:dyDescent="0.3">
      <c r="B19" s="60" t="s">
        <v>50</v>
      </c>
      <c r="C19" s="65"/>
      <c r="D19" s="56">
        <v>1</v>
      </c>
      <c r="E19" s="13">
        <v>1</v>
      </c>
      <c r="F19" s="66">
        <f t="shared" si="0"/>
        <v>9</v>
      </c>
      <c r="G19" s="72">
        <f t="shared" si="1"/>
        <v>0</v>
      </c>
      <c r="H19" s="77"/>
    </row>
    <row r="20" spans="2:8" ht="16.5" x14ac:dyDescent="0.3">
      <c r="B20" s="60" t="s">
        <v>16</v>
      </c>
      <c r="C20" s="65"/>
      <c r="D20" s="56">
        <v>1</v>
      </c>
      <c r="E20" s="13">
        <v>0.5</v>
      </c>
      <c r="F20" s="66">
        <f t="shared" si="0"/>
        <v>4.5</v>
      </c>
      <c r="G20" s="72">
        <f t="shared" si="1"/>
        <v>0</v>
      </c>
      <c r="H20" s="77"/>
    </row>
    <row r="21" spans="2:8" ht="16.5" x14ac:dyDescent="0.3">
      <c r="B21" s="61" t="s">
        <v>17</v>
      </c>
      <c r="C21" s="65"/>
      <c r="D21" s="56">
        <v>1</v>
      </c>
      <c r="E21" s="13">
        <v>0.3</v>
      </c>
      <c r="F21" s="66">
        <f t="shared" si="0"/>
        <v>2.6999999999999997</v>
      </c>
      <c r="G21" s="72">
        <f t="shared" si="1"/>
        <v>0</v>
      </c>
      <c r="H21" s="77"/>
    </row>
    <row r="22" spans="2:8" s="1" customFormat="1" ht="16.5" x14ac:dyDescent="0.3">
      <c r="B22" s="61" t="s">
        <v>52</v>
      </c>
      <c r="C22" s="65"/>
      <c r="D22" s="56">
        <v>1</v>
      </c>
      <c r="E22" s="13">
        <v>0.3</v>
      </c>
      <c r="F22" s="66">
        <f t="shared" si="0"/>
        <v>2.6999999999999997</v>
      </c>
      <c r="G22" s="72">
        <f t="shared" si="1"/>
        <v>0</v>
      </c>
      <c r="H22" s="77"/>
    </row>
    <row r="23" spans="2:8" ht="16.5" x14ac:dyDescent="0.3">
      <c r="B23" s="61" t="s">
        <v>18</v>
      </c>
      <c r="C23" s="65"/>
      <c r="D23" s="56">
        <v>1</v>
      </c>
      <c r="E23" s="13">
        <v>0.5</v>
      </c>
      <c r="F23" s="66">
        <f t="shared" si="0"/>
        <v>4.5</v>
      </c>
      <c r="G23" s="72">
        <f t="shared" si="1"/>
        <v>0</v>
      </c>
      <c r="H23" s="77"/>
    </row>
    <row r="24" spans="2:8" ht="16.5" x14ac:dyDescent="0.3">
      <c r="B24" s="61" t="s">
        <v>19</v>
      </c>
      <c r="C24" s="65"/>
      <c r="D24" s="56">
        <v>1</v>
      </c>
      <c r="E24" s="13">
        <v>0.5</v>
      </c>
      <c r="F24" s="66">
        <f t="shared" si="0"/>
        <v>4.5</v>
      </c>
      <c r="G24" s="72">
        <f t="shared" si="1"/>
        <v>0</v>
      </c>
      <c r="H24" s="77"/>
    </row>
    <row r="25" spans="2:8" ht="16.5" x14ac:dyDescent="0.3">
      <c r="B25" s="61" t="s">
        <v>20</v>
      </c>
      <c r="C25" s="65"/>
      <c r="D25" s="56">
        <v>1</v>
      </c>
      <c r="E25" s="13">
        <v>0.4</v>
      </c>
      <c r="F25" s="66">
        <f t="shared" si="0"/>
        <v>3.6</v>
      </c>
      <c r="G25" s="72">
        <f t="shared" si="1"/>
        <v>0</v>
      </c>
      <c r="H25" s="77"/>
    </row>
    <row r="26" spans="2:8" ht="16.5" x14ac:dyDescent="0.3">
      <c r="B26" s="61" t="s">
        <v>21</v>
      </c>
      <c r="C26" s="65"/>
      <c r="D26" s="56">
        <v>1</v>
      </c>
      <c r="E26" s="14">
        <v>1</v>
      </c>
      <c r="F26" s="66">
        <f t="shared" si="0"/>
        <v>9</v>
      </c>
      <c r="G26" s="72">
        <f t="shared" si="1"/>
        <v>0</v>
      </c>
      <c r="H26" s="77"/>
    </row>
    <row r="27" spans="2:8" ht="16.5" x14ac:dyDescent="0.3">
      <c r="B27" s="61" t="s">
        <v>22</v>
      </c>
      <c r="C27" s="65"/>
      <c r="D27" s="56">
        <v>1</v>
      </c>
      <c r="E27" s="14">
        <v>1</v>
      </c>
      <c r="F27" s="66">
        <f t="shared" si="0"/>
        <v>9</v>
      </c>
      <c r="G27" s="72">
        <f t="shared" si="1"/>
        <v>0</v>
      </c>
      <c r="H27" s="77"/>
    </row>
    <row r="28" spans="2:8" ht="17.25" thickBot="1" x14ac:dyDescent="0.35">
      <c r="B28" s="62" t="s">
        <v>23</v>
      </c>
      <c r="C28" s="67"/>
      <c r="D28" s="58">
        <v>1</v>
      </c>
      <c r="E28" s="15">
        <v>1</v>
      </c>
      <c r="F28" s="68">
        <f t="shared" si="0"/>
        <v>9</v>
      </c>
      <c r="G28" s="73">
        <f t="shared" si="1"/>
        <v>0</v>
      </c>
      <c r="H28" s="77"/>
    </row>
    <row r="29" spans="2:8" ht="15.75" x14ac:dyDescent="0.25">
      <c r="B29" s="99" t="s">
        <v>24</v>
      </c>
      <c r="C29" s="100"/>
      <c r="D29" s="100"/>
      <c r="E29" s="100"/>
      <c r="F29" s="100"/>
      <c r="G29" s="16">
        <f>+ROUND(SUM(G17:G28),0)</f>
        <v>0</v>
      </c>
    </row>
    <row r="30" spans="2:8" ht="15.75" x14ac:dyDescent="0.25">
      <c r="B30" s="101" t="s">
        <v>25</v>
      </c>
      <c r="C30" s="102"/>
      <c r="D30" s="102"/>
      <c r="E30" s="102"/>
      <c r="F30" s="103"/>
      <c r="G30" s="17">
        <v>2.2000000000000002</v>
      </c>
    </row>
    <row r="31" spans="2:8" ht="16.5" thickBot="1" x14ac:dyDescent="0.3">
      <c r="B31" s="104" t="s">
        <v>26</v>
      </c>
      <c r="C31" s="105"/>
      <c r="D31" s="105"/>
      <c r="E31" s="105"/>
      <c r="F31" s="105"/>
      <c r="G31" s="18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8" x14ac:dyDescent="0.25">
      <c r="B33" s="106" t="s">
        <v>27</v>
      </c>
      <c r="C33" s="76" t="s">
        <v>28</v>
      </c>
      <c r="D33" s="19" t="s">
        <v>29</v>
      </c>
      <c r="E33" s="19" t="s">
        <v>30</v>
      </c>
      <c r="F33" s="20" t="s">
        <v>31</v>
      </c>
      <c r="G33" s="48" t="s">
        <v>32</v>
      </c>
    </row>
    <row r="34" spans="2:8" x14ac:dyDescent="0.25">
      <c r="B34" s="107"/>
      <c r="C34" s="108" t="s">
        <v>33</v>
      </c>
      <c r="D34" s="110" t="s">
        <v>34</v>
      </c>
      <c r="E34" s="112" t="s">
        <v>35</v>
      </c>
      <c r="F34" s="110" t="s">
        <v>36</v>
      </c>
      <c r="G34" s="21" t="s">
        <v>37</v>
      </c>
    </row>
    <row r="35" spans="2:8" x14ac:dyDescent="0.25">
      <c r="B35" s="107"/>
      <c r="C35" s="109"/>
      <c r="D35" s="111"/>
      <c r="E35" s="112"/>
      <c r="F35" s="111"/>
      <c r="G35" s="113" t="s">
        <v>14</v>
      </c>
    </row>
    <row r="36" spans="2:8" x14ac:dyDescent="0.25">
      <c r="B36" s="107"/>
      <c r="C36" s="109"/>
      <c r="D36" s="111"/>
      <c r="E36" s="112"/>
      <c r="F36" s="111"/>
      <c r="G36" s="97"/>
    </row>
    <row r="37" spans="2:8" ht="15.75" thickBot="1" x14ac:dyDescent="0.3">
      <c r="B37" s="107"/>
      <c r="C37" s="109"/>
      <c r="D37" s="111"/>
      <c r="E37" s="108"/>
      <c r="F37" s="111"/>
      <c r="G37" s="98"/>
    </row>
    <row r="38" spans="2:8" ht="16.5" x14ac:dyDescent="0.25">
      <c r="B38" s="49" t="s">
        <v>38</v>
      </c>
      <c r="C38" s="54">
        <v>1</v>
      </c>
      <c r="D38" s="43" t="s">
        <v>39</v>
      </c>
      <c r="E38" s="44">
        <v>9</v>
      </c>
      <c r="F38" s="69"/>
      <c r="G38" s="87">
        <f>+ROUND(F38*E38*C38,0)</f>
        <v>0</v>
      </c>
    </row>
    <row r="39" spans="2:8" ht="26.25" x14ac:dyDescent="0.25">
      <c r="B39" s="42" t="s">
        <v>51</v>
      </c>
      <c r="C39" s="74">
        <v>1</v>
      </c>
      <c r="D39" s="75" t="s">
        <v>39</v>
      </c>
      <c r="E39" s="22">
        <v>9</v>
      </c>
      <c r="F39" s="70"/>
      <c r="G39" s="88">
        <f t="shared" ref="G39:G42" si="2">+ROUND(F39*E39*C39,0)</f>
        <v>0</v>
      </c>
    </row>
    <row r="40" spans="2:8" ht="16.5" x14ac:dyDescent="0.25">
      <c r="B40" s="50" t="s">
        <v>42</v>
      </c>
      <c r="C40" s="74">
        <v>1</v>
      </c>
      <c r="D40" s="75" t="s">
        <v>39</v>
      </c>
      <c r="E40" s="22">
        <v>9</v>
      </c>
      <c r="F40" s="86"/>
      <c r="G40" s="88">
        <f>F40*E40*C40</f>
        <v>0</v>
      </c>
    </row>
    <row r="41" spans="2:8" ht="16.5" x14ac:dyDescent="0.25">
      <c r="B41" s="51" t="s">
        <v>47</v>
      </c>
      <c r="C41" s="74">
        <v>1</v>
      </c>
      <c r="D41" s="75" t="s">
        <v>39</v>
      </c>
      <c r="E41" s="22">
        <v>9</v>
      </c>
      <c r="F41" s="70"/>
      <c r="G41" s="88">
        <f>F41*E41*C41</f>
        <v>0</v>
      </c>
    </row>
    <row r="42" spans="2:8" ht="16.5" x14ac:dyDescent="0.3">
      <c r="B42" s="52" t="s">
        <v>40</v>
      </c>
      <c r="C42" s="74">
        <v>2</v>
      </c>
      <c r="D42" s="75" t="s">
        <v>39</v>
      </c>
      <c r="E42" s="22">
        <v>9</v>
      </c>
      <c r="F42" s="70"/>
      <c r="G42" s="88">
        <f t="shared" si="2"/>
        <v>0</v>
      </c>
    </row>
    <row r="43" spans="2:8" ht="16.5" x14ac:dyDescent="0.3">
      <c r="B43" s="78" t="s">
        <v>53</v>
      </c>
      <c r="C43" s="74">
        <v>1</v>
      </c>
      <c r="D43" s="75" t="s">
        <v>41</v>
      </c>
      <c r="E43" s="22">
        <v>1</v>
      </c>
      <c r="F43" s="70"/>
      <c r="G43" s="88">
        <f>+ROUND(F43*E43*C43,0)</f>
        <v>0</v>
      </c>
    </row>
    <row r="44" spans="2:8" ht="17.25" thickBot="1" x14ac:dyDescent="0.3">
      <c r="B44" s="53" t="s">
        <v>46</v>
      </c>
      <c r="C44" s="55">
        <v>10</v>
      </c>
      <c r="D44" s="45" t="s">
        <v>39</v>
      </c>
      <c r="E44" s="46">
        <v>9</v>
      </c>
      <c r="F44" s="85"/>
      <c r="G44" s="89">
        <f>F44*E44*C44</f>
        <v>0</v>
      </c>
    </row>
    <row r="45" spans="2:8" ht="16.5" thickBot="1" x14ac:dyDescent="0.3">
      <c r="B45" s="23" t="s">
        <v>43</v>
      </c>
      <c r="C45" s="24"/>
      <c r="D45" s="25"/>
      <c r="E45" s="25"/>
      <c r="F45" s="26"/>
      <c r="G45" s="90">
        <f>SUM(G38:G44)</f>
        <v>0</v>
      </c>
      <c r="H45" s="95">
        <v>773497</v>
      </c>
    </row>
    <row r="46" spans="2:8" ht="16.5" thickBot="1" x14ac:dyDescent="0.3">
      <c r="B46" s="27"/>
      <c r="C46" s="28"/>
      <c r="D46" s="29"/>
      <c r="E46" s="29"/>
      <c r="F46" s="29"/>
      <c r="G46" s="91"/>
      <c r="H46" s="95">
        <v>193374.25</v>
      </c>
    </row>
    <row r="47" spans="2:8" ht="15.75" x14ac:dyDescent="0.25">
      <c r="B47" s="30" t="s">
        <v>44</v>
      </c>
      <c r="C47" s="31"/>
      <c r="D47" s="32"/>
      <c r="E47" s="32"/>
      <c r="F47" s="33"/>
      <c r="G47" s="92">
        <f>G45+G31</f>
        <v>0</v>
      </c>
      <c r="H47" s="95">
        <v>587759997</v>
      </c>
    </row>
    <row r="48" spans="2:8" ht="16.5" thickBot="1" x14ac:dyDescent="0.3">
      <c r="B48" s="34" t="s">
        <v>55</v>
      </c>
      <c r="C48" s="35"/>
      <c r="D48" s="36"/>
      <c r="E48" s="36"/>
      <c r="F48" s="37"/>
      <c r="G48" s="93">
        <f>G47*0.19</f>
        <v>0</v>
      </c>
      <c r="H48" s="95">
        <v>699434397</v>
      </c>
    </row>
    <row r="49" spans="2:8" ht="21.75" thickBot="1" x14ac:dyDescent="0.4">
      <c r="B49" s="38" t="s">
        <v>45</v>
      </c>
      <c r="C49" s="39"/>
      <c r="D49" s="40"/>
      <c r="E49" s="40"/>
      <c r="F49" s="41"/>
      <c r="G49" s="94">
        <f>+G48+G47</f>
        <v>0</v>
      </c>
      <c r="H49" s="84"/>
    </row>
    <row r="50" spans="2:8" ht="15.75" thickBot="1" x14ac:dyDescent="0.3"/>
    <row r="51" spans="2:8" ht="16.5" thickBot="1" x14ac:dyDescent="0.3">
      <c r="G51" s="83">
        <f>ROUND(G49/12,0)</f>
        <v>0</v>
      </c>
    </row>
    <row r="52" spans="2:8" ht="15.75" x14ac:dyDescent="0.25">
      <c r="B52" s="47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" right="0.7" top="0.3" bottom="0.32" header="0.3" footer="0.3"/>
  <pageSetup scale="70" fitToHeight="0" orientation="landscape" horizontalDpi="4294967294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M2 FINAL</vt:lpstr>
      <vt:lpstr>'INTERVENTORIAS 2016 - M2 FINAL'!Área_de_impresión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Alexei Landinez Santos</dc:creator>
  <cp:lastModifiedBy>SDGC</cp:lastModifiedBy>
  <cp:lastPrinted>2017-06-23T20:37:51Z</cp:lastPrinted>
  <dcterms:created xsi:type="dcterms:W3CDTF">2015-01-08T19:59:29Z</dcterms:created>
  <dcterms:modified xsi:type="dcterms:W3CDTF">2017-06-28T19:55:26Z</dcterms:modified>
</cp:coreProperties>
</file>