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framos\Documents\backups lframos\ANI - FABIAN RAMOS\Presupuesto y Compras\AÑO 2017\COMPRAS 2017\0. Poliza Servidores Publicos\observaciones-1\"/>
    </mc:Choice>
  </mc:AlternateContent>
  <bookViews>
    <workbookView xWindow="0" yWindow="0" windowWidth="15600" windowHeight="9510"/>
  </bookViews>
  <sheets>
    <sheet name="Relacion Siniestralidad SP" sheetId="7" r:id="rId1"/>
  </sheets>
  <definedNames>
    <definedName name="_xlnm.Print_Area" localSheetId="0">'Relacion Siniestralidad SP'!$A$1:$K$48</definedName>
    <definedName name="_xlnm.Print_Titles" localSheetId="0">'Relacion Siniestralidad SP'!$1:$4</definedName>
  </definedNames>
  <calcPr calcId="171027"/>
</workbook>
</file>

<file path=xl/calcChain.xml><?xml version="1.0" encoding="utf-8"?>
<calcChain xmlns="http://schemas.openxmlformats.org/spreadsheetml/2006/main">
  <c r="K45" i="7" l="1"/>
  <c r="J45" i="7"/>
  <c r="I45" i="7"/>
  <c r="I32" i="7" l="1"/>
  <c r="I29" i="7"/>
  <c r="K47" i="7"/>
  <c r="J47" i="7"/>
  <c r="I47" i="7"/>
  <c r="K43" i="7"/>
  <c r="J43" i="7"/>
  <c r="I43" i="7"/>
  <c r="K41" i="7"/>
  <c r="J41" i="7"/>
  <c r="I41" i="7"/>
  <c r="K39" i="7"/>
  <c r="J39" i="7"/>
  <c r="I39" i="7"/>
  <c r="K37" i="7"/>
  <c r="J37" i="7"/>
  <c r="I37" i="7"/>
  <c r="K35" i="7"/>
  <c r="J35" i="7"/>
  <c r="I35" i="7"/>
  <c r="K32" i="7"/>
  <c r="J32" i="7"/>
  <c r="K29" i="7"/>
  <c r="J29" i="7"/>
  <c r="K22" i="7"/>
  <c r="J22" i="7"/>
  <c r="I22" i="7"/>
  <c r="K19" i="7"/>
  <c r="J19" i="7"/>
  <c r="I19" i="7"/>
  <c r="I48" i="7" l="1"/>
  <c r="K48" i="7"/>
  <c r="J48" i="7"/>
</calcChain>
</file>

<file path=xl/sharedStrings.xml><?xml version="1.0" encoding="utf-8"?>
<sst xmlns="http://schemas.openxmlformats.org/spreadsheetml/2006/main" count="215" uniqueCount="118">
  <si>
    <t>VALOR RECLAMACIÓN GASTOS DE DEFENSA</t>
  </si>
  <si>
    <t xml:space="preserve">FUNCIONARIO </t>
  </si>
  <si>
    <t>APODERADO</t>
  </si>
  <si>
    <t>CONSULTORIA LEGAL</t>
  </si>
  <si>
    <t>PROCESO</t>
  </si>
  <si>
    <t>LUIS FERNANDO ANDRADE MORENO</t>
  </si>
  <si>
    <t>AGENCIA NACIONAL DE INFRAESTRUCTURA</t>
  </si>
  <si>
    <t>NUMERO DE SINIESTROS</t>
  </si>
  <si>
    <t>VALOR ANTICIPO</t>
  </si>
  <si>
    <t>CAMILO MENDOZA ROZO</t>
  </si>
  <si>
    <t>GUSTAVO QUINTERO NAVAS</t>
  </si>
  <si>
    <t>LUIS FERNANDIO ANDRADE MORENO</t>
  </si>
  <si>
    <t>Proceso IUS 2014-216648-IUC-D-50-697664</t>
  </si>
  <si>
    <t>G201500029362</t>
  </si>
  <si>
    <t>G201600001258</t>
  </si>
  <si>
    <t xml:space="preserve">Proceso Disciplinario No IUS-2015-305830 </t>
  </si>
  <si>
    <t>VALOR AUTORIZADO</t>
  </si>
  <si>
    <t xml:space="preserve"> Disci IUS2013-99950</t>
  </si>
  <si>
    <t xml:space="preserve"> Disci IUS2013-237302</t>
  </si>
  <si>
    <t>ANDRES FIGUEREDO SERPA</t>
  </si>
  <si>
    <t>Disci IUS-2013-237302</t>
  </si>
  <si>
    <t>ALEXANDRA LOZANO VERGARA</t>
  </si>
  <si>
    <t>JAIRO LAZARO ORTIZ</t>
  </si>
  <si>
    <t>G201600004752</t>
  </si>
  <si>
    <t>G201600004756</t>
  </si>
  <si>
    <t>G201600004755</t>
  </si>
  <si>
    <t>G201600004753</t>
  </si>
  <si>
    <t>G201600007159</t>
  </si>
  <si>
    <t>ID</t>
  </si>
  <si>
    <t>G201600006661</t>
  </si>
  <si>
    <t>BEATRZ MORALES VELEZ</t>
  </si>
  <si>
    <t>Disci IUS-2013-265749</t>
  </si>
  <si>
    <t>Proceso Disciplinario No IUS-2013-265749</t>
  </si>
  <si>
    <t>G201600009014</t>
  </si>
  <si>
    <t>Proceso Disciplinario No IUS-2011-447609</t>
  </si>
  <si>
    <t>G201600009767</t>
  </si>
  <si>
    <t>LUIS  FERNANDO ANDRADE MORENO</t>
  </si>
  <si>
    <t>Porceso IUS-2013-237302</t>
  </si>
  <si>
    <t>Proceso Sancionatorio No 2016-000273</t>
  </si>
  <si>
    <t>G201600010471</t>
  </si>
  <si>
    <t>JAIFER BLANCO ORTEGA</t>
  </si>
  <si>
    <t>Disci IUS-2014-217149</t>
  </si>
  <si>
    <t>G201600012646</t>
  </si>
  <si>
    <t>OSCAR IBAÑEZ PARRA</t>
  </si>
  <si>
    <t>Disciplinario IUS-20124-217149</t>
  </si>
  <si>
    <t>G201600014363</t>
  </si>
  <si>
    <t xml:space="preserve">MARÍA CONSTANZA GARCIA  </t>
  </si>
  <si>
    <t>IVAN CARVAJAL SANCHEZ</t>
  </si>
  <si>
    <t>Disciplinario IUS-2014-447237</t>
  </si>
  <si>
    <t>G2016000010473</t>
  </si>
  <si>
    <t>SOCIEDAD CAICEDO SERRANO &amp; ASOCIADOS</t>
  </si>
  <si>
    <t>G20170002496</t>
  </si>
  <si>
    <t>ANDRES FIGUERDO SERPA</t>
  </si>
  <si>
    <t xml:space="preserve">Disciplinario IUS-2016-107800 </t>
  </si>
  <si>
    <t>EN ESTUDIO</t>
  </si>
  <si>
    <t>JOSE GONZALO OTALORA</t>
  </si>
  <si>
    <t xml:space="preserve">Disciplinario IUS-2017-19229 </t>
  </si>
  <si>
    <t>DIANA RAFAELA ROCHELS</t>
  </si>
  <si>
    <t>SAAVEDRA BECERRA ABOGADOS</t>
  </si>
  <si>
    <t xml:space="preserve">Disciplinario IUS-2014-395160 </t>
  </si>
  <si>
    <t>G201700010028</t>
  </si>
  <si>
    <t>Proceso Preliminar IUS 2017-19229</t>
  </si>
  <si>
    <t>Proceso (Telegrama)</t>
  </si>
  <si>
    <t>G201700012860</t>
  </si>
  <si>
    <t>JESUS YEPES ABOGADOS SAS</t>
  </si>
  <si>
    <t>G201700010424</t>
  </si>
  <si>
    <t>GRAN TOTAL</t>
  </si>
  <si>
    <t>MARIA CLARA GARRIDO GARRIDO</t>
  </si>
  <si>
    <t>FERMIN CAMARGO MORENO</t>
  </si>
  <si>
    <t xml:space="preserve">Proceso 2017-19229-IUC-D-651-927370 </t>
  </si>
  <si>
    <t>G201700013366</t>
  </si>
  <si>
    <t xml:space="preserve">ANEXO 11 - RELACION DE SINIESTROS  </t>
  </si>
  <si>
    <t>HECHOS</t>
  </si>
  <si>
    <t>AUTORIDAD</t>
  </si>
  <si>
    <t>Procuraduria General de la Nacion</t>
  </si>
  <si>
    <t>FECHA DE APERTURA  INVESTIGACION</t>
  </si>
  <si>
    <t>G201500023967</t>
  </si>
  <si>
    <t xml:space="preserve">Contraloria General de la Republica </t>
  </si>
  <si>
    <t>Proceso Responsabilidad Fiscal 2015-907</t>
  </si>
  <si>
    <t>G201500020624</t>
  </si>
  <si>
    <t>Proceso IUS 2013-236751-IUC-2014-652-624715</t>
  </si>
  <si>
    <t>LUIS FERNANDO ANDRDAE MORENO</t>
  </si>
  <si>
    <t>G201500014381</t>
  </si>
  <si>
    <t>Proceso IUS 2012-228270</t>
  </si>
  <si>
    <t>Fiscalia General de la Nacion</t>
  </si>
  <si>
    <t>G201700013834</t>
  </si>
  <si>
    <t xml:space="preserve"> </t>
  </si>
  <si>
    <t>PENDIENTE DE APROBACION</t>
  </si>
  <si>
    <t>DIEGO HUMBERTO CAICEDO ORTIZ</t>
  </si>
  <si>
    <t>Proceso PRF-2017-01052-ucc-prf-032-2017</t>
  </si>
  <si>
    <t>Proceso IUS-2012-271868/557217</t>
  </si>
  <si>
    <t>PRF-2017-01052-ucc-prf-032-2017</t>
  </si>
  <si>
    <t>PRF-UCC-PRF-034-2017</t>
  </si>
  <si>
    <t>IUS-2017-19229--2017-651-927370</t>
  </si>
  <si>
    <t>iuc-d-2017-651-927370</t>
  </si>
  <si>
    <t>IVAN MAURICIO FIERRO SANCHEZ</t>
  </si>
  <si>
    <t xml:space="preserve">Hallazgos disciplinario relacionado con el mantenimiento vial de la troncal  Zipaquira - Bucaramanga </t>
  </si>
  <si>
    <t xml:space="preserve">Hallazgos fiscales relacionados con el contrato de concesión Desarrollo Vial Armenia, Pereira - Manizalez </t>
  </si>
  <si>
    <t>Presunta omisión de respuesta a requerimiento efectuado por la Contralorïa General de la República</t>
  </si>
  <si>
    <t xml:space="preserve">Hallazgos disciplinarios referentes a la Concesión DEVIMED </t>
  </si>
  <si>
    <t xml:space="preserve">Incumplimiento de las obligaciones contrato de concesion red pacífica No. 09-CONP98 </t>
  </si>
  <si>
    <t>Hallazgos disciplinarios relacionado con el contrato de Concesión Vial Ruta del Sol I</t>
  </si>
  <si>
    <t>Investigación disciplinaria relacionada con compra de terrenos para el proyecto de concesión Bogoä- Girardot</t>
  </si>
  <si>
    <t>Hallazgos disciplinarios relacionado con el contrato de Concesión Santamarta  Paraguachon S.A.</t>
  </si>
  <si>
    <t>Presunta omisión de respuesta al requerimiento efectuado por la Contralorïa General de la República</t>
  </si>
  <si>
    <t xml:space="preserve">Presunta falta disciplinaria al suscribirse un otrosi adicionanado el tramo Ocaña - Gamarra al contrato de concesión ruta del sol II </t>
  </si>
  <si>
    <t>Presuntas irregularidades en la celebración de contratos de prestacion de servicios profesionales</t>
  </si>
  <si>
    <t>Proceso de Responsabilidad Fiscal relacionada con repavimentación contrato Concesionario CODAD S.A.</t>
  </si>
  <si>
    <t>Investigación disciplinaria Proyecto de  Concesión Bogota - Girardot Concesionaria San Rafael</t>
  </si>
  <si>
    <t>Investigación disciplinaria Proyecto concesión Santamarta - Paraguachon</t>
  </si>
  <si>
    <t>investigación irregularidades en mantenimiento puente Gustavo Rojas Pinilla Contrato de Concesión 08-2010</t>
  </si>
  <si>
    <t>Hallazgo por el  mantenimiento pista sur aeropuerto el Dorado Contrato de Concesión 0110-O.P.</t>
  </si>
  <si>
    <t>Presuntas irregularidades en contrato de concesión 0275-1996 DEVIMED S.A. en los estudios y diseños</t>
  </si>
  <si>
    <t xml:space="preserve">Presunta infraccion a la Ley penal por suscribirse un otrosi adicionanado el tramo Ocaña - Gamarra al contrato de concesion ruta del sol II </t>
  </si>
  <si>
    <t xml:space="preserve">Presunta infraccion a la Ley penal por suscribirse un otrosi adicionanado el tramo Ocaña - Gamarra al contrato de concesión ruta del sol II </t>
  </si>
  <si>
    <t>Hallazgo con  presunta incidencia disciplinaria en compra de predios</t>
  </si>
  <si>
    <t>Presunto detrimento patrimonial Concesión Terminal de Contenedores  TCBUEN</t>
  </si>
  <si>
    <t>Investigación disciplinaria iregularidad ambiental empresa FENOCO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</si>
</sst>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color indexed="8"/>
      <name val="Arial Narrow"/>
      <family val="2"/>
    </font>
    <font>
      <sz val="12"/>
      <color theme="1"/>
      <name val="Arial Narrow"/>
      <family val="2"/>
    </font>
    <font>
      <sz val="12"/>
      <color indexed="8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7">
    <xf numFmtId="0" fontId="0" fillId="0" borderId="0" xfId="0"/>
    <xf numFmtId="165" fontId="5" fillId="0" borderId="1" xfId="1" applyNumberFormat="1" applyFont="1" applyBorder="1" applyAlignment="1">
      <alignment horizontal="center" vertical="center" wrapText="1"/>
    </xf>
    <xf numFmtId="165" fontId="5" fillId="0" borderId="13" xfId="1" applyNumberFormat="1" applyFont="1" applyBorder="1" applyAlignment="1">
      <alignment horizontal="center" vertical="center" wrapText="1"/>
    </xf>
    <xf numFmtId="165" fontId="5" fillId="0" borderId="14" xfId="1" applyNumberFormat="1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 applyProtection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5" fillId="0" borderId="13" xfId="0" applyFont="1" applyFill="1" applyBorder="1" applyAlignment="1">
      <alignment horizontal="justify" vertical="center" wrapText="1"/>
    </xf>
    <xf numFmtId="0" fontId="6" fillId="2" borderId="13" xfId="0" applyFont="1" applyFill="1" applyBorder="1" applyAlignment="1" applyProtection="1">
      <alignment horizontal="justify" vertical="center" wrapText="1"/>
    </xf>
    <xf numFmtId="0" fontId="5" fillId="3" borderId="19" xfId="0" applyFont="1" applyFill="1" applyBorder="1" applyAlignment="1">
      <alignment horizontal="justify" vertical="center" wrapText="1"/>
    </xf>
    <xf numFmtId="0" fontId="6" fillId="3" borderId="19" xfId="0" applyFont="1" applyFill="1" applyBorder="1" applyAlignment="1" applyProtection="1">
      <alignment horizontal="justify" vertical="center" wrapText="1"/>
    </xf>
    <xf numFmtId="0" fontId="6" fillId="2" borderId="20" xfId="0" applyFont="1" applyFill="1" applyBorder="1" applyAlignment="1" applyProtection="1">
      <alignment horizontal="justify" vertical="center" wrapText="1"/>
    </xf>
    <xf numFmtId="0" fontId="5" fillId="3" borderId="11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 applyProtection="1">
      <alignment horizontal="justify" vertical="center" wrapText="1"/>
    </xf>
    <xf numFmtId="0" fontId="5" fillId="0" borderId="20" xfId="0" applyFont="1" applyFill="1" applyBorder="1" applyAlignment="1">
      <alignment horizontal="justify" vertical="center" wrapText="1"/>
    </xf>
    <xf numFmtId="165" fontId="5" fillId="0" borderId="22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165" fontId="3" fillId="3" borderId="18" xfId="1" applyNumberFormat="1" applyFont="1" applyFill="1" applyBorder="1" applyAlignment="1">
      <alignment horizontal="center" vertical="center" wrapText="1"/>
    </xf>
    <xf numFmtId="165" fontId="5" fillId="0" borderId="20" xfId="1" applyNumberFormat="1" applyFont="1" applyBorder="1" applyAlignment="1">
      <alignment horizontal="center" vertical="center" wrapText="1"/>
    </xf>
    <xf numFmtId="165" fontId="3" fillId="3" borderId="11" xfId="1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0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justify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 applyProtection="1">
      <alignment horizontal="justify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justify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 applyProtection="1">
      <alignment horizontal="justify" vertical="center" wrapText="1"/>
    </xf>
    <xf numFmtId="0" fontId="3" fillId="3" borderId="23" xfId="0" applyFont="1" applyFill="1" applyBorder="1" applyAlignment="1">
      <alignment horizontal="center" vertical="center" wrapText="1"/>
    </xf>
    <xf numFmtId="165" fontId="5" fillId="4" borderId="11" xfId="1" applyNumberFormat="1" applyFont="1" applyFill="1" applyBorder="1" applyAlignment="1">
      <alignment horizontal="center" vertical="center" wrapText="1"/>
    </xf>
    <xf numFmtId="165" fontId="9" fillId="0" borderId="11" xfId="1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justify" vertical="center" wrapText="1"/>
    </xf>
    <xf numFmtId="165" fontId="3" fillId="3" borderId="19" xfId="1" applyNumberFormat="1" applyFont="1" applyFill="1" applyBorder="1" applyAlignment="1">
      <alignment horizontal="center" vertical="center" wrapText="1"/>
    </xf>
    <xf numFmtId="165" fontId="3" fillId="3" borderId="26" xfId="1" applyNumberFormat="1" applyFont="1" applyFill="1" applyBorder="1" applyAlignment="1">
      <alignment horizontal="center" vertical="center" wrapText="1"/>
    </xf>
    <xf numFmtId="164" fontId="7" fillId="0" borderId="0" xfId="1" applyFont="1" applyAlignment="1">
      <alignment horizontal="center" wrapText="1"/>
    </xf>
    <xf numFmtId="165" fontId="2" fillId="0" borderId="0" xfId="0" applyNumberFormat="1" applyFont="1" applyAlignment="1">
      <alignment horizontal="center" wrapText="1"/>
    </xf>
    <xf numFmtId="0" fontId="7" fillId="0" borderId="0" xfId="0" applyFont="1" applyAlignment="1">
      <alignment wrapText="1"/>
    </xf>
    <xf numFmtId="165" fontId="5" fillId="0" borderId="4" xfId="1" applyNumberFormat="1" applyFont="1" applyBorder="1" applyAlignment="1">
      <alignment horizontal="center" vertical="center" wrapText="1"/>
    </xf>
    <xf numFmtId="165" fontId="5" fillId="0" borderId="5" xfId="1" applyNumberFormat="1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 applyProtection="1">
      <alignment horizontal="justify" vertical="center" wrapText="1"/>
    </xf>
    <xf numFmtId="165" fontId="9" fillId="0" borderId="7" xfId="1" applyNumberFormat="1" applyFont="1" applyFill="1" applyBorder="1" applyAlignment="1">
      <alignment horizontal="center" vertical="center" wrapText="1"/>
    </xf>
    <xf numFmtId="165" fontId="10" fillId="0" borderId="7" xfId="1" applyNumberFormat="1" applyFont="1" applyFill="1" applyBorder="1" applyAlignment="1">
      <alignment horizontal="center" vertical="center" wrapText="1"/>
    </xf>
    <xf numFmtId="165" fontId="10" fillId="0" borderId="8" xfId="1" applyNumberFormat="1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justify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 applyProtection="1">
      <alignment horizontal="justify" vertical="center" wrapText="1"/>
    </xf>
    <xf numFmtId="165" fontId="3" fillId="3" borderId="28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5" fillId="0" borderId="29" xfId="1" applyNumberFormat="1" applyFont="1" applyBorder="1" applyAlignment="1">
      <alignment horizontal="center" vertical="center" wrapText="1"/>
    </xf>
    <xf numFmtId="14" fontId="5" fillId="0" borderId="20" xfId="0" applyNumberFormat="1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4" fillId="2" borderId="24" xfId="0" applyFont="1" applyFill="1" applyBorder="1" applyAlignment="1" applyProtection="1">
      <alignment horizontal="center" vertical="center" wrapText="1"/>
    </xf>
    <xf numFmtId="0" fontId="4" fillId="2" borderId="25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justify" vertical="center" wrapText="1"/>
    </xf>
    <xf numFmtId="0" fontId="5" fillId="0" borderId="29" xfId="0" applyFont="1" applyBorder="1" applyAlignment="1">
      <alignment horizontal="center" vertical="center" wrapText="1"/>
    </xf>
    <xf numFmtId="0" fontId="6" fillId="2" borderId="29" xfId="0" applyFont="1" applyFill="1" applyBorder="1" applyAlignment="1" applyProtection="1">
      <alignment horizontal="justify" vertical="center" wrapText="1"/>
    </xf>
    <xf numFmtId="14" fontId="5" fillId="0" borderId="1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justify" vertical="center" wrapText="1"/>
    </xf>
    <xf numFmtId="165" fontId="9" fillId="0" borderId="1" xfId="1" applyNumberFormat="1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justify" vertical="center" wrapText="1"/>
    </xf>
    <xf numFmtId="165" fontId="3" fillId="3" borderId="30" xfId="1" applyNumberFormat="1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justify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 applyProtection="1">
      <alignment horizontal="justify" vertical="center" wrapText="1"/>
    </xf>
    <xf numFmtId="165" fontId="9" fillId="0" borderId="13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4" fontId="5" fillId="0" borderId="29" xfId="0" applyNumberFormat="1" applyFont="1" applyFill="1" applyBorder="1" applyAlignment="1">
      <alignment horizontal="center" vertical="center" wrapText="1"/>
    </xf>
    <xf numFmtId="14" fontId="5" fillId="4" borderId="11" xfId="0" applyNumberFormat="1" applyFont="1" applyFill="1" applyBorder="1" applyAlignment="1">
      <alignment horizontal="center" vertical="center" wrapText="1"/>
    </xf>
    <xf numFmtId="165" fontId="3" fillId="4" borderId="11" xfId="1" applyNumberFormat="1" applyFont="1" applyFill="1" applyBorder="1" applyAlignment="1">
      <alignment horizontal="center" vertical="center" wrapText="1"/>
    </xf>
    <xf numFmtId="14" fontId="9" fillId="0" borderId="11" xfId="0" applyNumberFormat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view="pageBreakPreview" topLeftCell="B1" zoomScaleNormal="100" zoomScaleSheetLayoutView="100" workbookViewId="0">
      <pane ySplit="4" topLeftCell="A53" activePane="bottomLeft" state="frozen"/>
      <selection pane="bottomLeft" activeCell="J6" sqref="J6"/>
    </sheetView>
  </sheetViews>
  <sheetFormatPr baseColWidth="10" defaultRowHeight="16.5" x14ac:dyDescent="0.3"/>
  <cols>
    <col min="1" max="1" width="10.42578125" style="19" hidden="1" customWidth="1"/>
    <col min="2" max="2" width="15.42578125" style="5" bestFit="1" customWidth="1"/>
    <col min="3" max="3" width="15.42578125" style="5" customWidth="1"/>
    <col min="4" max="4" width="15.42578125" style="6" customWidth="1"/>
    <col min="5" max="5" width="15.42578125" style="5" customWidth="1"/>
    <col min="6" max="7" width="22.42578125" style="6" customWidth="1"/>
    <col min="8" max="8" width="42.42578125" style="5" customWidth="1"/>
    <col min="9" max="11" width="22.5703125" style="6" customWidth="1"/>
    <col min="12" max="12" width="11.42578125" style="5"/>
    <col min="13" max="13" width="13.140625" style="5" bestFit="1" customWidth="1"/>
    <col min="14" max="16384" width="11.42578125" style="5"/>
  </cols>
  <sheetData>
    <row r="1" spans="1:11" s="4" customFormat="1" ht="20.100000000000001" customHeight="1" x14ac:dyDescent="0.25">
      <c r="A1" s="101" t="s">
        <v>6</v>
      </c>
      <c r="B1" s="102"/>
      <c r="C1" s="102"/>
      <c r="D1" s="102"/>
      <c r="E1" s="102"/>
      <c r="F1" s="102"/>
      <c r="G1" s="102"/>
      <c r="H1" s="102"/>
      <c r="I1" s="102"/>
      <c r="J1" s="102"/>
      <c r="K1" s="103"/>
    </row>
    <row r="2" spans="1:11" s="4" customFormat="1" ht="20.100000000000001" customHeight="1" x14ac:dyDescent="0.25">
      <c r="A2" s="104" t="s">
        <v>71</v>
      </c>
      <c r="B2" s="105"/>
      <c r="C2" s="105"/>
      <c r="D2" s="105"/>
      <c r="E2" s="105"/>
      <c r="F2" s="105"/>
      <c r="G2" s="105"/>
      <c r="H2" s="105"/>
      <c r="I2" s="105"/>
      <c r="J2" s="105"/>
      <c r="K2" s="106"/>
    </row>
    <row r="3" spans="1:11" s="4" customFormat="1" ht="20.100000000000001" customHeight="1" thickBot="1" x14ac:dyDescent="0.3">
      <c r="A3" s="104"/>
      <c r="B3" s="105"/>
      <c r="C3" s="105"/>
      <c r="D3" s="105"/>
      <c r="E3" s="105"/>
      <c r="F3" s="105"/>
      <c r="G3" s="105"/>
      <c r="H3" s="105"/>
      <c r="I3" s="105"/>
      <c r="J3" s="105"/>
      <c r="K3" s="106"/>
    </row>
    <row r="4" spans="1:11" ht="63" x14ac:dyDescent="0.3">
      <c r="A4" s="67" t="s">
        <v>28</v>
      </c>
      <c r="B4" s="68" t="s">
        <v>7</v>
      </c>
      <c r="C4" s="68" t="s">
        <v>72</v>
      </c>
      <c r="D4" s="68" t="s">
        <v>75</v>
      </c>
      <c r="E4" s="68" t="s">
        <v>73</v>
      </c>
      <c r="F4" s="69" t="s">
        <v>1</v>
      </c>
      <c r="G4" s="69" t="s">
        <v>2</v>
      </c>
      <c r="H4" s="70" t="s">
        <v>4</v>
      </c>
      <c r="I4" s="70" t="s">
        <v>0</v>
      </c>
      <c r="J4" s="70" t="s">
        <v>16</v>
      </c>
      <c r="K4" s="71" t="s">
        <v>8</v>
      </c>
    </row>
    <row r="5" spans="1:11" s="9" customFormat="1" ht="126" x14ac:dyDescent="0.25">
      <c r="A5" s="64"/>
      <c r="B5" s="72" t="s">
        <v>76</v>
      </c>
      <c r="C5" s="76" t="s">
        <v>97</v>
      </c>
      <c r="D5" s="77">
        <v>42260</v>
      </c>
      <c r="E5" s="73" t="s">
        <v>77</v>
      </c>
      <c r="F5" s="74" t="s">
        <v>5</v>
      </c>
      <c r="G5" s="74" t="s">
        <v>3</v>
      </c>
      <c r="H5" s="75" t="s">
        <v>78</v>
      </c>
      <c r="I5" s="1">
        <v>50000000</v>
      </c>
      <c r="J5" s="1">
        <v>50000000</v>
      </c>
      <c r="K5" s="1">
        <v>25000000</v>
      </c>
    </row>
    <row r="6" spans="1:11" s="9" customFormat="1" ht="112.5" customHeight="1" x14ac:dyDescent="0.25">
      <c r="A6" s="64">
        <v>104572</v>
      </c>
      <c r="B6" s="72" t="s">
        <v>13</v>
      </c>
      <c r="C6" s="76" t="s">
        <v>98</v>
      </c>
      <c r="D6" s="77">
        <v>42269</v>
      </c>
      <c r="E6" s="73" t="s">
        <v>74</v>
      </c>
      <c r="F6" s="74" t="s">
        <v>11</v>
      </c>
      <c r="G6" s="74" t="s">
        <v>3</v>
      </c>
      <c r="H6" s="75" t="s">
        <v>12</v>
      </c>
      <c r="I6" s="1">
        <v>50000000</v>
      </c>
      <c r="J6" s="1">
        <v>50000000</v>
      </c>
      <c r="K6" s="1">
        <v>25000000</v>
      </c>
    </row>
    <row r="7" spans="1:11" s="9" customFormat="1" ht="133.5" customHeight="1" x14ac:dyDescent="0.25">
      <c r="A7" s="64"/>
      <c r="B7" s="72" t="s">
        <v>79</v>
      </c>
      <c r="C7" s="73" t="s">
        <v>99</v>
      </c>
      <c r="D7" s="77">
        <v>42137</v>
      </c>
      <c r="E7" s="73" t="s">
        <v>74</v>
      </c>
      <c r="F7" s="74" t="s">
        <v>11</v>
      </c>
      <c r="G7" s="74" t="s">
        <v>3</v>
      </c>
      <c r="H7" s="75" t="s">
        <v>80</v>
      </c>
      <c r="I7" s="1">
        <v>50000000</v>
      </c>
      <c r="J7" s="1">
        <v>50000000</v>
      </c>
      <c r="K7" s="1">
        <v>12500000</v>
      </c>
    </row>
    <row r="8" spans="1:11" s="9" customFormat="1" ht="112.5" customHeight="1" x14ac:dyDescent="0.25">
      <c r="A8" s="64"/>
      <c r="B8" s="72" t="s">
        <v>82</v>
      </c>
      <c r="C8" s="73" t="s">
        <v>96</v>
      </c>
      <c r="D8" s="77">
        <v>42353</v>
      </c>
      <c r="E8" s="73" t="s">
        <v>74</v>
      </c>
      <c r="F8" s="74" t="s">
        <v>11</v>
      </c>
      <c r="G8" s="74" t="s">
        <v>3</v>
      </c>
      <c r="H8" s="75" t="s">
        <v>83</v>
      </c>
      <c r="I8" s="1">
        <v>30000000</v>
      </c>
      <c r="J8" s="1">
        <v>30000000</v>
      </c>
      <c r="K8" s="1">
        <v>15000000</v>
      </c>
    </row>
    <row r="9" spans="1:11" s="9" customFormat="1" ht="110.25" x14ac:dyDescent="0.25">
      <c r="A9" s="31">
        <v>104571</v>
      </c>
      <c r="B9" s="17" t="s">
        <v>14</v>
      </c>
      <c r="C9" s="73" t="s">
        <v>100</v>
      </c>
      <c r="D9" s="66">
        <v>42296</v>
      </c>
      <c r="E9" s="73" t="s">
        <v>74</v>
      </c>
      <c r="F9" s="26" t="s">
        <v>5</v>
      </c>
      <c r="G9" s="26" t="s">
        <v>3</v>
      </c>
      <c r="H9" s="14" t="s">
        <v>15</v>
      </c>
      <c r="I9" s="65">
        <v>70000000</v>
      </c>
      <c r="J9" s="65">
        <v>70000000</v>
      </c>
      <c r="K9" s="65">
        <v>35000000</v>
      </c>
    </row>
    <row r="10" spans="1:11" s="9" customFormat="1" ht="94.5" x14ac:dyDescent="0.25">
      <c r="A10" s="29">
        <v>104426</v>
      </c>
      <c r="B10" s="10" t="s">
        <v>27</v>
      </c>
      <c r="C10" s="73" t="s">
        <v>101</v>
      </c>
      <c r="D10" s="81">
        <v>42460</v>
      </c>
      <c r="E10" s="73" t="s">
        <v>74</v>
      </c>
      <c r="F10" s="24" t="s">
        <v>5</v>
      </c>
      <c r="G10" s="24" t="s">
        <v>3</v>
      </c>
      <c r="H10" s="11" t="s">
        <v>32</v>
      </c>
      <c r="I10" s="1">
        <v>81200000</v>
      </c>
      <c r="J10" s="1">
        <v>81200000</v>
      </c>
      <c r="K10" s="1">
        <v>40600000</v>
      </c>
    </row>
    <row r="11" spans="1:11" s="9" customFormat="1" ht="126" x14ac:dyDescent="0.25">
      <c r="A11" s="29">
        <v>104963</v>
      </c>
      <c r="B11" s="10" t="s">
        <v>33</v>
      </c>
      <c r="C11" s="10" t="s">
        <v>102</v>
      </c>
      <c r="D11" s="81">
        <v>42481</v>
      </c>
      <c r="E11" s="73" t="s">
        <v>74</v>
      </c>
      <c r="F11" s="24" t="s">
        <v>5</v>
      </c>
      <c r="G11" s="24" t="s">
        <v>3</v>
      </c>
      <c r="H11" s="11" t="s">
        <v>34</v>
      </c>
      <c r="I11" s="1">
        <v>81200000</v>
      </c>
      <c r="J11" s="1">
        <v>81200000</v>
      </c>
      <c r="K11" s="1">
        <v>40600000</v>
      </c>
    </row>
    <row r="12" spans="1:11" s="9" customFormat="1" ht="126" x14ac:dyDescent="0.25">
      <c r="A12" s="29">
        <v>105293</v>
      </c>
      <c r="B12" s="10" t="s">
        <v>35</v>
      </c>
      <c r="C12" s="73" t="s">
        <v>103</v>
      </c>
      <c r="D12" s="81">
        <v>42361</v>
      </c>
      <c r="E12" s="73" t="s">
        <v>74</v>
      </c>
      <c r="F12" s="24" t="s">
        <v>36</v>
      </c>
      <c r="G12" s="24" t="s">
        <v>3</v>
      </c>
      <c r="H12" s="11" t="s">
        <v>37</v>
      </c>
      <c r="I12" s="1">
        <v>81200000</v>
      </c>
      <c r="J12" s="1">
        <v>81200000</v>
      </c>
      <c r="K12" s="1">
        <v>40600000</v>
      </c>
    </row>
    <row r="13" spans="1:11" s="9" customFormat="1" ht="109.5" customHeight="1" x14ac:dyDescent="0.25">
      <c r="A13" s="29">
        <v>105717</v>
      </c>
      <c r="B13" s="10" t="s">
        <v>49</v>
      </c>
      <c r="C13" s="76" t="s">
        <v>104</v>
      </c>
      <c r="D13" s="81">
        <v>42541</v>
      </c>
      <c r="E13" s="73" t="s">
        <v>77</v>
      </c>
      <c r="F13" s="24" t="s">
        <v>81</v>
      </c>
      <c r="G13" s="24" t="s">
        <v>3</v>
      </c>
      <c r="H13" s="11" t="s">
        <v>38</v>
      </c>
      <c r="I13" s="1">
        <v>81200000</v>
      </c>
      <c r="J13" s="1">
        <v>81200000</v>
      </c>
      <c r="K13" s="1">
        <v>40600000</v>
      </c>
    </row>
    <row r="14" spans="1:11" s="9" customFormat="1" ht="157.5" x14ac:dyDescent="0.25">
      <c r="A14" s="29">
        <v>110261</v>
      </c>
      <c r="B14" s="10" t="s">
        <v>51</v>
      </c>
      <c r="C14" s="76" t="s">
        <v>105</v>
      </c>
      <c r="D14" s="81">
        <v>42766</v>
      </c>
      <c r="E14" s="10" t="s">
        <v>74</v>
      </c>
      <c r="F14" s="24" t="s">
        <v>5</v>
      </c>
      <c r="G14" s="24" t="s">
        <v>50</v>
      </c>
      <c r="H14" s="11" t="s">
        <v>61</v>
      </c>
      <c r="I14" s="1">
        <v>67500000</v>
      </c>
      <c r="J14" s="1">
        <v>67500000</v>
      </c>
      <c r="K14" s="1">
        <v>33750000</v>
      </c>
    </row>
    <row r="15" spans="1:11" s="9" customFormat="1" ht="157.5" x14ac:dyDescent="0.25">
      <c r="A15" s="29">
        <v>110261</v>
      </c>
      <c r="B15" s="10" t="s">
        <v>85</v>
      </c>
      <c r="C15" s="76" t="s">
        <v>105</v>
      </c>
      <c r="D15" s="81">
        <v>42972</v>
      </c>
      <c r="E15" s="10" t="s">
        <v>74</v>
      </c>
      <c r="F15" s="24" t="s">
        <v>5</v>
      </c>
      <c r="G15" s="24" t="s">
        <v>50</v>
      </c>
      <c r="H15" s="11" t="s">
        <v>61</v>
      </c>
      <c r="I15" s="1">
        <v>47250000</v>
      </c>
      <c r="J15" s="1">
        <v>47250000</v>
      </c>
      <c r="K15" s="1">
        <v>23625000</v>
      </c>
    </row>
    <row r="16" spans="1:11" s="9" customFormat="1" ht="173.25" x14ac:dyDescent="0.25">
      <c r="A16" s="29">
        <v>114681</v>
      </c>
      <c r="B16" s="10" t="s">
        <v>63</v>
      </c>
      <c r="C16" s="76" t="s">
        <v>113</v>
      </c>
      <c r="D16" s="81">
        <v>42999</v>
      </c>
      <c r="E16" s="10" t="s">
        <v>84</v>
      </c>
      <c r="F16" s="24" t="s">
        <v>5</v>
      </c>
      <c r="G16" s="24" t="s">
        <v>64</v>
      </c>
      <c r="H16" s="11" t="s">
        <v>62</v>
      </c>
      <c r="I16" s="1">
        <v>328000000</v>
      </c>
      <c r="J16" s="1">
        <v>81200000</v>
      </c>
      <c r="K16" s="1">
        <v>81200000</v>
      </c>
    </row>
    <row r="17" spans="1:12" s="9" customFormat="1" ht="126" x14ac:dyDescent="0.25">
      <c r="A17" s="29">
        <v>114681</v>
      </c>
      <c r="B17" s="10" t="s">
        <v>86</v>
      </c>
      <c r="C17" s="10" t="s">
        <v>106</v>
      </c>
      <c r="D17" s="81">
        <v>42867</v>
      </c>
      <c r="E17" s="10" t="s">
        <v>74</v>
      </c>
      <c r="F17" s="24" t="s">
        <v>5</v>
      </c>
      <c r="G17" s="24" t="s">
        <v>50</v>
      </c>
      <c r="H17" s="11" t="s">
        <v>90</v>
      </c>
      <c r="I17" s="1">
        <v>50000000</v>
      </c>
      <c r="J17" s="1" t="s">
        <v>87</v>
      </c>
      <c r="K17" s="1" t="s">
        <v>86</v>
      </c>
      <c r="L17" s="9" t="s">
        <v>86</v>
      </c>
    </row>
    <row r="18" spans="1:12" s="9" customFormat="1" ht="126.75" thickBot="1" x14ac:dyDescent="0.3">
      <c r="A18" s="29">
        <v>114681</v>
      </c>
      <c r="B18" s="10" t="s">
        <v>86</v>
      </c>
      <c r="C18" s="10" t="s">
        <v>107</v>
      </c>
      <c r="D18" s="81">
        <v>42867</v>
      </c>
      <c r="E18" s="10" t="s">
        <v>77</v>
      </c>
      <c r="F18" s="24" t="s">
        <v>5</v>
      </c>
      <c r="G18" s="24" t="s">
        <v>88</v>
      </c>
      <c r="H18" s="11" t="s">
        <v>89</v>
      </c>
      <c r="I18" s="1">
        <v>67500000</v>
      </c>
      <c r="J18" s="1" t="s">
        <v>87</v>
      </c>
      <c r="K18" s="1" t="s">
        <v>86</v>
      </c>
      <c r="L18" s="9" t="s">
        <v>86</v>
      </c>
    </row>
    <row r="19" spans="1:12" s="9" customFormat="1" ht="21.75" customHeight="1" thickBot="1" x14ac:dyDescent="0.3">
      <c r="A19" s="30"/>
      <c r="B19" s="12"/>
      <c r="C19" s="12"/>
      <c r="D19" s="25"/>
      <c r="E19" s="12"/>
      <c r="F19" s="25"/>
      <c r="G19" s="25"/>
      <c r="H19" s="13"/>
      <c r="I19" s="20">
        <f>SUM(I6:I18)</f>
        <v>1085050000</v>
      </c>
      <c r="J19" s="20">
        <f>SUM(J6:J18)</f>
        <v>720750000</v>
      </c>
      <c r="K19" s="20">
        <f>SUM(K6:K18)</f>
        <v>388475000</v>
      </c>
    </row>
    <row r="20" spans="1:12" ht="126" x14ac:dyDescent="0.3">
      <c r="A20" s="31">
        <v>103712</v>
      </c>
      <c r="B20" s="17" t="s">
        <v>24</v>
      </c>
      <c r="C20" s="10" t="s">
        <v>108</v>
      </c>
      <c r="D20" s="66">
        <v>42306</v>
      </c>
      <c r="E20" s="17" t="s">
        <v>74</v>
      </c>
      <c r="F20" s="26" t="s">
        <v>9</v>
      </c>
      <c r="G20" s="26" t="s">
        <v>10</v>
      </c>
      <c r="H20" s="14" t="s">
        <v>17</v>
      </c>
      <c r="I20" s="21">
        <v>50000000</v>
      </c>
      <c r="J20" s="21">
        <v>25000000</v>
      </c>
      <c r="K20" s="18">
        <v>12500000</v>
      </c>
      <c r="L20" s="9"/>
    </row>
    <row r="21" spans="1:12" ht="95.25" thickBot="1" x14ac:dyDescent="0.35">
      <c r="A21" s="29">
        <v>103713</v>
      </c>
      <c r="B21" s="10" t="s">
        <v>25</v>
      </c>
      <c r="C21" s="10" t="s">
        <v>109</v>
      </c>
      <c r="D21" s="81">
        <v>42361</v>
      </c>
      <c r="E21" s="10" t="s">
        <v>74</v>
      </c>
      <c r="F21" s="24" t="s">
        <v>9</v>
      </c>
      <c r="G21" s="24" t="s">
        <v>10</v>
      </c>
      <c r="H21" s="11" t="s">
        <v>18</v>
      </c>
      <c r="I21" s="2">
        <v>50000000</v>
      </c>
      <c r="J21" s="2">
        <v>42000000</v>
      </c>
      <c r="K21" s="3">
        <v>21000000</v>
      </c>
      <c r="L21" s="9"/>
    </row>
    <row r="22" spans="1:12" ht="17.25" thickBot="1" x14ac:dyDescent="0.35">
      <c r="A22" s="87"/>
      <c r="B22" s="88"/>
      <c r="C22" s="15"/>
      <c r="D22" s="27"/>
      <c r="E22" s="15"/>
      <c r="F22" s="27"/>
      <c r="G22" s="27"/>
      <c r="H22" s="16"/>
      <c r="I22" s="22">
        <f>SUM(I20:I21)</f>
        <v>100000000</v>
      </c>
      <c r="J22" s="22">
        <f>SUM(J20:J21)</f>
        <v>67000000</v>
      </c>
      <c r="K22" s="89">
        <f>SUM(K20:K21)</f>
        <v>33500000</v>
      </c>
      <c r="L22" s="9"/>
    </row>
    <row r="23" spans="1:12" ht="94.5" x14ac:dyDescent="0.3">
      <c r="A23" s="28">
        <v>103706</v>
      </c>
      <c r="B23" s="78" t="s">
        <v>23</v>
      </c>
      <c r="C23" s="10" t="s">
        <v>109</v>
      </c>
      <c r="D23" s="97">
        <v>42361</v>
      </c>
      <c r="E23" s="78" t="s">
        <v>74</v>
      </c>
      <c r="F23" s="79" t="s">
        <v>19</v>
      </c>
      <c r="G23" s="79" t="s">
        <v>10</v>
      </c>
      <c r="H23" s="80" t="s">
        <v>20</v>
      </c>
      <c r="I23" s="65">
        <v>50000000</v>
      </c>
      <c r="J23" s="65">
        <v>42000000</v>
      </c>
      <c r="K23" s="65">
        <v>21000000</v>
      </c>
    </row>
    <row r="24" spans="1:12" ht="142.5" thickBot="1" x14ac:dyDescent="0.35">
      <c r="A24" s="53">
        <v>113802</v>
      </c>
      <c r="B24" s="82"/>
      <c r="C24" s="82" t="s">
        <v>110</v>
      </c>
      <c r="D24" s="96">
        <v>42741</v>
      </c>
      <c r="E24" s="82" t="s">
        <v>74</v>
      </c>
      <c r="F24" s="83" t="s">
        <v>52</v>
      </c>
      <c r="G24" s="83" t="s">
        <v>10</v>
      </c>
      <c r="H24" s="84" t="s">
        <v>53</v>
      </c>
      <c r="I24" s="85">
        <v>100000000</v>
      </c>
      <c r="J24" s="86" t="s">
        <v>54</v>
      </c>
      <c r="K24" s="86" t="s">
        <v>54</v>
      </c>
    </row>
    <row r="25" spans="1:12" ht="111" thickBot="1" x14ac:dyDescent="0.35">
      <c r="A25" s="53">
        <v>113802</v>
      </c>
      <c r="B25" s="82"/>
      <c r="C25" s="82" t="s">
        <v>111</v>
      </c>
      <c r="D25" s="96">
        <v>42990</v>
      </c>
      <c r="E25" s="82" t="s">
        <v>77</v>
      </c>
      <c r="F25" s="83" t="s">
        <v>52</v>
      </c>
      <c r="G25" s="83" t="s">
        <v>10</v>
      </c>
      <c r="H25" s="84" t="s">
        <v>91</v>
      </c>
      <c r="I25" s="85">
        <v>59500000</v>
      </c>
      <c r="J25" s="86" t="s">
        <v>54</v>
      </c>
      <c r="K25" s="86" t="s">
        <v>54</v>
      </c>
    </row>
    <row r="26" spans="1:12" ht="126.75" thickBot="1" x14ac:dyDescent="0.35">
      <c r="A26" s="53">
        <v>113802</v>
      </c>
      <c r="B26" s="82"/>
      <c r="C26" s="82" t="s">
        <v>112</v>
      </c>
      <c r="D26" s="96">
        <v>43010</v>
      </c>
      <c r="E26" s="82" t="s">
        <v>77</v>
      </c>
      <c r="F26" s="83" t="s">
        <v>52</v>
      </c>
      <c r="G26" s="83" t="s">
        <v>10</v>
      </c>
      <c r="H26" s="84" t="s">
        <v>92</v>
      </c>
      <c r="I26" s="85">
        <v>59500000</v>
      </c>
      <c r="J26" s="86" t="s">
        <v>54</v>
      </c>
      <c r="K26" s="86" t="s">
        <v>54</v>
      </c>
    </row>
    <row r="27" spans="1:12" ht="174" thickBot="1" x14ac:dyDescent="0.35">
      <c r="A27" s="53">
        <v>113802</v>
      </c>
      <c r="B27" s="82"/>
      <c r="C27" s="76" t="s">
        <v>114</v>
      </c>
      <c r="D27" s="96">
        <v>42972</v>
      </c>
      <c r="E27" s="82" t="s">
        <v>74</v>
      </c>
      <c r="F27" s="83" t="s">
        <v>52</v>
      </c>
      <c r="G27" s="83" t="s">
        <v>10</v>
      </c>
      <c r="H27" s="84" t="s">
        <v>93</v>
      </c>
      <c r="I27" s="85">
        <v>59500000</v>
      </c>
      <c r="J27" s="86" t="s">
        <v>54</v>
      </c>
      <c r="K27" s="86" t="s">
        <v>54</v>
      </c>
    </row>
    <row r="28" spans="1:12" ht="17.25" thickBot="1" x14ac:dyDescent="0.35">
      <c r="A28" s="53">
        <v>113802</v>
      </c>
      <c r="B28" s="91"/>
      <c r="C28" s="91"/>
      <c r="D28" s="92"/>
      <c r="E28" s="91"/>
      <c r="F28" s="92"/>
      <c r="G28" s="92"/>
      <c r="H28" s="93"/>
      <c r="I28" s="94"/>
      <c r="J28" s="95"/>
      <c r="K28" s="95"/>
    </row>
    <row r="29" spans="1:12" ht="17.25" thickBot="1" x14ac:dyDescent="0.35">
      <c r="A29" s="90"/>
      <c r="B29" s="88"/>
      <c r="C29" s="15"/>
      <c r="D29" s="27"/>
      <c r="E29" s="15"/>
      <c r="F29" s="27"/>
      <c r="G29" s="27"/>
      <c r="H29" s="16"/>
      <c r="I29" s="22">
        <f>SUM(I23:I28)</f>
        <v>328500000</v>
      </c>
      <c r="J29" s="22">
        <f>SUM(J23)</f>
        <v>42000000</v>
      </c>
      <c r="K29" s="89">
        <f>SUM(K23)</f>
        <v>21000000</v>
      </c>
    </row>
    <row r="30" spans="1:12" ht="94.5" x14ac:dyDescent="0.3">
      <c r="A30" s="28">
        <v>103717</v>
      </c>
      <c r="B30" s="7" t="s">
        <v>26</v>
      </c>
      <c r="C30" s="10" t="s">
        <v>109</v>
      </c>
      <c r="D30" s="97">
        <v>42361</v>
      </c>
      <c r="E30" s="78" t="s">
        <v>74</v>
      </c>
      <c r="F30" s="23" t="s">
        <v>21</v>
      </c>
      <c r="G30" s="23" t="s">
        <v>22</v>
      </c>
      <c r="H30" s="8" t="s">
        <v>20</v>
      </c>
      <c r="I30" s="51">
        <v>45000000</v>
      </c>
      <c r="J30" s="51">
        <v>30000000</v>
      </c>
      <c r="K30" s="52">
        <v>15000000</v>
      </c>
    </row>
    <row r="31" spans="1:12" ht="158.25" thickBot="1" x14ac:dyDescent="0.35">
      <c r="A31" s="53">
        <v>113804</v>
      </c>
      <c r="B31" s="45" t="s">
        <v>65</v>
      </c>
      <c r="C31" s="76" t="s">
        <v>105</v>
      </c>
      <c r="D31" s="81">
        <v>42972</v>
      </c>
      <c r="E31" s="10" t="s">
        <v>74</v>
      </c>
      <c r="F31" s="54" t="s">
        <v>21</v>
      </c>
      <c r="G31" s="54" t="s">
        <v>55</v>
      </c>
      <c r="H31" s="55" t="s">
        <v>56</v>
      </c>
      <c r="I31" s="56">
        <v>100000000</v>
      </c>
      <c r="J31" s="57" t="s">
        <v>54</v>
      </c>
      <c r="K31" s="58" t="s">
        <v>54</v>
      </c>
      <c r="L31" s="33"/>
    </row>
    <row r="32" spans="1:12" ht="20.25" customHeight="1" thickBot="1" x14ac:dyDescent="0.35">
      <c r="A32" s="59"/>
      <c r="B32" s="60"/>
      <c r="C32" s="60"/>
      <c r="D32" s="61"/>
      <c r="E32" s="60"/>
      <c r="F32" s="61"/>
      <c r="G32" s="61"/>
      <c r="H32" s="62"/>
      <c r="I32" s="63">
        <f>SUM(I30:I31)</f>
        <v>145000000</v>
      </c>
      <c r="J32" s="63">
        <f>SUM(J30)</f>
        <v>30000000</v>
      </c>
      <c r="K32" s="63">
        <f>SUM(K30)</f>
        <v>15000000</v>
      </c>
    </row>
    <row r="33" spans="1:12" ht="95.25" thickBot="1" x14ac:dyDescent="0.35">
      <c r="A33" s="38">
        <v>103706</v>
      </c>
      <c r="B33" s="39" t="s">
        <v>29</v>
      </c>
      <c r="C33" s="73" t="s">
        <v>101</v>
      </c>
      <c r="D33" s="98">
        <v>42460</v>
      </c>
      <c r="E33" s="39" t="s">
        <v>74</v>
      </c>
      <c r="F33" s="40" t="s">
        <v>30</v>
      </c>
      <c r="G33" s="40" t="s">
        <v>10</v>
      </c>
      <c r="H33" s="41" t="s">
        <v>31</v>
      </c>
      <c r="I33" s="43">
        <v>50000000</v>
      </c>
      <c r="J33" s="43">
        <v>22500000</v>
      </c>
      <c r="K33" s="43">
        <v>11250000</v>
      </c>
    </row>
    <row r="34" spans="1:12" ht="158.25" thickBot="1" x14ac:dyDescent="0.35">
      <c r="A34" s="38">
        <v>103706</v>
      </c>
      <c r="B34" s="39" t="s">
        <v>86</v>
      </c>
      <c r="C34" s="76" t="s">
        <v>105</v>
      </c>
      <c r="D34" s="98">
        <v>42755</v>
      </c>
      <c r="E34" s="39" t="s">
        <v>74</v>
      </c>
      <c r="F34" s="40" t="s">
        <v>30</v>
      </c>
      <c r="G34" s="40" t="s">
        <v>10</v>
      </c>
      <c r="H34" s="41" t="s">
        <v>94</v>
      </c>
      <c r="I34" s="43">
        <v>59500000</v>
      </c>
      <c r="J34" s="99" t="s">
        <v>54</v>
      </c>
      <c r="K34" s="43" t="s">
        <v>86</v>
      </c>
    </row>
    <row r="35" spans="1:12" ht="17.25" thickBot="1" x14ac:dyDescent="0.35">
      <c r="A35" s="32"/>
      <c r="B35" s="15"/>
      <c r="C35" s="15"/>
      <c r="D35" s="27"/>
      <c r="E35" s="15"/>
      <c r="F35" s="27"/>
      <c r="G35" s="27"/>
      <c r="H35" s="16"/>
      <c r="I35" s="22">
        <f>SUM(I34)</f>
        <v>59500000</v>
      </c>
      <c r="J35" s="22">
        <f>SUM(J34)</f>
        <v>0</v>
      </c>
      <c r="K35" s="22">
        <f>SUM(K34)</f>
        <v>0</v>
      </c>
    </row>
    <row r="36" spans="1:12" ht="95.25" thickBot="1" x14ac:dyDescent="0.35">
      <c r="A36" s="34">
        <v>105749</v>
      </c>
      <c r="B36" s="35" t="s">
        <v>39</v>
      </c>
      <c r="C36" s="35" t="s">
        <v>115</v>
      </c>
      <c r="D36" s="100">
        <v>42514</v>
      </c>
      <c r="E36" s="35" t="s">
        <v>74</v>
      </c>
      <c r="F36" s="36" t="s">
        <v>40</v>
      </c>
      <c r="G36" s="36" t="s">
        <v>22</v>
      </c>
      <c r="H36" s="37" t="s">
        <v>41</v>
      </c>
      <c r="I36" s="44">
        <v>50000000</v>
      </c>
      <c r="J36" s="44">
        <v>19720000</v>
      </c>
      <c r="K36" s="44">
        <v>9860000</v>
      </c>
      <c r="L36" s="33"/>
    </row>
    <row r="37" spans="1:12" ht="21.75" customHeight="1" thickBot="1" x14ac:dyDescent="0.35">
      <c r="A37" s="32"/>
      <c r="B37" s="15"/>
      <c r="C37" s="15"/>
      <c r="D37" s="27"/>
      <c r="E37" s="15"/>
      <c r="F37" s="27"/>
      <c r="G37" s="27"/>
      <c r="H37" s="16"/>
      <c r="I37" s="22">
        <f>SUM(I36)</f>
        <v>50000000</v>
      </c>
      <c r="J37" s="22">
        <f>SUM(J36)</f>
        <v>19720000</v>
      </c>
      <c r="K37" s="22">
        <f>SUM(K36)</f>
        <v>9860000</v>
      </c>
      <c r="L37" s="33"/>
    </row>
    <row r="38" spans="1:12" ht="95.25" thickBot="1" x14ac:dyDescent="0.35">
      <c r="A38" s="34">
        <v>106677</v>
      </c>
      <c r="B38" s="35" t="s">
        <v>42</v>
      </c>
      <c r="C38" s="35" t="s">
        <v>115</v>
      </c>
      <c r="D38" s="100">
        <v>42514</v>
      </c>
      <c r="E38" s="35" t="s">
        <v>74</v>
      </c>
      <c r="F38" s="36" t="s">
        <v>43</v>
      </c>
      <c r="G38" s="36" t="s">
        <v>22</v>
      </c>
      <c r="H38" s="37" t="s">
        <v>44</v>
      </c>
      <c r="I38" s="44">
        <v>55000000</v>
      </c>
      <c r="J38" s="44">
        <v>18560000</v>
      </c>
      <c r="K38" s="44">
        <v>9280000</v>
      </c>
      <c r="L38" s="33"/>
    </row>
    <row r="39" spans="1:12" ht="17.25" thickBot="1" x14ac:dyDescent="0.35">
      <c r="A39" s="32"/>
      <c r="B39" s="15"/>
      <c r="C39" s="15"/>
      <c r="D39" s="27"/>
      <c r="E39" s="15"/>
      <c r="F39" s="27"/>
      <c r="G39" s="27"/>
      <c r="H39" s="16"/>
      <c r="I39" s="22">
        <f>SUM(I38)</f>
        <v>55000000</v>
      </c>
      <c r="J39" s="22">
        <f>SUM(J38)</f>
        <v>18560000</v>
      </c>
      <c r="K39" s="22">
        <f>SUM(K38)</f>
        <v>9280000</v>
      </c>
      <c r="L39" s="33"/>
    </row>
    <row r="40" spans="1:12" ht="111" thickBot="1" x14ac:dyDescent="0.35">
      <c r="A40" s="34">
        <v>107388</v>
      </c>
      <c r="B40" s="35" t="s">
        <v>45</v>
      </c>
      <c r="C40" s="35" t="s">
        <v>116</v>
      </c>
      <c r="D40" s="100">
        <v>41738</v>
      </c>
      <c r="E40" s="35" t="s">
        <v>77</v>
      </c>
      <c r="F40" s="36" t="s">
        <v>46</v>
      </c>
      <c r="G40" s="36" t="s">
        <v>47</v>
      </c>
      <c r="H40" s="37" t="s">
        <v>48</v>
      </c>
      <c r="I40" s="44">
        <v>40000000</v>
      </c>
      <c r="J40" s="44">
        <v>17400000</v>
      </c>
      <c r="K40" s="44">
        <v>8700000</v>
      </c>
      <c r="L40" s="33"/>
    </row>
    <row r="41" spans="1:12" ht="17.25" thickBot="1" x14ac:dyDescent="0.35">
      <c r="A41" s="32"/>
      <c r="B41" s="15"/>
      <c r="C41" s="15"/>
      <c r="D41" s="27"/>
      <c r="E41" s="15"/>
      <c r="F41" s="27"/>
      <c r="G41" s="27"/>
      <c r="H41" s="16"/>
      <c r="I41" s="22">
        <f>SUM(I40)</f>
        <v>40000000</v>
      </c>
      <c r="J41" s="22">
        <f>SUM(J40)</f>
        <v>17400000</v>
      </c>
      <c r="K41" s="22">
        <f>SUM(K40)</f>
        <v>8700000</v>
      </c>
      <c r="L41" s="33"/>
    </row>
    <row r="42" spans="1:12" ht="95.25" thickBot="1" x14ac:dyDescent="0.35">
      <c r="A42" s="34">
        <v>113803</v>
      </c>
      <c r="B42" s="35" t="s">
        <v>60</v>
      </c>
      <c r="C42" s="35" t="s">
        <v>117</v>
      </c>
      <c r="D42" s="100">
        <v>42704</v>
      </c>
      <c r="E42" s="35" t="s">
        <v>74</v>
      </c>
      <c r="F42" s="36" t="s">
        <v>57</v>
      </c>
      <c r="G42" s="36" t="s">
        <v>58</v>
      </c>
      <c r="H42" s="37" t="s">
        <v>59</v>
      </c>
      <c r="I42" s="44">
        <v>40000000</v>
      </c>
      <c r="J42" s="44">
        <v>13090000</v>
      </c>
      <c r="K42" s="44">
        <v>6545000</v>
      </c>
      <c r="L42" s="33"/>
    </row>
    <row r="43" spans="1:12" ht="17.25" thickBot="1" x14ac:dyDescent="0.35">
      <c r="A43" s="87"/>
      <c r="B43" s="88"/>
      <c r="C43" s="15"/>
      <c r="D43" s="27"/>
      <c r="E43" s="15"/>
      <c r="F43" s="27"/>
      <c r="G43" s="27"/>
      <c r="H43" s="16"/>
      <c r="I43" s="22">
        <f>SUM(I42)</f>
        <v>40000000</v>
      </c>
      <c r="J43" s="22">
        <f>SUM(J42)</f>
        <v>13090000</v>
      </c>
      <c r="K43" s="89">
        <f>SUM(K42)</f>
        <v>6545000</v>
      </c>
      <c r="L43" s="33"/>
    </row>
    <row r="44" spans="1:12" ht="158.25" thickBot="1" x14ac:dyDescent="0.35">
      <c r="A44" s="42"/>
      <c r="B44" s="45" t="s">
        <v>70</v>
      </c>
      <c r="C44" s="76" t="s">
        <v>105</v>
      </c>
      <c r="D44" s="98">
        <v>42755</v>
      </c>
      <c r="E44" s="39" t="s">
        <v>74</v>
      </c>
      <c r="F44" s="45" t="s">
        <v>67</v>
      </c>
      <c r="G44" s="45" t="s">
        <v>68</v>
      </c>
      <c r="H44" s="45" t="s">
        <v>69</v>
      </c>
      <c r="I44" s="44">
        <v>50000000</v>
      </c>
      <c r="J44" s="44">
        <v>50000000</v>
      </c>
      <c r="K44" s="44">
        <v>25000000</v>
      </c>
      <c r="L44" s="33"/>
    </row>
    <row r="45" spans="1:12" ht="17.25" thickBot="1" x14ac:dyDescent="0.35">
      <c r="A45" s="87"/>
      <c r="B45" s="88"/>
      <c r="C45" s="15"/>
      <c r="D45" s="27"/>
      <c r="E45" s="15"/>
      <c r="F45" s="27"/>
      <c r="G45" s="27"/>
      <c r="H45" s="16"/>
      <c r="I45" s="22">
        <f>SUM(I44)</f>
        <v>50000000</v>
      </c>
      <c r="J45" s="22">
        <f>SUM(J44)</f>
        <v>50000000</v>
      </c>
      <c r="K45" s="89">
        <f>SUM(K44)</f>
        <v>25000000</v>
      </c>
      <c r="L45" s="33"/>
    </row>
    <row r="46" spans="1:12" ht="126.75" thickBot="1" x14ac:dyDescent="0.35">
      <c r="A46" s="34">
        <v>114925</v>
      </c>
      <c r="B46" s="45" t="s">
        <v>86</v>
      </c>
      <c r="C46" s="10" t="s">
        <v>106</v>
      </c>
      <c r="D46" s="98">
        <v>42867</v>
      </c>
      <c r="E46" s="39" t="s">
        <v>74</v>
      </c>
      <c r="F46" s="45" t="s">
        <v>95</v>
      </c>
      <c r="G46" s="45" t="s">
        <v>10</v>
      </c>
      <c r="H46" s="45" t="s">
        <v>90</v>
      </c>
      <c r="I46" s="44">
        <v>59500000</v>
      </c>
      <c r="J46" s="44" t="s">
        <v>54</v>
      </c>
      <c r="K46" s="44">
        <v>0</v>
      </c>
      <c r="L46" s="33"/>
    </row>
    <row r="47" spans="1:12" ht="17.25" thickBot="1" x14ac:dyDescent="0.35">
      <c r="A47" s="30"/>
      <c r="B47" s="12"/>
      <c r="C47" s="12"/>
      <c r="D47" s="25"/>
      <c r="E47" s="12"/>
      <c r="F47" s="25"/>
      <c r="G47" s="25"/>
      <c r="H47" s="13"/>
      <c r="I47" s="46">
        <f>SUM(I46)</f>
        <v>59500000</v>
      </c>
      <c r="J47" s="46">
        <f>SUM(J46)</f>
        <v>0</v>
      </c>
      <c r="K47" s="47">
        <f>SUM(K46)</f>
        <v>0</v>
      </c>
      <c r="L47" s="33"/>
    </row>
    <row r="48" spans="1:12" x14ac:dyDescent="0.3">
      <c r="H48" s="50" t="s">
        <v>66</v>
      </c>
      <c r="I48" s="48">
        <f>I19+I22+I29+I32+I35+I37+I39+I41+I43+I47</f>
        <v>1962550000</v>
      </c>
      <c r="J48" s="48">
        <f>J19+J22+J29+J32+J35+J37+J39+J41+J43+J47</f>
        <v>928520000</v>
      </c>
      <c r="K48" s="48">
        <f>K19+K22+K29+K32+K35+K37+K39+K41+K43+K47</f>
        <v>492360000</v>
      </c>
    </row>
    <row r="49" spans="9:10" x14ac:dyDescent="0.3">
      <c r="I49" s="49"/>
      <c r="J49" s="49"/>
    </row>
  </sheetData>
  <sheetProtection algorithmName="SHA-512" hashValue="BnJrfBb+2/J6Cz/0etINe+SsXoT0KfsLUEUz8a3dBc5cHYIF+/5zIWZSyYK1hDsoWmyCjWWJlwgJGcCG40B6Eg==" saltValue="nvxAhR4je9fbK4Sa+dWrTA==" spinCount="100000" sheet="1" objects="1" scenarios="1"/>
  <mergeCells count="3">
    <mergeCell ref="A1:K1"/>
    <mergeCell ref="A2:K2"/>
    <mergeCell ref="A3:K3"/>
  </mergeCells>
  <printOptions horizontalCentered="1"/>
  <pageMargins left="0.23622047244094491" right="0.23622047244094491" top="0.74803149606299213" bottom="0.47244094488188981" header="0.31496062992125984" footer="0.31496062992125984"/>
  <pageSetup scale="55" orientation="landscape" horizontalDpi="4294967294" r:id="rId1"/>
  <headerFooter>
    <oddFooter>&amp;C&amp;P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Relacion Siniestralidad SP</vt:lpstr>
      <vt:lpstr>'Relacion Siniestralidad SP'!Área_de_impresión</vt:lpstr>
      <vt:lpstr>'Relacion Siniestralidad SP'!Títulos_a_imprimir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glijlm</dc:creator>
  <cp:lastModifiedBy>Luis Fabian Ramos Barrera</cp:lastModifiedBy>
  <cp:lastPrinted>2017-09-20T15:52:47Z</cp:lastPrinted>
  <dcterms:created xsi:type="dcterms:W3CDTF">2013-04-24T20:06:44Z</dcterms:created>
  <dcterms:modified xsi:type="dcterms:W3CDTF">2017-12-05T23:30:33Z</dcterms:modified>
</cp:coreProperties>
</file>