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autoCompressPictures="0"/>
  <mc:AlternateContent xmlns:mc="http://schemas.openxmlformats.org/markup-compatibility/2006">
    <mc:Choice Requires="x15">
      <x15ac:absPath xmlns:x15ac="http://schemas.microsoft.com/office/spreadsheetml/2010/11/ac" url="\\10.17.11.21\licitaciones$\ANI\DESPUES DE DESIERTO 2017\MENOR CUANTIA RCSP\Evaluacion\"/>
    </mc:Choice>
  </mc:AlternateContent>
  <bookViews>
    <workbookView xWindow="0" yWindow="0" windowWidth="17970" windowHeight="5520" tabRatio="919"/>
  </bookViews>
  <sheets>
    <sheet name="1. RESUMEN EVALUACION" sheetId="285" r:id="rId1"/>
    <sheet name="2. CRITERIOS" sheetId="392" r:id="rId2"/>
    <sheet name="3. RCSP" sheetId="383" r:id="rId3"/>
    <sheet name="4. DOCUMENTOS SINIESTROS" sheetId="390" r:id="rId4"/>
    <sheet name="5.RESUMEN CRITERIOS EVALUACION" sheetId="389" r:id="rId5"/>
    <sheet name="6. TOTAL PRIMAS Y PUNTAJES" sheetId="391" r:id="rId6"/>
  </sheets>
  <externalReferences>
    <externalReference r:id="rId7"/>
    <externalReference r:id="rId8"/>
    <externalReference r:id="rId9"/>
  </externalReferences>
  <definedNames>
    <definedName name="_OVC30" localSheetId="2">#REF!</definedName>
    <definedName name="_OVC30">#REF!</definedName>
    <definedName name="_OVC50" localSheetId="2">#REF!</definedName>
    <definedName name="_OVC50">#REF!</definedName>
    <definedName name="_Toc140149825_1" localSheetId="2">[1]JURIDICA!#REF!</definedName>
    <definedName name="_Toc140149825_1">[1]JURIDICA!#REF!</definedName>
    <definedName name="_Toc140149825_59" localSheetId="2">#REF!</definedName>
    <definedName name="_Toc140149825_59">#REF!</definedName>
    <definedName name="_Toc142149825_60" localSheetId="2">#REF!</definedName>
    <definedName name="_Toc142149825_60">#REF!</definedName>
    <definedName name="AMOR" localSheetId="2">[1]JURIDICA!#REF!</definedName>
    <definedName name="AMOR">[1]JURIDICA!#REF!</definedName>
    <definedName name="_xlnm.Print_Area" localSheetId="1">'2. CRITERIOS'!$A$1:$C$32</definedName>
    <definedName name="_xlnm.Print_Area" localSheetId="2">'3. RCSP'!$A$1:$J$104</definedName>
    <definedName name="_xlnm.Print_Area" localSheetId="3">'4. DOCUMENTOS SINIESTROS'!$A$1:$Q$12</definedName>
    <definedName name="_xlnm.Print_Area" localSheetId="4">'5.RESUMEN CRITERIOS EVALUACION'!$A$1:$X$10</definedName>
    <definedName name="_xlnm.Print_Area" localSheetId="5">'6. TOTAL PRIMAS Y PUNTAJES'!$A$1:$L$16</definedName>
    <definedName name="FF" localSheetId="2">[1]JURIDICA!#REF!</definedName>
    <definedName name="FF">[1]JURIDICA!#REF!</definedName>
    <definedName name="FFFFFFF" localSheetId="2">#REF!</definedName>
    <definedName name="FFFFFFF">#REF!</definedName>
    <definedName name="GG" localSheetId="2">[1]JURIDICA!#REF!</definedName>
    <definedName name="GG">[1]JURIDICA!#REF!</definedName>
    <definedName name="GGGGGG" localSheetId="2">#REF!</definedName>
    <definedName name="GGGGGG">#REF!</definedName>
    <definedName name="_xlnm.Print_Titles" localSheetId="2">'3. RCSP'!$1:$6</definedName>
  </definedNames>
  <calcPr calcId="152511"/>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K24" i="389" l="1"/>
  <c r="J24" i="389"/>
  <c r="I24" i="389"/>
  <c r="H24" i="389"/>
  <c r="G24" i="389"/>
  <c r="F24" i="389"/>
  <c r="E24" i="389"/>
  <c r="D24" i="389"/>
  <c r="C24" i="389"/>
  <c r="M24" i="389" s="1"/>
  <c r="C11" i="285" l="1"/>
  <c r="E25" i="383"/>
  <c r="J7" i="390" l="1"/>
  <c r="E57" i="383" l="1"/>
  <c r="E37" i="383"/>
  <c r="E12" i="383"/>
  <c r="H5" i="383" l="1"/>
  <c r="A2" i="383"/>
  <c r="A2" i="390" s="1"/>
  <c r="A2" i="389" s="1"/>
  <c r="A2" i="391" s="1"/>
  <c r="A16" i="285"/>
  <c r="H8" i="389"/>
  <c r="I8" i="389"/>
  <c r="J8" i="389"/>
  <c r="S8" i="389"/>
  <c r="T8" i="389"/>
  <c r="U8" i="389"/>
  <c r="F8" i="389" l="1"/>
  <c r="Q8" i="389"/>
  <c r="E8" i="389"/>
  <c r="P8" i="389"/>
  <c r="O8" i="389"/>
  <c r="D8" i="389"/>
  <c r="A1" i="383" l="1"/>
  <c r="A1" i="390" s="1"/>
  <c r="A1" i="389" s="1"/>
  <c r="A1" i="391" s="1"/>
  <c r="E102" i="383"/>
  <c r="K8" i="389" s="1"/>
  <c r="N8" i="389"/>
  <c r="R8" i="389"/>
  <c r="V8" i="389"/>
  <c r="E7" i="391"/>
  <c r="C8" i="389"/>
  <c r="E63" i="383"/>
  <c r="G8" i="389" s="1"/>
  <c r="H84" i="383"/>
  <c r="H90" i="383" s="1"/>
  <c r="H91" i="383" s="1"/>
  <c r="H9" i="391"/>
  <c r="E84" i="383"/>
  <c r="E90" i="383" s="1"/>
  <c r="A62" i="383"/>
  <c r="E5" i="383"/>
  <c r="D5" i="390" s="1"/>
  <c r="C5" i="389" s="1"/>
  <c r="C5" i="391" s="1"/>
  <c r="A10" i="285"/>
  <c r="H5" i="391"/>
  <c r="K5" i="390"/>
  <c r="N5" i="389" s="1"/>
  <c r="A1" i="392"/>
  <c r="C27" i="392"/>
  <c r="A28" i="392"/>
  <c r="B6" i="392"/>
  <c r="B5" i="392"/>
  <c r="B4" i="392"/>
  <c r="B3" i="392"/>
  <c r="A6" i="392"/>
  <c r="A5" i="392"/>
  <c r="A4" i="392"/>
  <c r="A3" i="392"/>
  <c r="C19" i="392"/>
  <c r="C11" i="392"/>
  <c r="C22" i="392"/>
  <c r="H92" i="383" l="1"/>
  <c r="H7" i="391" s="1"/>
  <c r="M8" i="389"/>
  <c r="D7" i="391" s="1"/>
  <c r="F7" i="391" s="1"/>
  <c r="G7" i="391" s="1"/>
  <c r="D8" i="391" s="1"/>
  <c r="I7" i="391"/>
  <c r="L7" i="391" s="1"/>
  <c r="I8" i="391" s="1"/>
  <c r="C24" i="392"/>
  <c r="E91" i="383"/>
  <c r="E92" i="383" s="1"/>
  <c r="C7" i="391" s="1"/>
  <c r="B15" i="285" l="1"/>
  <c r="D15" i="285" s="1"/>
  <c r="D10" i="285" s="1"/>
  <c r="H8" i="391"/>
  <c r="H10" i="391" s="1"/>
  <c r="C8" i="391"/>
  <c r="C10" i="391" s="1"/>
  <c r="C10" i="285" s="1"/>
</calcChain>
</file>

<file path=xl/sharedStrings.xml><?xml version="1.0" encoding="utf-8"?>
<sst xmlns="http://schemas.openxmlformats.org/spreadsheetml/2006/main" count="503" uniqueCount="223">
  <si>
    <t>PROCESO CONTRATACION</t>
  </si>
  <si>
    <t>OBJETO</t>
  </si>
  <si>
    <t>PRESUPUESTO OFICIAL</t>
  </si>
  <si>
    <t>FECHA DE CIERRE</t>
  </si>
  <si>
    <t>EVALUACIÓN ECONÓMICA</t>
  </si>
  <si>
    <t>PROPONENTE</t>
  </si>
  <si>
    <t>CALIFICACION</t>
  </si>
  <si>
    <t>LA PREVISORA S.A. COMPAÑÍA DE SEGUROS</t>
  </si>
  <si>
    <t>ASIGNACION TOTAL DE PUNTAJE PROPONENTES 
(DE ACUERDO A LOS CRITERIOS DE EVALUACION Y PORCENTAJE DE PARTICIPACION DE RELEVANCIA EN LOS SEGUROS A CONTRATAR)</t>
  </si>
  <si>
    <t>PUNTAJE OBTENIDO PROPONENTE
PROPUESTA TECNICA Y ECONÓMICA
% PARTICIPACION DE RELEVANCIA</t>
  </si>
  <si>
    <t>PUNTAJE TOTAL
MÁXIMO 
1000 PUNTOS</t>
  </si>
  <si>
    <t>ORDEN DE ELEGIBILIDAD</t>
  </si>
  <si>
    <t>JARGU S.A. CORREDORES DE SEGUROS</t>
  </si>
  <si>
    <t>CRITERIOS DE EVALUACION</t>
  </si>
  <si>
    <t>CRITERIO</t>
  </si>
  <si>
    <t>PUNTAJE PARCIAL</t>
  </si>
  <si>
    <t>PUNTAJE TOTAL</t>
  </si>
  <si>
    <t>MEJORA EN LOS AMPAROS OBLIGATORIOS</t>
  </si>
  <si>
    <t>MEJORA EN LAS CLÁUSULAS OBLIGATORIAS</t>
  </si>
  <si>
    <t xml:space="preserve">AMPAROS ADICIONALES </t>
  </si>
  <si>
    <t>CLÁUSULAS ADICIONALES</t>
  </si>
  <si>
    <t>CONDICIONES ESPECIALES</t>
  </si>
  <si>
    <t>CLÁUSULAS DE GARANTIA</t>
  </si>
  <si>
    <t>ATENCIÓN TRÁMITE Y PAGO DE SINIESTROS</t>
  </si>
  <si>
    <t>MAYOR VIGENCIA DEL SEGURO</t>
  </si>
  <si>
    <t xml:space="preserve">BIENES Y/O SERVICIOS NACIONALES </t>
  </si>
  <si>
    <t>BIENES Y/O SERVICIOS EXTRANJEROS</t>
  </si>
  <si>
    <t>TOTAL</t>
  </si>
  <si>
    <t>PORCENTAJE DE RELEVANCIA SEGUROS A CONTRATAR</t>
  </si>
  <si>
    <t>RAMO O LINEA DE SEGURO</t>
  </si>
  <si>
    <t xml:space="preserve"> </t>
  </si>
  <si>
    <t>1. MEJORA EN AMPAROS OBLIGATORIOS</t>
  </si>
  <si>
    <t>ITEM</t>
  </si>
  <si>
    <t>NOMBRE</t>
  </si>
  <si>
    <t>SE PERMITE SUBLIMITAR</t>
  </si>
  <si>
    <t>OTORGA EL AMPARO</t>
  </si>
  <si>
    <t>PUNTAJE OBTENIDO</t>
  </si>
  <si>
    <t>2. MEJORA EN CLÁUSULAS OBLIGATORIAS</t>
  </si>
  <si>
    <t>DESCRIPCION DE LA CLAUSULA</t>
  </si>
  <si>
    <t>3. AMPAROS ADICIONALES</t>
  </si>
  <si>
    <t>CONDICIONES O MODIFICACIONES DEL AMPARO</t>
  </si>
  <si>
    <t>4. CLAUSULAS ADICIONALES</t>
  </si>
  <si>
    <t>CONDICIONES O MODIFICACIONES DE LA CLAUSULA</t>
  </si>
  <si>
    <t>5. CONDICIONES ESPECIALES</t>
  </si>
  <si>
    <t>DESCRIPCION DE LA CONDICION SOLICITADA</t>
  </si>
  <si>
    <t>PUNTAJE MAXIMO</t>
  </si>
  <si>
    <t>OTORGA LA CONDICIÓN</t>
  </si>
  <si>
    <t>CONDICIONES O MODIFICACIONES DE LA CONDICION ESPECIAL</t>
  </si>
  <si>
    <t>6. COSTO DE LOS SEGUROS Y DEDUCIBLES</t>
  </si>
  <si>
    <t>DESCRPCION</t>
  </si>
  <si>
    <t>OFERTA</t>
  </si>
  <si>
    <t>PUNTOS</t>
  </si>
  <si>
    <t>TASAS ANUALES</t>
  </si>
  <si>
    <t>VALOR ASEGURADO COTIZADO RESUMEN ECONÓMICO</t>
  </si>
  <si>
    <t>VIGENCIA OFRECIDA</t>
  </si>
  <si>
    <t>NÚMERO DE DÍAS</t>
  </si>
  <si>
    <t xml:space="preserve">TOTAL SEGURO </t>
  </si>
  <si>
    <t>TOTAL PRIMA</t>
  </si>
  <si>
    <t>DESCRIPCIÓN DE LA GARANTÍA</t>
  </si>
  <si>
    <t>7. CLAUSULAS DE GARANTÍA</t>
  </si>
  <si>
    <t>%</t>
  </si>
  <si>
    <t>OFERTA BÁSICA</t>
  </si>
  <si>
    <t>ALTERNATIVAS</t>
  </si>
  <si>
    <t>GASTOS DE DEFENSA</t>
  </si>
  <si>
    <t>GRUPO</t>
  </si>
  <si>
    <t>RAMO</t>
  </si>
  <si>
    <t>DOCUMENTOS REQUERIDOS</t>
  </si>
  <si>
    <t>PUNTAJE DOCUMENTOS</t>
  </si>
  <si>
    <t>PLAZO PARA LA LIQUIDACIÓN DEL SINIESTRO</t>
  </si>
  <si>
    <t>PUNTAJE PARA LA LIQUIDACIÓN</t>
  </si>
  <si>
    <t>PLAZO PARA EL PAGO</t>
  </si>
  <si>
    <t>PUNTAJE PAGO</t>
  </si>
  <si>
    <t>TOTAL RAMO</t>
  </si>
  <si>
    <t>PLAZO PARA LA LIQUIDACÓN DEL SINIESTRO</t>
  </si>
  <si>
    <t>RESPONSABILIDAD CIVIL SERVIDORES PÚBLICOS</t>
  </si>
  <si>
    <t>FACTOR TECNICO</t>
  </si>
  <si>
    <t>FACTOR ECONOMICO</t>
  </si>
  <si>
    <t>ESTIMULO A LA INDUSTRIA NACIONAL</t>
  </si>
  <si>
    <t>PUNTAJE TOTAL RAMO</t>
  </si>
  <si>
    <t>MEJORA EN AMPAROS OBLIGATORIOS</t>
  </si>
  <si>
    <t xml:space="preserve"> MEJORA EN CLÁUSULAS OBLIGATORIAS</t>
  </si>
  <si>
    <t>AMPAROS ADICIONALES</t>
  </si>
  <si>
    <t>CLÁUSULAS DE GARANTÍA</t>
  </si>
  <si>
    <t>ATENCIÓN, TRÁMITE Y PAGO DE SINIESTROS</t>
  </si>
  <si>
    <t>MAYOR VIGENCIA OFRECIDA</t>
  </si>
  <si>
    <t>PRIMA TOTAL INCLUIDO IVA</t>
  </si>
  <si>
    <t>PROCENTAJE DE RELEVANCIA</t>
  </si>
  <si>
    <t>TOTAL PUNTAJE DE RELEVANCIA POR RAMO</t>
  </si>
  <si>
    <t>PUNTAJE TOTAL GRUPO</t>
  </si>
  <si>
    <t>TOTAL SEGUROS PROPUESTA</t>
  </si>
  <si>
    <t>VALOR FIJO (NUEVAS INCLUSIONES)</t>
  </si>
  <si>
    <t>TOTAL PROPUESTA</t>
  </si>
  <si>
    <t>VIGENCIA REQUERIDA</t>
  </si>
  <si>
    <t>NO DESCRIBE GARANTIA</t>
  </si>
  <si>
    <t>OTORGA LA MEJORA</t>
  </si>
  <si>
    <t>IVA 19%</t>
  </si>
  <si>
    <t xml:space="preserve">OTORGA LA CLAUSULA </t>
  </si>
  <si>
    <t>PUNTAJE CONDICIONES ESPECIALES (SUMATORIA DE 1 A 2/)</t>
  </si>
  <si>
    <t xml:space="preserve">Sin limitarse la cobertura por etapas del proceso. El sublímite para gastos de defensa forma parte del valor asegurado y no en adición a este.    </t>
  </si>
  <si>
    <t>PARA RECLAMACION DIRECTA O FISCAL</t>
  </si>
  <si>
    <t>PARA RECLAMACION FISCAL</t>
  </si>
  <si>
    <t>CUADRO No. 4- ATENCION, TRAMITE Y PAGO DE SINIESTROS</t>
  </si>
  <si>
    <t>Cesar Mauricio Martinez Delgado - Abogado procesos contractuales.</t>
  </si>
  <si>
    <t>MEJORA EN VALORES ASEGURADOS</t>
  </si>
  <si>
    <r>
      <t>CUADRO No.</t>
    </r>
    <r>
      <rPr>
        <b/>
        <sz val="10"/>
        <rFont val="Arial Narrow"/>
        <family val="2"/>
      </rPr>
      <t xml:space="preserve"> 6</t>
    </r>
    <r>
      <rPr>
        <sz val="10"/>
        <rFont val="Arial Narrow"/>
        <family val="2"/>
      </rPr>
      <t xml:space="preserve"> - RESUMEN DE PUNTAJES TOTALES Y PRIMAS</t>
    </r>
  </si>
  <si>
    <r>
      <t>CUADRO No. 5</t>
    </r>
    <r>
      <rPr>
        <b/>
        <sz val="10"/>
        <rFont val="Arial Narrow"/>
        <family val="2"/>
      </rPr>
      <t xml:space="preserve"> </t>
    </r>
    <r>
      <rPr>
        <sz val="10"/>
        <rFont val="Arial Narrow"/>
        <family val="2"/>
      </rPr>
      <t>- RESUMEN GENERAL DE PUNTAJES</t>
    </r>
  </si>
  <si>
    <t>AGENCIA NACIONAL DE INFRAESTRUCTURA</t>
  </si>
  <si>
    <t>SELECCION ABREVIADA DE MENOR CUANTIA No VJ-VAF-SA-018-2017</t>
  </si>
  <si>
    <t>CONTRATAR LA POLIZA DE SEGUROS DE RESPONSABILIDAD CIVIL – SERVIDORES PUBLICOS PARA AMPARAR LOS PERJUICIOS O DETRIMENTOS PATRIMONIALES CAUSADOS A LA AGENCIA NACIONAL DE INFRAESTRUCTURA</t>
  </si>
  <si>
    <t>El presupuesto oficial total estimado es por la suma de Seiscientos Treinta y un millones novecientos once mil quinientos dieciocho Pesos Mcte ($631.911.518) Incluido IVA y los demás impuestos y costos directos e indirectos en los cuales incurra el contratista para la ejecución del contrato, distribuido de la siguiente manera:
- Para la vigencia de 2017 la suma de CUATRO MILLONES QUINIENTOS MIL PESOS MCTE ($4.500.000).
Para la vigencia de 2018 la suma de SEISCIENTOS veintisiete millones cuatrocientos once mil quinientos dieciocho PESOS MCTE. ($627.411.518).
NOTA 1: EL CONTRATO SE ADJUDICARÁ Y SE SUSCRIBIRÁ HASTA POR EL VALOR DEL PRESUPUESTO OFICIAL Y SERÁ EN TODO CASO, IGUAL O INFERIOR AL VALOR DEL PRESUPUESTO OFICIAL TOTAL, INDICADO EN ESTE NUMERAL Y DE ACUERDO CON LA PROPUESTA ECONÓMICA DEL PROPONENTE ADJUDICATARIO.
NOTA 2: EL PRESUPUESTO INCLUYE TODOS LOS IMPUESTOS A QUE HAYA LUGAR RESPECTO DE LA PÓLIZA QUE ASÍ LO EXIGE LA LEY, EL CUAL INCLUYE LOS PAGOS POR LOS COSTOS DIRECTOS E INDIRECTOS, EL IVA Y EN GENERAL TODAS LAS RETENCIONES E IMPUESTOS DE LEY A QUE HAYA LUGAR.
NOTA 3: PARA EL CÁLCULO DEL VALOR ESTIMADO DEL PRESENTE CONTRATO SE TUVO EN CUENTA UN ANÁLISIS DEL SECTOR, ASÍ COMO LA DEMANDA Y OFERTA QUE SE PRESENTA PARA EL OBJETO QUE SE DESEA CONTRATAR, TODO LO ANTERIOR COMPLEMENTADO CON UN ESTUDIO DE MERCADO REALIZADO POR JARGU S.A. CORREDORES DE SEGUROS
NOTA 4: EN CASO DE QUE LA PÓLIZA SE OFERTE CON UNA VIGENCIA INFERIOR, SERA CUASAL DE RECHAZO DE LA PORPUESTA</t>
  </si>
  <si>
    <t>14 DE DICIEMBRE DE 2017 HOARA 10:00 A.M.</t>
  </si>
  <si>
    <t>ASEGURADORA SOLIDARIA ENTIDAD COOPERATIVA</t>
  </si>
  <si>
    <t>VALOR OFERTA CON CORRECCIONES ARITMETICAS 
(VER CUADRO TOTAL PRIMAS Y PUNTAJES)</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</si>
  <si>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Órganos u Oficinas similares, o por cualquier organismo oficial, incluyendo acciones de repetición o de llamamiento en garantía con fines de repetición. </t>
  </si>
  <si>
    <t>SI 
El sublímite permitido será el previsto para cada alternativa y no se aceptan limitaciones por etapas del proceso o a tarifas del colegio de abogados.</t>
  </si>
  <si>
    <t xml:space="preserve">Otros costos procesales incluyendo gastos y costos por concepto de constitución de causaciones y pagos diferentes a honorarios profesionales de abogados en que deban incurrir los asegurados. </t>
  </si>
  <si>
    <t>SI 
$150.000.000 evento $300.000.000 vigencia.</t>
  </si>
  <si>
    <t>Limitación de la Cobertura de Reclamaciones Laborales: 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La cobertura se extenderá a los perjuicios morales y trastornos emocionales, siempre y cuando se encuentren debidamente cuantificados y en todo caso sin superar el límite de cobertura indicado en la póliza, para tal efecto deberá existir sentencia condenatoria de un juez de la república. No constituye reclamaciones de carácter laboral amparadas bajo la presente póliza, las que tengan por objeto el reconocimiento de salarios, prestaciones, indemnizaciones y demás retribuciones o compensaciones de carácter económico emanadas de un contrato de trabajo.</t>
  </si>
  <si>
    <t>SI 
Sublímite al 20% del valor asegurado evento vigencia, incluido los gastos de defensa.</t>
  </si>
  <si>
    <t>AMPARO AUTOMÁTICO DE NUEVOS CARGOS</t>
  </si>
  <si>
    <t xml:space="preserve">Queda entendido, convenido y aceptado que bajo la presente póliza se amparan los nuevos cargos creados, siempre que tengan la misma relación jerárquica de los ya existentes, para lo cual se comunicará dicha creación dentro de los 45 días siguientes a la misma.  El cobro de  la prima se efectuará a prorrata sobre los valores inicialmente pactados y número de días restantes para la finalización de la  póliza. (Nota: el número de días corresponde al requerido por lo cual podrá ser aumentado pero no disminuido so pena de rechazo de la oferta) </t>
  </si>
  <si>
    <t>ATENCIÓN DE REQUERIMIENTOS</t>
  </si>
  <si>
    <t>La aseguradora se compromete a atender y responder las solicitudes que se efectúen en relación con el seguro, en un término de tres (3) días hábiles, el cual se contará a partir del momento en que la compañía de seguros reciba la solicitud. Lo anterior, sin perjuicio de los plazos particulares que sean establecidos para trámites o asuntos específicos. (NOTA: El número de días corresponde al aceptado por la Entidad por lo cual podrá ser disminuido pero no aumentado so pena de rechazo de la oferta).</t>
  </si>
  <si>
    <t>EXTENSIÓN DE COBERTURA EN CASO DE TERMINACIÓN Y NO RENOVACIÓN DE LA PÓLIZA</t>
  </si>
  <si>
    <t>Queda entendido, convenido y aceptado que en virtud de la presente cláusula se extiende la cobertura de esta póliza por el periodo de seis (06) meses, con cobro de prima máximo del 50% de la prima inicial y bajo las mismas condiciones pactadas para amparar las reclamaciones que se formulen con posterioridad al vencimiento de la vigencia de la póliza, exclusivamente respecto de actos incorrectos y eventos cubiertos bajo la póliza y ocurridos durante la referida vigencia. Esta condición opera en caso de que la póliza sea cancelada o no renovada y/o prorrogada por la aseguradora e igualmente en caso de cancelación o no continuidad por decisión de la Entidad  tomadora. (Nota1: el numero de meses corresponde al mínimo requerido por la Entidad por lo cual podrá ser aumentado pero no disminuido, so pena de rechazo de la oferta). (Nota2: el porcentaje corresponde al requerido por lo cual podrá ser disminuido pero no aumentado so pena de rechazo de la propuesta).</t>
  </si>
  <si>
    <t>LIQUIDACIÓN A PRORRATA PARA PRORROGA DE LA VIGENCIA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</si>
  <si>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</si>
  <si>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APLICACIÓN DE CONTROL DE SINIESTROS</t>
  </si>
  <si>
    <t xml:space="preserve">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 Sublimite, siniestros que no superen $200.000.000 (Nota: el sublimite corresponde al minimo requerido, por lo cual podrá ser aumentado pero no disminuido so pena de rechazo de la oferta) </t>
  </si>
  <si>
    <t>REVOCACIÓN DE LA PÓLIZA Y/O NO RENOVACION Y/O NO PRORROGA</t>
  </si>
  <si>
    <t xml:space="preserve">El presente contrato de seguro podrá ser revocado unilateralmente por el asegurado en cualquier momento de su ejecución. La compañía por su parte podrá revocarlo dando aviso por escrito con 45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60 días de anticipación, mediante comunicación escrita dirigida al asegurado. (Nota: el número de días corresponde al requerido por lo cual podrá ser aumentado pero no disminuido so pena de rechazo de la oferta) </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</si>
  <si>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</si>
  <si>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</si>
  <si>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</si>
  <si>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</si>
  <si>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</si>
  <si>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t>Gastos de defensa para investigaciones por multas y sanciones</t>
  </si>
  <si>
    <t>Gastos y costas judiciales por honorarios profesionales en reclamaciones que se generen con ocasión de citaciones a audiencias de conciliación extrajudicial ante la autoridad judicial o entes debidamente facultados para celebrarlas. Sublímite $100.000.000 por persona y $200.000.000 vigencia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</si>
  <si>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</si>
  <si>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ANTICIPO DE INDEMNIZACION 50%</t>
  </si>
  <si>
    <t>BONO DE RETORNO POR EXPERIENCIA SINIESTRAL</t>
  </si>
  <si>
    <t>DESIGNACIÓN DE AJUSTADORES</t>
  </si>
  <si>
    <t>DENOMINACIÓN EN LIBROS</t>
  </si>
  <si>
    <t>ELIMINACION DE CLÁUSULAS DE GARANTÍA</t>
  </si>
  <si>
    <t>ELIMINACION DE LA EXCLUSION DE IMPUTACIONES POR INJURIA O CALUMNIA</t>
  </si>
  <si>
    <t>EXPERTICIO TÉCNICO</t>
  </si>
  <si>
    <t>HONORARIOS PROFESIONALES DE AUDITORES, CONTADORES, REVISORES O PERITOS</t>
  </si>
  <si>
    <t>NO SUBROGACIÓN</t>
  </si>
  <si>
    <t xml:space="preserve">PAGO DE INDEMNIZACIONES </t>
  </si>
  <si>
    <t>PAGO DE INDEMNIZACIONES "EN NOMBRE DE " Y NO MEDIANTE REEMBOLSO.</t>
  </si>
  <si>
    <t>PERIODO DE RETROACTIVIDAD SIN LIMITE</t>
  </si>
  <si>
    <t>RESTABLECIMIENTO AUTOMÁTICO DEL VALOR ASEGURADO POR PAGO DE SINIESTRO</t>
  </si>
  <si>
    <t>EMILIMACION DE LA EXCLUSION DE ERRORES EN LA EVALUACION DE RIESGOS Y MANTENIMIENTO DE SEGUROS</t>
  </si>
  <si>
    <t>ACEPTACIÓN DE GASTOS JUDICIALES Y/O COSTOS DE DEFENSA DENTRO DE LOS CINCO (5) DÍAS HÁBILES.</t>
  </si>
  <si>
    <t>NO EXIGENCIA DE PAGARES</t>
  </si>
  <si>
    <t xml:space="preserve">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t>
  </si>
  <si>
    <t>La Aseguradora reconocerá a la Entidad Asegurada una devolución sobre la prima recaudada del periodo (sin IVA), del valor calculado sobre el valor positivo que resulte de aplicar la siguiente formula:
B = 0.08 (0,60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</si>
  <si>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</si>
  <si>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</si>
  <si>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Queda entendido, convenido y aceptado que no obstante lo que en contrario se diga en las condiciones generales del seguro, en virtud de la presente cláusula se eliminan todas las cláusulas de garantía, previstas para el mismo.</t>
  </si>
  <si>
    <t xml:space="preserve">Queda entendido, convenido y aceptado que a través de la presente cláusula se elimina la exclusión de imputaciones por injuria o calumnia </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</si>
  <si>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</si>
  <si>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</si>
  <si>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</si>
  <si>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Queda entendido, convenido y aceptado que la compañía efectuará las indemnizaciones por concepto de perjuicios patrimoniales, antes del fallo de una acción de repetición o una vez se produzca el llamamiento en garantía con fines de repetición.</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</si>
  <si>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</si>
  <si>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</si>
  <si>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</si>
  <si>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Queda entendido, convenido y aceptado que a través de la presente cláusula se elimina la exclusión de errores en la evaluacion de riesgos y mantenimientos de seguros</t>
  </si>
  <si>
    <t>Mediante esta condición queda expresamente acordado que la aseguradora se pronunciará sobre la cobertura o no de las reclamaciones y sobre la cotización de honorarios del abogado, gastos judiciales y/o costos de defensa en la mayor brevedad posible y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Nota: el número de días corresponde al aceptado por la Entidad por lo cual podrá ser disminuido pero no aumentado so pena de rechazo de la oferta).</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</si>
  <si>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</si>
  <si>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</si>
  <si>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</si>
  <si>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MAYOR VALOR ASEGURADO PARA LOS GASTOS DE DEFENSA</t>
  </si>
  <si>
    <t>Se otorgará el puntaje señalado al proponente que ofrezca un mayor límite asegurado adicional al básico requerido, con el presupuesto asignado, para los Gastos de Defensa. El proponente deberá indicar expresamente el valor del límite adicional al básico que oferta en gastos de defensa, a los demás se les asignará la mitad del puntaje.</t>
  </si>
  <si>
    <t xml:space="preserve">$150.000.000 por persona en cada evento   </t>
  </si>
  <si>
    <t xml:space="preserve">$350.000.000 por persona en la vigencia   </t>
  </si>
  <si>
    <t xml:space="preserve">$450.000.000 por evento      </t>
  </si>
  <si>
    <t xml:space="preserve">$700.000.000 por vigencia para todos los eventos         </t>
  </si>
  <si>
    <r>
      <t>CUADRO No.</t>
    </r>
    <r>
      <rPr>
        <b/>
        <sz val="11"/>
        <rFont val="Arial Narrow"/>
        <family val="2"/>
      </rPr>
      <t xml:space="preserve"> 3 </t>
    </r>
    <r>
      <rPr>
        <sz val="11"/>
        <rFont val="Arial Narrow"/>
        <family val="2"/>
      </rPr>
      <t xml:space="preserve"> - SEGURO DE RESPONSABILIDAD CIVIL SERVIDORES PÚBLICOS</t>
    </r>
  </si>
  <si>
    <r>
      <t xml:space="preserve">SUBLIMITE 
</t>
    </r>
    <r>
      <rPr>
        <sz val="11"/>
        <rFont val="Arial Narrow"/>
        <family val="2"/>
      </rPr>
      <t>(LOS AMPAROS DEBEN OTORGARSE  LO MÍNIMO OBLIGATORIO REQUERIDO, DE ACUERDO AL TEXTO Y SUBLIMITE DE DÍAS, PORCENTAJES Y/O VALORES)</t>
    </r>
  </si>
  <si>
    <r>
      <t xml:space="preserve">TEXTO MODIFICADO 
</t>
    </r>
    <r>
      <rPr>
        <sz val="11"/>
        <rFont val="Arial Narrow"/>
        <family val="2"/>
      </rPr>
      <t>(LAS CLÀUSULAS DEBEN OTORGARSE LO MÍNIMO OBLIGATORIO REQUERIDO, DE ACUERDO AL TEXTO Y SUBLIMITE DE DÍAS, PORCENTAJES Y/O VALORES)</t>
    </r>
  </si>
  <si>
    <t>PUNTAJE MEJORA EN AMPAROS OBLIGATORIOS (SUMATORIA DE 1 A 3 /3)</t>
  </si>
  <si>
    <t xml:space="preserve">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 Sublimite, siniestros que no superen $200.000.000 </t>
  </si>
  <si>
    <t>PUNTAJE AMPAROS ADICIONALES (SUMATORIA DE 1 A / 8)</t>
  </si>
  <si>
    <t>PUNTAJE CLAUSULAS ADICIONALES (SUMATORIA DE 1 A 16/ 16)</t>
  </si>
  <si>
    <t>FACTOR DE CALIDAD TRECIENTOS (300) PUNTOS</t>
  </si>
  <si>
    <t>EVALUACION DE CALIDAD  SEISCIENTOS (600) PUNTOS</t>
  </si>
  <si>
    <t>APOYO A LA INDUSTRIA NACIONAL CIEN (100) PUNTOS</t>
  </si>
  <si>
    <t>NO</t>
  </si>
  <si>
    <t>MAYOR VALOR ASEGURADO</t>
  </si>
  <si>
    <t>OFERTA BASICA</t>
  </si>
  <si>
    <t>SI</t>
  </si>
  <si>
    <t>SI 
$200.000.000 evento $400.000.000 vigencia.</t>
  </si>
  <si>
    <t>Queda entendido, convenido y aceptado que bajo la presente póliza se amparan los nuevos cargos creados, siempre que tengan la misma relación jerárquica de los ya existentes, para lo cual se comunicará dicha creación dentro de los 65 días siguientes a la misma.  El cobro de  la prima se efectuará a prorrata sobre los valores inicialmente pactados y número de días restantes para la finalización de la  póliza</t>
  </si>
  <si>
    <t xml:space="preserve">AMPLIACIÓN DEL PLAZO PARA AVISO DE SINIESTRO </t>
  </si>
  <si>
    <t xml:space="preserve">Por medio de la presente cláusula y no obstante lo estipulado en las condiciones generales de la póliza, el asegurado podrá dar aviso de la ocurrencia del siniestro en un término de 45 dias siguientes a la fecha en que haya conocido o debido conocer la ocurrencia del mismo. (Nota: el número de días corresponde al requerido por lo cual podrá ser aumentado pero no disminuido so pena de rechazo de la oferta) </t>
  </si>
  <si>
    <t>Por medio de la presente cláusula y no obstante lo estipulado en las condiciones generales de la póliza, el asegurado podrá dar aviso de la ocurrencia del siniestro en un término de 90 dias siguientes a la fecha en que haya conocido o debido conocer la ocurrencia del mismo.</t>
  </si>
  <si>
    <t>ANTICIPO DE INDEMNIZACIÓN PARA EL PAGO DE HONORARIOS Y CAUCIONES JUDICIALES 50%</t>
  </si>
  <si>
    <t>Queda entendido, convenido y aceptado que en caso de presentarse un siniestro amparado bajo la presente póliza la compañía anticipará el 50%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Para los procesos penales cuando la imputación sea a título de dolo no opera el pago de anticipo de honorarios y cauciones judiciales, para estos procesos se pagará únicamente por reembolso siempre y cuando la condena o imputación no sea dolosa.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t>
  </si>
  <si>
    <t>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Para los procesos penales cuando la imputación sea a título de dolo no opera el pago de anticipo de honorarios y cauciones judiciales, para estos procesos se pagará únicamente por reembolso siempre y cuando la condena o imputación no sea dolosa.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t>
  </si>
  <si>
    <t xml:space="preserve">Queda entendido, convenido y aceptado que en virtud de la presente cláusula se extiende la cobertura de esta póliza por el periodo de doce (12) meses, con cobro de prima máximo del 50% de la prima inicial y bajo las mismas condiciones pactadas para amparar las reclamaciones que se formulen con posterioridad al vencimiento de la vigencia de la póliza, exclusivamente respecto de actos incorrectos y eventos cubiertos bajo la póliza y ocurridos durante la referida vigencia. Esta condición opera en caso de que la póliza sea cancelada o no renovada y/o prorrogada por la aseguradora e igualmente en caso de cancelación o no continuidad por decisión de la Entidad  tomadora. </t>
  </si>
  <si>
    <t>EXTENSIÓN DE COBERTURA PARA NUEVAS ENTIDADES</t>
  </si>
  <si>
    <t>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10% del total de activos del Asegurado, con previo aviso a la aseguradora y con pago de prima adicional.</t>
  </si>
  <si>
    <t>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15% del total de activos del Asegurado, con previo aviso a la aseguradora y con pago de prima adicional.</t>
  </si>
  <si>
    <t>PUNTAJE MEJORA EN CLAUSULAS OBLIGATORIAS (SUMATORIA DE 1 A 9/ 9)</t>
  </si>
  <si>
    <t xml:space="preserve">El presente contrato de seguro podrá ser revocado unilateralmente por el asegurado en cualquier momento de su ejecución. La compañía por su parte podrá revocarlo dando aviso por escrito con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60 días de anticipación, mediante comunicación escrita dirigida al asegurado. </t>
  </si>
  <si>
    <t>no</t>
  </si>
  <si>
    <t>Gastos y costas judiciales por honorarios profesionales en que incurran los funcionarios para ejercer su defensa, en  cualquier indagación y/o investigación y/o proceso y/o actuación extraprocesal adelantadas por Órganos u Oficinas de Control Interno. SUBLIMITE 2.000.000 EVENTO / 5.000.000 VIGENCIA</t>
  </si>
  <si>
    <t>Gastos de Defensa  para las imputaciones por injuria y calumnia. SUBLIMITE 2.000.000 EVENTO / 5.000.000 VIGENCIA</t>
  </si>
  <si>
    <t>Gastos de defensa para investigaciones por silencios administrativos positivos. SUBLIMITE 20.000.000 EVENTO / 50.000.000 VIGENCIA</t>
  </si>
  <si>
    <t>Gastos de defensa para investigaciones por multas y sanciones SUBLIMITE 20.000.000 EVENTO / 50.000.000 VIGENCIA</t>
  </si>
  <si>
    <t>Gastos y costas judiciales por honorarios profesionales en reclamaciones que se generen con ocasión de citaciones a audiencias de conciliación extrajudicial ante la autoridad judicial o entes debidamente facultados para celebrarlas. Sublímite $105.000.000 por persona y $209.000.000 vigencia</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</si>
  <si>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haciendo parte del valor asegurado y no en adicion a este</t>
  </si>
  <si>
    <t>Mediante esta condición queda expresamente acordado que la aseguradora se pronunciará sobre la cobertura o no de las reclamaciones y sobre la cotización de honorarios del abogado, gastos judiciales y/o costos de defensa en la mayor brevedad posible y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t>
  </si>
  <si>
    <t>Gastos de defensa:
$200.000.000 por persona en cada evento
$450.000.000 por persona en al vigencia
$450.000.000 por evento
$900.000.000 por vigencia para todos los eventos</t>
  </si>
  <si>
    <t xml:space="preserve">$200.000.000 por persona en cada evento   </t>
  </si>
  <si>
    <t xml:space="preserve">$450.000.000 por persona en la vigencia   </t>
  </si>
  <si>
    <t xml:space="preserve">$900.000.000 por vigencia para todos los eventos         </t>
  </si>
  <si>
    <t xml:space="preserve">
(MAYOR VALOR ADICIONAL EN LOS GASTOS DE DEFENSA)</t>
  </si>
  <si>
    <t>VALOR MAYOR ASEGURADO</t>
  </si>
  <si>
    <t>x</t>
  </si>
  <si>
    <t>ESTE INFORME ES PRELIMINAR.
Es Necesario que el proponente ASEGURADORA SOLIDARIA ENTIDAD COOPERATIVA subsane su oferta, para ser tenida en cuenta en la evaluacion tecnica y economica.
En caso de no subsanacion, su oferta sera rechazada, y se procedera con la evaluacion definitiva, sugiriendo el orden de eligibilidad.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</si>
</sst>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 _€_-;\-* #,##0\ _€_-;_-* &quot;-&quot;\ _€_-;_-@_-"/>
    <numFmt numFmtId="43" formatCode="_-* #,##0.00\ _€_-;\-* #,##0.00\ _€_-;_-* &quot;-&quot;??\ _€_-;_-@_-"/>
    <numFmt numFmtId="164" formatCode="_-* #,##0_-;\-* #,##0_-;_-* &quot;-&quot;_-;_-@_-"/>
    <numFmt numFmtId="165" formatCode="_-&quot;$&quot;* #,##0.00_-;\-&quot;$&quot;* #,##0.00_-;_-&quot;$&quot;* &quot;-&quot;??_-;_-@_-"/>
    <numFmt numFmtId="166" formatCode="_-* #,##0.00_-;\-* #,##0.00_-;_-* &quot;-&quot;??_-;_-@_-"/>
    <numFmt numFmtId="167" formatCode="_(&quot;$&quot;\ * #,##0.00_);_(&quot;$&quot;\ * \(#,##0.00\);_(&quot;$&quot;\ * &quot;-&quot;??_);_(@_)"/>
    <numFmt numFmtId="168" formatCode="_(* #,##0.00_);_(* \(#,##0.00\);_(* &quot;-&quot;??_);_(@_)"/>
    <numFmt numFmtId="169" formatCode="_ &quot;$&quot;\ * #,##0.00_ ;_ &quot;$&quot;\ * \-#,##0.00_ ;_ &quot;$&quot;\ * &quot;-&quot;??_ ;_ @_ "/>
    <numFmt numFmtId="170" formatCode="_-[$€-2]* #,##0.00_-;\-[$€-2]* #,##0.00_-;_-[$€-2]* &quot;-&quot;??_-"/>
    <numFmt numFmtId="171" formatCode="[$$-240A]\ #,##0"/>
    <numFmt numFmtId="172" formatCode="&quot;$&quot;\ #,##0"/>
    <numFmt numFmtId="173" formatCode="&quot;$&quot;#,##0"/>
    <numFmt numFmtId="174" formatCode="_-[$€-2]* #,##0.00_-;\-[$€-2]* #,##0.00_-;_-[$€-2]* \-??_-"/>
    <numFmt numFmtId="175" formatCode="_-* #,##0.00_-;\-* #,##0.00_-;_-* \-??_-;_-@_-"/>
    <numFmt numFmtId="176" formatCode="_ * #,##0.00_ ;_ * \-#,##0.00_ ;_ * &quot;-&quot;??_ ;_ @_ "/>
    <numFmt numFmtId="177" formatCode="_ * #,##0.00_ ;_ * \-#,##0.00_ ;_ * \-??_ ;_ @_ "/>
    <numFmt numFmtId="178" formatCode="_ &quot;$ &quot;* #,##0.00_ ;_ &quot;$ &quot;* \-#,##0.00_ ;_ &quot;$ &quot;* \-??_ ;_ @_ "/>
    <numFmt numFmtId="179" formatCode="_-\$* #,##0.00_-;&quot;-$&quot;* #,##0.00_-;_-\$* \-??_-;_-@_-"/>
    <numFmt numFmtId="180" formatCode="_-[$$-80A]* #,##0.00_-;\-[$$-80A]* #,##0.00_-;_-[$$-80A]* &quot;-&quot;??_-;_-@_-"/>
    <numFmt numFmtId="181" formatCode="_-[$$-80A]* #,##0_-;\-[$$-80A]* #,##0_-;_-[$$-80A]* &quot;-&quot;??_-;_-@_-"/>
    <numFmt numFmtId="182" formatCode="#,##0.0"/>
    <numFmt numFmtId="183" formatCode="[$-C0A]d\ &quot;de&quot;\ mmmm\ &quot;de&quot;\ yyyy;@"/>
  </numFmts>
  <fonts count="26" x14ac:knownFonts="1">
    <font>
      <sz val="10"/>
      <name val="Arial"/>
    </font>
    <font>
      <sz val="10"/>
      <name val="Arial"/>
      <family val="2"/>
    </font>
    <font>
      <sz val="10"/>
      <name val="Arial Narrow"/>
      <family val="2"/>
    </font>
    <font>
      <b/>
      <sz val="10"/>
      <name val="Arial Narrow"/>
      <family val="2"/>
    </font>
    <font>
      <sz val="10"/>
      <name val="Arial"/>
      <family val="2"/>
    </font>
    <font>
      <sz val="10"/>
      <name val="Arial"/>
      <family val="2"/>
    </font>
    <font>
      <sz val="11"/>
      <color indexed="8"/>
      <name val="Calibri"/>
      <family val="2"/>
    </font>
    <font>
      <sz val="12"/>
      <name val="Arial Narrow"/>
      <family val="2"/>
    </font>
    <font>
      <sz val="8"/>
      <name val="Arial"/>
      <family val="2"/>
    </font>
    <font>
      <sz val="10"/>
      <name val="Arial"/>
      <family val="2"/>
    </font>
    <font>
      <b/>
      <sz val="12"/>
      <name val="Arial Narrow"/>
      <family val="2"/>
    </font>
    <font>
      <b/>
      <sz val="10"/>
      <name val="Arial"/>
      <family val="2"/>
    </font>
    <font>
      <sz val="10"/>
      <name val="Arial"/>
      <family val="2"/>
      <charset val="1"/>
    </font>
    <font>
      <sz val="11"/>
      <color theme="1"/>
      <name val="Calibri"/>
      <family val="2"/>
      <scheme val="minor"/>
    </font>
    <font>
      <u/>
      <sz val="10"/>
      <color theme="10"/>
      <name val="Arial"/>
    </font>
    <font>
      <u/>
      <sz val="10"/>
      <color theme="11"/>
      <name val="Arial"/>
    </font>
    <font>
      <b/>
      <sz val="11"/>
      <name val="Calibri Light"/>
      <family val="2"/>
    </font>
    <font>
      <sz val="11"/>
      <name val="Calibri Light"/>
      <family val="2"/>
    </font>
    <font>
      <sz val="11"/>
      <color rgb="FF000000"/>
      <name val="Calibri Light"/>
      <family val="2"/>
    </font>
    <font>
      <b/>
      <sz val="11"/>
      <color theme="1"/>
      <name val="Calibri Light"/>
      <family val="2"/>
    </font>
    <font>
      <b/>
      <sz val="11"/>
      <color rgb="FFFF0000"/>
      <name val="Calibri Light"/>
      <family val="2"/>
    </font>
    <font>
      <sz val="10"/>
      <name val="Arial"/>
    </font>
    <font>
      <b/>
      <sz val="11"/>
      <name val="Arial Narrow"/>
      <family val="2"/>
    </font>
    <font>
      <sz val="11"/>
      <name val="Arial Narrow"/>
      <family val="2"/>
    </font>
    <font>
      <b/>
      <sz val="11"/>
      <color indexed="8"/>
      <name val="Arial Narrow"/>
      <family val="2"/>
    </font>
    <font>
      <sz val="11"/>
      <color indexed="9"/>
      <name val="Arial Narrow"/>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00">
    <xf numFmtId="0" fontId="0" fillId="0" borderId="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0" fontId="1"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0" fontId="4"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0" fontId="4"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0" fontId="4"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74" fontId="4" fillId="0" borderId="0" applyFill="0" applyBorder="0" applyAlignment="0" applyProtection="0"/>
    <xf numFmtId="164" fontId="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5"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5"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5"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1"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1" fontId="4" fillId="0" borderId="0" applyFont="0" applyFill="0" applyBorder="0" applyAlignment="0" applyProtection="0"/>
    <xf numFmtId="176" fontId="4" fillId="0" borderId="0" applyFont="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1" fontId="6" fillId="0" borderId="0" applyFont="0" applyFill="0" applyBorder="0" applyAlignment="0" applyProtection="0"/>
    <xf numFmtId="166" fontId="4" fillId="0" borderId="0" applyFont="0" applyFill="0" applyBorder="0" applyAlignment="0" applyProtection="0"/>
    <xf numFmtId="166" fontId="9"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0" fontId="6"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5"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5"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5"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79" fontId="4" fillId="0" borderId="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4" fillId="0" borderId="0"/>
    <xf numFmtId="0" fontId="13" fillId="0" borderId="0"/>
    <xf numFmtId="0" fontId="13" fillId="0" borderId="0"/>
    <xf numFmtId="0" fontId="13" fillId="0" borderId="0"/>
    <xf numFmtId="0" fontId="13" fillId="0" borderId="0"/>
    <xf numFmtId="0" fontId="13" fillId="0" borderId="0"/>
    <xf numFmtId="0" fontId="7" fillId="0" borderId="0"/>
    <xf numFmtId="0" fontId="4" fillId="0" borderId="0"/>
    <xf numFmtId="0" fontId="9" fillId="0" borderId="0" applyNumberFormat="0" applyFill="0" applyBorder="0" applyAlignment="0" applyProtection="0"/>
    <xf numFmtId="0" fontId="4" fillId="0" borderId="0"/>
    <xf numFmtId="0" fontId="4" fillId="0" borderId="0"/>
    <xf numFmtId="0" fontId="13" fillId="0" borderId="0"/>
    <xf numFmtId="0" fontId="13" fillId="0" borderId="0"/>
    <xf numFmtId="9" fontId="1"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0" fontId="12" fillId="0" borderId="0"/>
    <xf numFmtId="0" fontId="4" fillId="0" borderId="0"/>
    <xf numFmtId="0" fontId="1" fillId="0" borderId="0"/>
    <xf numFmtId="0" fontId="1" fillId="0" borderId="0"/>
    <xf numFmtId="0" fontId="1" fillId="0" borderId="0"/>
    <xf numFmtId="0" fontId="1"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43" fontId="21" fillId="0" borderId="0" applyFont="0" applyFill="0" applyBorder="0" applyAlignment="0" applyProtection="0"/>
  </cellStyleXfs>
  <cellXfs count="393">
    <xf numFmtId="0" fontId="0" fillId="0" borderId="0" xfId="0"/>
    <xf numFmtId="0" fontId="2" fillId="0" borderId="0" xfId="1186" applyFont="1" applyFill="1" applyAlignment="1">
      <alignment horizontal="center" vertical="center"/>
    </xf>
    <xf numFmtId="0" fontId="3" fillId="0" borderId="0" xfId="1186" applyFont="1" applyFill="1" applyAlignment="1">
      <alignment vertical="center"/>
    </xf>
    <xf numFmtId="0" fontId="2" fillId="0" borderId="0" xfId="1186" applyFont="1" applyFill="1" applyAlignment="1">
      <alignment vertical="center"/>
    </xf>
    <xf numFmtId="0" fontId="10" fillId="2" borderId="0" xfId="1196" applyFont="1" applyFill="1" applyAlignment="1">
      <alignment vertical="center"/>
    </xf>
    <xf numFmtId="0" fontId="3" fillId="2" borderId="0" xfId="1196" applyFont="1" applyFill="1" applyAlignment="1">
      <alignment vertical="center"/>
    </xf>
    <xf numFmtId="0" fontId="2" fillId="2" borderId="0" xfId="1196" applyFont="1" applyFill="1" applyAlignment="1">
      <alignment vertical="center"/>
    </xf>
    <xf numFmtId="2" fontId="3" fillId="2" borderId="1" xfId="1196" applyNumberFormat="1" applyFont="1" applyFill="1" applyBorder="1" applyAlignment="1">
      <alignment horizontal="center" vertical="center"/>
    </xf>
    <xf numFmtId="0" fontId="11" fillId="2" borderId="1" xfId="1186" applyFont="1" applyFill="1" applyBorder="1" applyAlignment="1">
      <alignment horizontal="center" vertical="center" wrapText="1"/>
    </xf>
    <xf numFmtId="0" fontId="11" fillId="2" borderId="1" xfId="1185" applyFont="1" applyFill="1" applyBorder="1" applyAlignment="1">
      <alignment horizontal="center" vertical="center"/>
    </xf>
    <xf numFmtId="0" fontId="3" fillId="2" borderId="0" xfId="1196" applyFont="1" applyFill="1" applyAlignment="1">
      <alignment horizontal="center" vertical="center"/>
    </xf>
    <xf numFmtId="0" fontId="3" fillId="2" borderId="0" xfId="1196" applyFont="1" applyFill="1" applyBorder="1" applyAlignment="1">
      <alignment vertical="center"/>
    </xf>
    <xf numFmtId="0" fontId="2" fillId="2" borderId="0" xfId="1196" applyFont="1" applyFill="1" applyBorder="1" applyAlignment="1">
      <alignment vertical="center"/>
    </xf>
    <xf numFmtId="2" fontId="2" fillId="2" borderId="0" xfId="1196" applyNumberFormat="1" applyFont="1" applyFill="1" applyBorder="1" applyAlignment="1">
      <alignment vertical="center"/>
    </xf>
    <xf numFmtId="2" fontId="2" fillId="2" borderId="0" xfId="1196" applyNumberFormat="1" applyFont="1" applyFill="1" applyAlignment="1">
      <alignment vertical="center"/>
    </xf>
    <xf numFmtId="0" fontId="3" fillId="0" borderId="0" xfId="1186" applyFont="1" applyAlignment="1">
      <alignment horizontal="center" vertical="center"/>
    </xf>
    <xf numFmtId="0" fontId="3" fillId="0" borderId="0" xfId="1186" applyFont="1" applyAlignment="1">
      <alignment vertical="center"/>
    </xf>
    <xf numFmtId="0" fontId="2" fillId="0" borderId="0" xfId="1186" applyFont="1" applyAlignment="1">
      <alignment vertical="center"/>
    </xf>
    <xf numFmtId="2" fontId="2" fillId="2" borderId="1" xfId="1186" applyNumberFormat="1" applyFont="1" applyFill="1" applyBorder="1" applyAlignment="1">
      <alignment horizontal="right" vertical="center"/>
    </xf>
    <xf numFmtId="0" fontId="2" fillId="0" borderId="0" xfId="1186" applyFont="1" applyAlignment="1">
      <alignment horizontal="center" vertical="center"/>
    </xf>
    <xf numFmtId="181" fontId="2" fillId="0" borderId="0" xfId="1186" applyNumberFormat="1" applyFont="1" applyAlignment="1">
      <alignment horizontal="center" vertical="center"/>
    </xf>
    <xf numFmtId="180" fontId="2" fillId="0" borderId="0" xfId="1186" applyNumberFormat="1" applyFont="1" applyAlignment="1">
      <alignment horizontal="center" vertical="center"/>
    </xf>
    <xf numFmtId="0" fontId="2" fillId="0" borderId="0" xfId="1186" applyFont="1" applyAlignment="1">
      <alignment horizontal="left" vertical="center"/>
    </xf>
    <xf numFmtId="10" fontId="2" fillId="2" borderId="1" xfId="1186" applyNumberFormat="1" applyFont="1" applyFill="1" applyBorder="1" applyAlignment="1">
      <alignment horizontal="right" vertical="center"/>
    </xf>
    <xf numFmtId="0" fontId="3" fillId="2" borderId="9" xfId="1186" applyFont="1" applyFill="1" applyBorder="1" applyAlignment="1">
      <alignment horizontal="center" vertical="center" textRotation="90" wrapText="1"/>
    </xf>
    <xf numFmtId="3" fontId="3" fillId="0" borderId="9" xfId="1186" applyNumberFormat="1" applyFont="1" applyBorder="1" applyAlignment="1">
      <alignment horizontal="center" vertical="center" wrapText="1"/>
    </xf>
    <xf numFmtId="0" fontId="3" fillId="0" borderId="10" xfId="1186" applyFont="1" applyBorder="1" applyAlignment="1">
      <alignment horizontal="center" vertical="center" textRotation="90" wrapText="1"/>
    </xf>
    <xf numFmtId="0" fontId="3" fillId="0" borderId="11" xfId="1186" applyFont="1" applyBorder="1" applyAlignment="1">
      <alignment horizontal="center" vertical="center" textRotation="90" wrapText="1"/>
    </xf>
    <xf numFmtId="172" fontId="3" fillId="2" borderId="12" xfId="1186" applyNumberFormat="1" applyFont="1" applyFill="1" applyBorder="1" applyAlignment="1">
      <alignment horizontal="right" vertical="center"/>
    </xf>
    <xf numFmtId="171" fontId="2" fillId="2" borderId="7" xfId="1186" applyNumberFormat="1" applyFont="1" applyFill="1" applyBorder="1" applyAlignment="1">
      <alignment horizontal="right" vertical="center" wrapText="1"/>
    </xf>
    <xf numFmtId="171" fontId="2" fillId="2" borderId="7" xfId="1186" applyNumberFormat="1" applyFont="1" applyFill="1" applyBorder="1" applyAlignment="1">
      <alignment vertical="center"/>
    </xf>
    <xf numFmtId="3" fontId="3" fillId="2" borderId="0" xfId="1186" applyNumberFormat="1" applyFont="1" applyFill="1" applyBorder="1" applyAlignment="1">
      <alignment horizontal="center" vertical="center" wrapText="1"/>
    </xf>
    <xf numFmtId="0" fontId="3" fillId="0" borderId="0" xfId="1186" applyFont="1" applyBorder="1" applyAlignment="1">
      <alignment horizontal="center" vertical="center"/>
    </xf>
    <xf numFmtId="0" fontId="11" fillId="2" borderId="7" xfId="1186" applyFont="1" applyFill="1" applyBorder="1" applyAlignment="1">
      <alignment horizontal="center" vertical="center" wrapText="1"/>
    </xf>
    <xf numFmtId="2" fontId="3" fillId="2" borderId="8" xfId="1196" applyNumberFormat="1" applyFont="1" applyFill="1" applyBorder="1" applyAlignment="1">
      <alignment horizontal="center" vertical="center"/>
    </xf>
    <xf numFmtId="2" fontId="2" fillId="2" borderId="15" xfId="1186" applyNumberFormat="1" applyFont="1" applyFill="1" applyBorder="1" applyAlignment="1">
      <alignment horizontal="center" vertical="center"/>
    </xf>
    <xf numFmtId="2" fontId="2" fillId="2" borderId="14" xfId="1186" applyNumberFormat="1" applyFont="1" applyFill="1" applyBorder="1" applyAlignment="1">
      <alignment horizontal="center" vertical="center"/>
    </xf>
    <xf numFmtId="2" fontId="2" fillId="2" borderId="2" xfId="1186" applyNumberFormat="1" applyFont="1" applyFill="1" applyBorder="1" applyAlignment="1">
      <alignment horizontal="center" vertical="center"/>
    </xf>
    <xf numFmtId="172" fontId="3" fillId="2" borderId="9" xfId="1186" applyNumberFormat="1" applyFont="1" applyFill="1" applyBorder="1" applyAlignment="1">
      <alignment horizontal="right" vertical="center"/>
    </xf>
    <xf numFmtId="172" fontId="2" fillId="2" borderId="7" xfId="1186" applyNumberFormat="1" applyFont="1" applyFill="1" applyBorder="1" applyAlignment="1">
      <alignment horizontal="right" vertical="center"/>
    </xf>
    <xf numFmtId="0" fontId="3" fillId="2" borderId="9" xfId="1196" applyFont="1" applyFill="1" applyBorder="1" applyAlignment="1">
      <alignment horizontal="center" vertical="center" textRotation="90" wrapText="1"/>
    </xf>
    <xf numFmtId="2" fontId="3" fillId="2" borderId="10" xfId="1196" applyNumberFormat="1" applyFont="1" applyFill="1" applyBorder="1" applyAlignment="1">
      <alignment horizontal="center" vertical="center" textRotation="90" wrapText="1"/>
    </xf>
    <xf numFmtId="0" fontId="3" fillId="2" borderId="10" xfId="1196" applyFont="1" applyFill="1" applyBorder="1" applyAlignment="1">
      <alignment horizontal="center" vertical="center" textRotation="90" wrapText="1"/>
    </xf>
    <xf numFmtId="2" fontId="3" fillId="2" borderId="11" xfId="1196" applyNumberFormat="1" applyFont="1" applyFill="1" applyBorder="1" applyAlignment="1">
      <alignment horizontal="center" vertical="center" textRotation="90" wrapText="1"/>
    </xf>
    <xf numFmtId="0" fontId="2" fillId="0" borderId="0" xfId="0" applyFont="1" applyFill="1"/>
    <xf numFmtId="0" fontId="2" fillId="2" borderId="32" xfId="1196" applyFont="1" applyFill="1" applyBorder="1" applyAlignment="1">
      <alignment horizontal="justify" vertical="center" wrapText="1"/>
    </xf>
    <xf numFmtId="0" fontId="2" fillId="2" borderId="0" xfId="1196" applyFont="1" applyFill="1" applyBorder="1" applyAlignment="1">
      <alignment horizontal="center" vertical="center"/>
    </xf>
    <xf numFmtId="0" fontId="3" fillId="2" borderId="10" xfId="1186" applyFont="1" applyFill="1" applyBorder="1" applyAlignment="1">
      <alignment horizontal="center" vertical="center" textRotation="90" wrapText="1"/>
    </xf>
    <xf numFmtId="0" fontId="2" fillId="0" borderId="0" xfId="1186" applyFont="1" applyBorder="1" applyAlignment="1">
      <alignment horizontal="center" vertical="center"/>
    </xf>
    <xf numFmtId="0" fontId="3" fillId="2" borderId="0" xfId="1196" applyFont="1" applyFill="1" applyAlignment="1">
      <alignment horizontal="center" vertical="center"/>
    </xf>
    <xf numFmtId="0" fontId="2" fillId="2" borderId="50" xfId="1186" applyFont="1" applyFill="1" applyBorder="1" applyAlignment="1">
      <alignment horizontal="center" vertical="center"/>
    </xf>
    <xf numFmtId="0" fontId="2" fillId="0" borderId="53" xfId="1186" applyFont="1" applyFill="1" applyBorder="1" applyAlignment="1">
      <alignment horizontal="center" vertical="center" wrapText="1"/>
    </xf>
    <xf numFmtId="0" fontId="17" fillId="0" borderId="0" xfId="0" applyFont="1" applyFill="1"/>
    <xf numFmtId="4" fontId="17" fillId="0" borderId="0" xfId="0" applyNumberFormat="1" applyFont="1" applyFill="1"/>
    <xf numFmtId="0" fontId="16" fillId="0" borderId="45" xfId="0" applyFont="1" applyFill="1" applyBorder="1"/>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26" xfId="0" applyFont="1" applyFill="1" applyBorder="1" applyAlignment="1">
      <alignment horizontal="center" vertical="center"/>
    </xf>
    <xf numFmtId="0" fontId="16" fillId="0" borderId="5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7" fillId="0" borderId="28" xfId="0" applyFont="1" applyFill="1" applyBorder="1" applyAlignment="1">
      <alignment horizontal="justify" vertical="center" wrapText="1"/>
    </xf>
    <xf numFmtId="165" fontId="16" fillId="0" borderId="6" xfId="386" applyFont="1" applyFill="1" applyBorder="1" applyAlignment="1">
      <alignment horizontal="center" vertical="center" wrapText="1"/>
    </xf>
    <xf numFmtId="2" fontId="16" fillId="0" borderId="50" xfId="0" applyNumberFormat="1" applyFont="1" applyFill="1" applyBorder="1" applyAlignment="1">
      <alignment horizontal="center" vertical="center" wrapText="1"/>
    </xf>
    <xf numFmtId="0" fontId="17" fillId="0" borderId="28" xfId="0" applyFont="1" applyFill="1" applyBorder="1" applyAlignment="1">
      <alignment vertical="center" wrapText="1"/>
    </xf>
    <xf numFmtId="165" fontId="16" fillId="0" borderId="13" xfId="0" applyNumberFormat="1" applyFont="1" applyFill="1" applyBorder="1" applyAlignment="1">
      <alignment horizontal="center" vertical="center" wrapText="1"/>
    </xf>
    <xf numFmtId="2" fontId="19" fillId="0" borderId="19" xfId="0" applyNumberFormat="1" applyFont="1" applyFill="1" applyBorder="1" applyAlignment="1">
      <alignment horizontal="center" vertical="center" wrapText="1"/>
    </xf>
    <xf numFmtId="0" fontId="17" fillId="0" borderId="0" xfId="0" applyFont="1" applyFill="1" applyBorder="1" applyAlignment="1">
      <alignment wrapText="1"/>
    </xf>
    <xf numFmtId="182" fontId="17" fillId="0" borderId="0" xfId="0" applyNumberFormat="1" applyFont="1" applyFill="1" applyBorder="1" applyAlignment="1">
      <alignment horizontal="center"/>
    </xf>
    <xf numFmtId="3" fontId="16" fillId="0" borderId="0" xfId="0" applyNumberFormat="1" applyFont="1" applyFill="1" applyBorder="1" applyAlignment="1">
      <alignment vertical="center" wrapText="1"/>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wrapText="1"/>
    </xf>
    <xf numFmtId="4" fontId="16" fillId="0" borderId="21" xfId="0" applyNumberFormat="1" applyFont="1" applyFill="1" applyBorder="1" applyAlignment="1">
      <alignment horizontal="center" vertical="center"/>
    </xf>
    <xf numFmtId="0" fontId="20" fillId="0" borderId="0" xfId="0" applyFont="1" applyFill="1" applyBorder="1" applyAlignment="1">
      <alignment vertical="justify" wrapText="1"/>
    </xf>
    <xf numFmtId="0" fontId="16" fillId="0" borderId="0" xfId="0" applyFont="1" applyFill="1" applyBorder="1" applyAlignment="1">
      <alignment horizontal="left" wrapText="1"/>
    </xf>
    <xf numFmtId="0" fontId="16" fillId="0" borderId="0" xfId="0" applyFont="1" applyFill="1" applyBorder="1" applyAlignment="1">
      <alignment horizontal="justify" vertical="center" wrapText="1"/>
    </xf>
    <xf numFmtId="0" fontId="16" fillId="3" borderId="12" xfId="0" applyFont="1" applyFill="1" applyBorder="1" applyAlignment="1">
      <alignment horizontal="justify" vertical="center" wrapText="1"/>
    </xf>
    <xf numFmtId="0" fontId="16" fillId="3" borderId="7" xfId="0" applyFont="1" applyFill="1" applyBorder="1" applyAlignment="1">
      <alignment horizontal="justify" vertical="center" wrapText="1"/>
    </xf>
    <xf numFmtId="0" fontId="16" fillId="3" borderId="9" xfId="0" applyFont="1" applyFill="1" applyBorder="1" applyAlignment="1">
      <alignment horizontal="justify" vertical="center" wrapText="1"/>
    </xf>
    <xf numFmtId="0" fontId="3" fillId="0" borderId="0" xfId="1423" applyFont="1" applyFill="1" applyBorder="1" applyAlignment="1">
      <alignment horizontal="left" vertical="center"/>
    </xf>
    <xf numFmtId="0" fontId="3" fillId="0" borderId="0" xfId="1423" applyFont="1" applyFill="1" applyBorder="1" applyAlignment="1">
      <alignment horizontal="center" vertical="center"/>
    </xf>
    <xf numFmtId="0" fontId="3" fillId="0" borderId="0" xfId="1423" applyFont="1" applyFill="1" applyBorder="1"/>
    <xf numFmtId="0" fontId="3" fillId="0" borderId="0" xfId="1423" applyFont="1" applyFill="1"/>
    <xf numFmtId="0" fontId="3" fillId="0" borderId="27" xfId="1423" applyFont="1" applyFill="1" applyBorder="1" applyAlignment="1">
      <alignment horizontal="center" vertical="center" wrapText="1"/>
    </xf>
    <xf numFmtId="0" fontId="3" fillId="0" borderId="34" xfId="1423" applyFont="1" applyFill="1" applyBorder="1" applyAlignment="1">
      <alignment horizontal="center" vertical="center" wrapText="1"/>
    </xf>
    <xf numFmtId="0" fontId="3" fillId="0" borderId="35" xfId="1423" applyFont="1" applyFill="1" applyBorder="1" applyAlignment="1">
      <alignment horizontal="center" vertical="center" wrapText="1"/>
    </xf>
    <xf numFmtId="0" fontId="2" fillId="0" borderId="0" xfId="1423" applyFont="1" applyFill="1" applyBorder="1" applyAlignment="1">
      <alignment vertical="center" wrapText="1"/>
    </xf>
    <xf numFmtId="0" fontId="2" fillId="0" borderId="0" xfId="1423" applyFont="1" applyFill="1" applyAlignment="1">
      <alignment vertical="center"/>
    </xf>
    <xf numFmtId="0" fontId="2" fillId="0" borderId="12" xfId="0" applyFont="1" applyFill="1" applyBorder="1" applyAlignment="1">
      <alignment horizontal="justify" vertical="center" wrapText="1"/>
    </xf>
    <xf numFmtId="0" fontId="2" fillId="0" borderId="13" xfId="1423" applyFont="1" applyFill="1" applyBorder="1" applyAlignment="1">
      <alignment horizontal="center" vertical="center" wrapText="1"/>
    </xf>
    <xf numFmtId="0" fontId="2" fillId="0" borderId="7" xfId="0" applyFont="1" applyFill="1" applyBorder="1" applyAlignment="1">
      <alignment horizontal="justify" vertical="center" wrapText="1"/>
    </xf>
    <xf numFmtId="0" fontId="2" fillId="0" borderId="1" xfId="1423" applyFont="1" applyFill="1" applyBorder="1" applyAlignment="1">
      <alignment horizontal="center" vertical="center" wrapText="1"/>
    </xf>
    <xf numFmtId="0" fontId="2" fillId="0" borderId="9" xfId="0" applyFont="1" applyFill="1" applyBorder="1" applyAlignment="1">
      <alignment horizontal="justify" vertical="center" wrapText="1"/>
    </xf>
    <xf numFmtId="0" fontId="2" fillId="0" borderId="10" xfId="1423" applyFont="1" applyFill="1" applyBorder="1" applyAlignment="1">
      <alignment horizontal="center" vertical="center" wrapText="1"/>
    </xf>
    <xf numFmtId="0" fontId="3" fillId="0" borderId="36" xfId="1423" applyFont="1" applyFill="1" applyBorder="1" applyAlignment="1">
      <alignment horizontal="center" vertical="center" wrapText="1"/>
    </xf>
    <xf numFmtId="0" fontId="2" fillId="0" borderId="0" xfId="1423" applyFont="1" applyFill="1" applyBorder="1" applyAlignment="1">
      <alignment vertical="center"/>
    </xf>
    <xf numFmtId="0" fontId="2" fillId="0" borderId="0" xfId="1423" applyFont="1" applyFill="1"/>
    <xf numFmtId="10" fontId="3" fillId="0" borderId="31" xfId="1514" applyNumberFormat="1" applyFont="1" applyFill="1" applyBorder="1" applyAlignment="1">
      <alignment horizontal="center" vertical="center" wrapText="1"/>
    </xf>
    <xf numFmtId="9" fontId="2" fillId="0" borderId="8" xfId="1514" applyNumberFormat="1" applyFont="1" applyFill="1" applyBorder="1" applyAlignment="1">
      <alignment horizontal="center" vertical="center" wrapText="1"/>
    </xf>
    <xf numFmtId="9" fontId="2" fillId="0" borderId="0" xfId="1423" applyNumberFormat="1" applyFont="1" applyFill="1"/>
    <xf numFmtId="0" fontId="3" fillId="3" borderId="28" xfId="0" applyFont="1" applyFill="1" applyBorder="1" applyAlignment="1">
      <alignment horizontal="justify" vertical="center" wrapText="1"/>
    </xf>
    <xf numFmtId="0" fontId="3" fillId="3" borderId="32" xfId="0" applyFont="1" applyFill="1" applyBorder="1" applyAlignment="1">
      <alignment horizontal="justify" vertical="center" wrapText="1"/>
    </xf>
    <xf numFmtId="0" fontId="3" fillId="3" borderId="33" xfId="0" applyFont="1" applyFill="1" applyBorder="1" applyAlignment="1">
      <alignment horizontal="justify" vertical="center" wrapText="1"/>
    </xf>
    <xf numFmtId="2" fontId="3" fillId="3" borderId="16" xfId="1186" applyNumberFormat="1" applyFont="1" applyFill="1" applyBorder="1" applyAlignment="1">
      <alignment horizontal="center" vertical="center"/>
    </xf>
    <xf numFmtId="0" fontId="22" fillId="0" borderId="45" xfId="0" applyFont="1" applyFill="1" applyBorder="1"/>
    <xf numFmtId="0" fontId="23" fillId="0" borderId="0" xfId="0" applyFont="1" applyFill="1"/>
    <xf numFmtId="0" fontId="22" fillId="0" borderId="0" xfId="1186" applyFont="1" applyFill="1" applyBorder="1" applyAlignment="1">
      <alignment vertical="center"/>
    </xf>
    <xf numFmtId="0" fontId="23" fillId="0" borderId="0" xfId="1186" applyFont="1" applyFill="1" applyBorder="1" applyAlignment="1">
      <alignment vertical="center"/>
    </xf>
    <xf numFmtId="0" fontId="23" fillId="0" borderId="0" xfId="1186" applyFont="1" applyFill="1" applyBorder="1" applyAlignment="1">
      <alignment horizontal="center" vertical="center"/>
    </xf>
    <xf numFmtId="2" fontId="23" fillId="0" borderId="0" xfId="1186" applyNumberFormat="1" applyFont="1" applyFill="1" applyBorder="1" applyAlignment="1">
      <alignment horizontal="center" vertical="center"/>
    </xf>
    <xf numFmtId="2" fontId="23" fillId="0" borderId="48" xfId="1186" applyNumberFormat="1" applyFont="1" applyFill="1" applyBorder="1" applyAlignment="1">
      <alignment vertical="center"/>
    </xf>
    <xf numFmtId="0" fontId="22" fillId="0" borderId="1" xfId="1186" applyFont="1" applyFill="1" applyBorder="1" applyAlignment="1">
      <alignment horizontal="center" vertical="center" textRotation="90" wrapText="1"/>
    </xf>
    <xf numFmtId="0" fontId="22" fillId="0" borderId="2" xfId="1186" applyFont="1" applyFill="1" applyBorder="1" applyAlignment="1">
      <alignment horizontal="center" vertical="center" wrapText="1"/>
    </xf>
    <xf numFmtId="0" fontId="22" fillId="0" borderId="1" xfId="1186" applyFont="1" applyFill="1" applyBorder="1" applyAlignment="1">
      <alignment horizontal="center" vertical="center" wrapText="1"/>
    </xf>
    <xf numFmtId="2" fontId="22" fillId="0" borderId="1" xfId="1186" applyNumberFormat="1" applyFont="1" applyFill="1" applyBorder="1" applyAlignment="1">
      <alignment horizontal="center" vertical="center" textRotation="90" wrapText="1"/>
    </xf>
    <xf numFmtId="0" fontId="23" fillId="0" borderId="4" xfId="1186" applyFont="1" applyFill="1" applyBorder="1" applyAlignment="1">
      <alignment horizontal="center" vertical="center"/>
    </xf>
    <xf numFmtId="0" fontId="23" fillId="0" borderId="3" xfId="1517" applyFont="1" applyFill="1" applyBorder="1" applyAlignment="1">
      <alignment horizontal="center" vertical="center" wrapText="1"/>
    </xf>
    <xf numFmtId="0" fontId="23" fillId="0" borderId="1" xfId="0" applyFont="1" applyFill="1" applyBorder="1" applyAlignment="1">
      <alignment horizontal="center" vertical="center" wrapText="1"/>
    </xf>
    <xf numFmtId="2" fontId="23" fillId="0" borderId="1" xfId="1196" applyNumberFormat="1" applyFont="1" applyFill="1" applyBorder="1" applyAlignment="1" applyProtection="1">
      <alignment horizontal="center" vertical="center" wrapText="1"/>
      <protection locked="0"/>
    </xf>
    <xf numFmtId="0" fontId="25" fillId="0" borderId="0" xfId="1186" applyFont="1" applyFill="1" applyBorder="1" applyAlignment="1">
      <alignment horizontal="center" vertical="center"/>
    </xf>
    <xf numFmtId="2" fontId="25" fillId="0" borderId="0" xfId="1186" applyNumberFormat="1" applyFont="1" applyFill="1" applyBorder="1" applyAlignment="1">
      <alignment horizontal="center" vertical="center"/>
    </xf>
    <xf numFmtId="2" fontId="25" fillId="0" borderId="48" xfId="1186" applyNumberFormat="1" applyFont="1" applyFill="1" applyBorder="1" applyAlignment="1">
      <alignment horizontal="center" vertical="center"/>
    </xf>
    <xf numFmtId="0" fontId="22" fillId="0" borderId="1" xfId="1196" applyFont="1" applyFill="1" applyBorder="1" applyAlignment="1">
      <alignment horizontal="center" vertical="center"/>
    </xf>
    <xf numFmtId="0" fontId="23" fillId="0" borderId="1" xfId="1186" applyFont="1" applyFill="1" applyBorder="1" applyAlignment="1">
      <alignment horizontal="center" vertical="center"/>
    </xf>
    <xf numFmtId="0" fontId="23"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3" fillId="0" borderId="1" xfId="1278" applyFont="1" applyFill="1" applyBorder="1" applyAlignment="1">
      <alignment horizontal="justify" vertical="center" wrapText="1"/>
    </xf>
    <xf numFmtId="2" fontId="23" fillId="0" borderId="1" xfId="0" applyNumberFormat="1" applyFont="1" applyFill="1" applyBorder="1" applyAlignment="1">
      <alignment horizontal="center" vertical="center" wrapText="1"/>
    </xf>
    <xf numFmtId="2" fontId="23" fillId="0" borderId="48" xfId="1186" applyNumberFormat="1" applyFont="1" applyFill="1" applyBorder="1" applyAlignment="1">
      <alignment horizontal="center" vertical="center"/>
    </xf>
    <xf numFmtId="0" fontId="22" fillId="0" borderId="1" xfId="0" applyFont="1" applyFill="1" applyBorder="1" applyAlignment="1">
      <alignment horizontal="center" vertical="center" textRotation="90" wrapText="1"/>
    </xf>
    <xf numFmtId="0" fontId="22" fillId="0" borderId="14" xfId="0" applyFont="1" applyFill="1" applyBorder="1" applyAlignment="1">
      <alignment horizontal="center" vertical="center" wrapText="1"/>
    </xf>
    <xf numFmtId="0" fontId="22" fillId="0" borderId="4" xfId="0" applyFont="1" applyFill="1" applyBorder="1" applyAlignment="1">
      <alignment horizontal="center" vertical="center" textRotation="90" wrapText="1"/>
    </xf>
    <xf numFmtId="0" fontId="22" fillId="0" borderId="1" xfId="1186" applyFont="1" applyFill="1" applyBorder="1" applyAlignment="1">
      <alignment horizontal="center" vertical="center"/>
    </xf>
    <xf numFmtId="0" fontId="23" fillId="0" borderId="1" xfId="1196" applyFont="1" applyFill="1" applyBorder="1" applyAlignment="1" applyProtection="1">
      <alignment horizontal="center" vertical="center" wrapText="1"/>
      <protection locked="0"/>
    </xf>
    <xf numFmtId="0" fontId="23" fillId="0" borderId="1" xfId="1195" applyFont="1" applyFill="1" applyBorder="1" applyAlignment="1">
      <alignment vertical="center" wrapText="1"/>
    </xf>
    <xf numFmtId="2" fontId="23" fillId="0" borderId="1" xfId="1195" applyNumberFormat="1" applyFont="1" applyFill="1" applyBorder="1" applyAlignment="1">
      <alignment horizontal="center" vertical="center" wrapText="1"/>
    </xf>
    <xf numFmtId="0" fontId="23" fillId="0" borderId="60" xfId="1521" applyFont="1" applyFill="1" applyBorder="1" applyAlignment="1">
      <alignment horizontal="left" vertical="center" wrapText="1"/>
    </xf>
    <xf numFmtId="0" fontId="23" fillId="0" borderId="60" xfId="1521" applyFont="1" applyFill="1" applyBorder="1" applyAlignment="1">
      <alignment horizontal="justify" vertical="center" wrapText="1"/>
    </xf>
    <xf numFmtId="0" fontId="22" fillId="0" borderId="60" xfId="0" applyFont="1" applyFill="1" applyBorder="1" applyAlignment="1">
      <alignment horizontal="center" vertical="center" textRotation="90" wrapText="1"/>
    </xf>
    <xf numFmtId="0" fontId="23" fillId="0" borderId="60" xfId="0" applyFont="1" applyFill="1" applyBorder="1" applyAlignment="1">
      <alignment vertical="center" wrapText="1"/>
    </xf>
    <xf numFmtId="0" fontId="23" fillId="0" borderId="60" xfId="0" applyFont="1" applyFill="1" applyBorder="1" applyAlignment="1">
      <alignment horizontal="justify" wrapText="1"/>
    </xf>
    <xf numFmtId="0" fontId="22" fillId="0" borderId="60" xfId="1186" applyFont="1" applyFill="1" applyBorder="1" applyAlignment="1">
      <alignment horizontal="center" vertical="center" textRotation="90" wrapText="1"/>
    </xf>
    <xf numFmtId="0" fontId="22" fillId="0" borderId="60" xfId="1186" applyFont="1" applyFill="1" applyBorder="1" applyAlignment="1">
      <alignment horizontal="center" vertical="center" wrapText="1"/>
    </xf>
    <xf numFmtId="2" fontId="22" fillId="0" borderId="60" xfId="1186" applyNumberFormat="1" applyFont="1" applyFill="1" applyBorder="1" applyAlignment="1">
      <alignment horizontal="center" vertical="center" textRotation="90" wrapText="1"/>
    </xf>
    <xf numFmtId="0" fontId="23" fillId="0" borderId="60" xfId="1330" applyFont="1" applyFill="1" applyBorder="1" applyAlignment="1">
      <alignment horizontal="left" vertical="center" wrapText="1"/>
    </xf>
    <xf numFmtId="0" fontId="23" fillId="0" borderId="60" xfId="1330" applyFont="1" applyFill="1" applyBorder="1" applyAlignment="1">
      <alignment horizontal="justify" vertical="top" wrapText="1"/>
    </xf>
    <xf numFmtId="0" fontId="23" fillId="0" borderId="1" xfId="1521" applyFont="1" applyFill="1" applyBorder="1" applyAlignment="1">
      <alignment horizontal="justify" vertical="center" wrapText="1"/>
    </xf>
    <xf numFmtId="0" fontId="22" fillId="0" borderId="1" xfId="1332" applyFont="1" applyFill="1" applyBorder="1" applyAlignment="1">
      <alignment horizontal="center" vertical="center" textRotation="90" wrapText="1"/>
    </xf>
    <xf numFmtId="2" fontId="22" fillId="0" borderId="6" xfId="1332" applyNumberFormat="1" applyFont="1" applyFill="1" applyBorder="1" applyAlignment="1">
      <alignment horizontal="center" vertical="center" textRotation="90" wrapText="1"/>
    </xf>
    <xf numFmtId="0" fontId="23" fillId="0" borderId="0" xfId="1332" applyFont="1" applyFill="1" applyBorder="1" applyAlignment="1">
      <alignment horizontal="center" vertical="center"/>
    </xf>
    <xf numFmtId="0" fontId="23" fillId="0" borderId="1" xfId="1332" applyFont="1" applyFill="1" applyBorder="1" applyAlignment="1">
      <alignment horizontal="center" vertical="center"/>
    </xf>
    <xf numFmtId="0" fontId="23" fillId="0" borderId="60" xfId="1330" applyFont="1" applyFill="1" applyBorder="1" applyAlignment="1">
      <alignment horizontal="center" vertical="center" wrapText="1"/>
    </xf>
    <xf numFmtId="0" fontId="22" fillId="0" borderId="60" xfId="1521" applyFont="1" applyFill="1" applyBorder="1" applyAlignment="1">
      <alignment horizontal="center" vertical="center"/>
    </xf>
    <xf numFmtId="2" fontId="23" fillId="0" borderId="1" xfId="0" applyNumberFormat="1" applyFont="1" applyFill="1" applyBorder="1" applyAlignment="1">
      <alignment horizontal="center" vertical="center"/>
    </xf>
    <xf numFmtId="0" fontId="23" fillId="0" borderId="60" xfId="1330" applyFont="1" applyFill="1" applyBorder="1" applyAlignment="1">
      <alignment horizontal="justify" vertical="center" wrapText="1"/>
    </xf>
    <xf numFmtId="2" fontId="22" fillId="0" borderId="1" xfId="1186" applyNumberFormat="1" applyFont="1" applyFill="1" applyBorder="1" applyAlignment="1">
      <alignment horizontal="center" vertical="center" wrapText="1"/>
    </xf>
    <xf numFmtId="0" fontId="22" fillId="0" borderId="0" xfId="1186" applyFont="1" applyFill="1" applyBorder="1" applyAlignment="1">
      <alignment horizontal="center" vertical="center"/>
    </xf>
    <xf numFmtId="0" fontId="23" fillId="0" borderId="0" xfId="1186" applyFont="1" applyFill="1" applyBorder="1" applyAlignment="1">
      <alignment horizontal="center" vertical="center"/>
    </xf>
    <xf numFmtId="0" fontId="23" fillId="0" borderId="47" xfId="1196" applyFont="1" applyFill="1" applyBorder="1" applyAlignment="1">
      <alignment horizontal="justify" vertical="center" wrapText="1"/>
    </xf>
    <xf numFmtId="0" fontId="23" fillId="0" borderId="48" xfId="1196" applyFont="1" applyFill="1" applyBorder="1" applyAlignment="1">
      <alignment horizontal="justify" vertical="center" wrapText="1"/>
    </xf>
    <xf numFmtId="2" fontId="22" fillId="0" borderId="1" xfId="1186" applyNumberFormat="1" applyFont="1" applyFill="1" applyBorder="1" applyAlignment="1">
      <alignment horizontal="center" vertical="center"/>
    </xf>
    <xf numFmtId="0" fontId="23" fillId="0" borderId="0" xfId="1186" applyFont="1" applyFill="1" applyAlignment="1">
      <alignment horizontal="center" vertical="center"/>
    </xf>
    <xf numFmtId="2" fontId="23" fillId="0" borderId="0" xfId="1186" applyNumberFormat="1" applyFont="1" applyFill="1" applyBorder="1" applyAlignment="1">
      <alignment vertical="center"/>
    </xf>
    <xf numFmtId="9" fontId="23" fillId="0" borderId="0" xfId="1186" applyNumberFormat="1" applyFont="1" applyFill="1" applyBorder="1" applyAlignment="1">
      <alignment horizontal="center" vertical="center"/>
    </xf>
    <xf numFmtId="43" fontId="23" fillId="0" borderId="0" xfId="1699" applyFont="1" applyFill="1" applyBorder="1" applyAlignment="1">
      <alignment horizontal="center" vertical="center"/>
    </xf>
    <xf numFmtId="0" fontId="1" fillId="2" borderId="7" xfId="1186" applyFont="1" applyFill="1" applyBorder="1" applyAlignment="1">
      <alignment horizontal="center" vertical="center" wrapText="1"/>
    </xf>
    <xf numFmtId="2" fontId="2" fillId="2" borderId="1" xfId="1196" applyNumberFormat="1" applyFont="1" applyFill="1" applyBorder="1" applyAlignment="1">
      <alignment horizontal="center" vertical="center"/>
    </xf>
    <xf numFmtId="0" fontId="1" fillId="2" borderId="1" xfId="1185" applyFont="1" applyFill="1" applyBorder="1" applyAlignment="1">
      <alignment horizontal="center" vertical="center"/>
    </xf>
    <xf numFmtId="0" fontId="1" fillId="2" borderId="1" xfId="1186" applyFont="1" applyFill="1" applyBorder="1" applyAlignment="1">
      <alignment horizontal="center" vertical="center" wrapText="1"/>
    </xf>
    <xf numFmtId="2" fontId="2" fillId="2" borderId="8" xfId="1196" applyNumberFormat="1" applyFont="1" applyFill="1" applyBorder="1" applyAlignment="1">
      <alignment horizontal="center" vertical="center"/>
    </xf>
    <xf numFmtId="2" fontId="3" fillId="2" borderId="57" xfId="1186" applyNumberFormat="1"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 xfId="1186" applyFont="1" applyFill="1" applyBorder="1" applyAlignment="1">
      <alignment horizontal="center" vertical="center" wrapText="1"/>
    </xf>
    <xf numFmtId="0" fontId="23" fillId="0" borderId="60" xfId="1186" applyFont="1" applyFill="1" applyBorder="1" applyAlignment="1">
      <alignment horizontal="center" vertical="center" wrapText="1"/>
    </xf>
    <xf numFmtId="0" fontId="3" fillId="2" borderId="10" xfId="1186" applyFont="1" applyFill="1" applyBorder="1" applyAlignment="1">
      <alignment horizontal="center" vertical="center" textRotation="90" wrapText="1"/>
    </xf>
    <xf numFmtId="0" fontId="16" fillId="0" borderId="26" xfId="0" applyFont="1" applyFill="1" applyBorder="1" applyAlignment="1">
      <alignment horizontal="justify" vertical="center" wrapText="1"/>
    </xf>
    <xf numFmtId="0" fontId="16" fillId="0" borderId="37" xfId="0" applyFont="1" applyFill="1" applyBorder="1" applyAlignment="1">
      <alignment horizontal="justify" vertical="center" wrapText="1"/>
    </xf>
    <xf numFmtId="0" fontId="16" fillId="0" borderId="38" xfId="0" applyFont="1" applyFill="1" applyBorder="1" applyAlignment="1">
      <alignment horizontal="justify" vertical="center" wrapText="1"/>
    </xf>
    <xf numFmtId="0" fontId="16" fillId="3" borderId="2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8" fillId="0" borderId="1" xfId="897" applyNumberFormat="1" applyFont="1" applyFill="1" applyBorder="1" applyAlignment="1">
      <alignment horizontal="justify" vertical="center" wrapText="1"/>
    </xf>
    <xf numFmtId="0" fontId="18" fillId="0" borderId="8" xfId="897" applyNumberFormat="1" applyFont="1" applyFill="1" applyBorder="1" applyAlignment="1">
      <alignment horizontal="justify" vertical="center" wrapText="1"/>
    </xf>
    <xf numFmtId="183" fontId="17" fillId="0" borderId="10" xfId="0" applyNumberFormat="1" applyFont="1" applyFill="1" applyBorder="1" applyAlignment="1">
      <alignment horizontal="left" vertical="center" wrapText="1"/>
    </xf>
    <xf numFmtId="183" fontId="17" fillId="0" borderId="11" xfId="0" applyNumberFormat="1" applyFont="1" applyFill="1" applyBorder="1" applyAlignment="1">
      <alignment horizontal="left" vertical="center" wrapText="1"/>
    </xf>
    <xf numFmtId="0" fontId="16" fillId="3" borderId="39" xfId="0" applyFont="1" applyFill="1" applyBorder="1" applyAlignment="1">
      <alignment horizontal="center" vertical="center" wrapText="1"/>
    </xf>
    <xf numFmtId="4" fontId="17" fillId="0" borderId="28" xfId="0" applyNumberFormat="1" applyFont="1" applyFill="1" applyBorder="1" applyAlignment="1">
      <alignment horizontal="center" vertical="center"/>
    </xf>
    <xf numFmtId="4" fontId="17" fillId="0" borderId="21" xfId="0" applyNumberFormat="1" applyFont="1" applyFill="1" applyBorder="1" applyAlignment="1">
      <alignment horizontal="center" vertical="center"/>
    </xf>
    <xf numFmtId="0" fontId="17" fillId="0" borderId="13" xfId="0" applyFont="1" applyFill="1" applyBorder="1" applyAlignment="1">
      <alignment horizontal="justify" vertical="center" wrapText="1"/>
    </xf>
    <xf numFmtId="0" fontId="17" fillId="0" borderId="31"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8" fillId="0" borderId="42" xfId="0" applyFont="1" applyFill="1" applyBorder="1" applyAlignment="1">
      <alignment horizontal="justify" vertical="center" wrapText="1"/>
    </xf>
    <xf numFmtId="0" fontId="18" fillId="0" borderId="49" xfId="0" applyFont="1" applyFill="1" applyBorder="1" applyAlignment="1">
      <alignment horizontal="justify" vertical="center" wrapText="1"/>
    </xf>
    <xf numFmtId="0" fontId="16" fillId="0" borderId="26"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2" fillId="0" borderId="7" xfId="1423" applyFont="1" applyFill="1" applyBorder="1" applyAlignment="1">
      <alignment horizontal="justify" vertical="center" wrapText="1"/>
    </xf>
    <xf numFmtId="0" fontId="2" fillId="0" borderId="1" xfId="1423" applyFont="1" applyFill="1" applyBorder="1" applyAlignment="1">
      <alignment horizontal="justify" vertical="center" wrapText="1"/>
    </xf>
    <xf numFmtId="0" fontId="3" fillId="0" borderId="12" xfId="1423" applyFont="1" applyFill="1" applyBorder="1" applyAlignment="1">
      <alignment horizontal="center" vertical="center" wrapText="1"/>
    </xf>
    <xf numFmtId="0" fontId="3" fillId="0" borderId="13" xfId="1423"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0" xfId="1423" applyFont="1" applyFill="1" applyBorder="1" applyAlignment="1">
      <alignment horizontal="center" vertical="center" wrapText="1"/>
    </xf>
    <xf numFmtId="0" fontId="3" fillId="3" borderId="39" xfId="1423" applyFont="1" applyFill="1" applyBorder="1" applyAlignment="1">
      <alignment horizontal="center" vertical="center" wrapText="1"/>
    </xf>
    <xf numFmtId="0" fontId="3" fillId="3" borderId="18" xfId="1423" applyFont="1" applyFill="1" applyBorder="1" applyAlignment="1">
      <alignment horizontal="center" vertical="center" wrapText="1"/>
    </xf>
    <xf numFmtId="0" fontId="3" fillId="0" borderId="31" xfId="1423" applyFont="1" applyFill="1" applyBorder="1" applyAlignment="1">
      <alignment horizontal="center" vertical="center" wrapText="1"/>
    </xf>
    <xf numFmtId="0" fontId="3" fillId="0" borderId="8" xfId="1423" applyFont="1" applyFill="1" applyBorder="1" applyAlignment="1">
      <alignment horizontal="center" vertical="center" wrapText="1"/>
    </xf>
    <xf numFmtId="0" fontId="3" fillId="0" borderId="11" xfId="1423" applyFont="1" applyFill="1" applyBorder="1" applyAlignment="1">
      <alignment horizontal="center" vertical="center" wrapText="1"/>
    </xf>
    <xf numFmtId="0" fontId="3" fillId="3" borderId="40" xfId="1423" applyFont="1" applyFill="1" applyBorder="1" applyAlignment="1">
      <alignment horizontal="center" vertical="center" wrapText="1"/>
    </xf>
    <xf numFmtId="0" fontId="3" fillId="3" borderId="0" xfId="1423" applyFont="1" applyFill="1" applyBorder="1" applyAlignment="1">
      <alignment horizontal="center" vertical="center" wrapText="1"/>
    </xf>
    <xf numFmtId="0" fontId="3" fillId="3" borderId="41" xfId="1423" applyFont="1" applyFill="1" applyBorder="1" applyAlignment="1">
      <alignment horizontal="center" vertical="center" wrapText="1"/>
    </xf>
    <xf numFmtId="0" fontId="3" fillId="3" borderId="23" xfId="1423" applyFont="1" applyFill="1" applyBorder="1" applyAlignment="1">
      <alignment horizontal="center" vertical="center" wrapText="1"/>
    </xf>
    <xf numFmtId="0" fontId="3" fillId="3" borderId="24" xfId="1423"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8" xfId="0" applyFont="1" applyFill="1" applyBorder="1" applyAlignment="1">
      <alignment horizontal="justify" vertical="center" wrapText="1"/>
    </xf>
    <xf numFmtId="0" fontId="2" fillId="0" borderId="7" xfId="386" applyNumberFormat="1" applyFont="1" applyFill="1" applyBorder="1" applyAlignment="1">
      <alignment horizontal="justify" vertical="center" wrapText="1"/>
    </xf>
    <xf numFmtId="0" fontId="2" fillId="0" borderId="8" xfId="386" applyNumberFormat="1" applyFont="1" applyFill="1" applyBorder="1" applyAlignment="1">
      <alignment horizontal="justify" vertical="center" wrapText="1"/>
    </xf>
    <xf numFmtId="0" fontId="2" fillId="0" borderId="9"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3" fillId="0" borderId="44" xfId="1186" applyFont="1" applyFill="1" applyBorder="1" applyAlignment="1">
      <alignment horizontal="left" vertical="center"/>
    </xf>
    <xf numFmtId="0" fontId="23" fillId="0" borderId="45" xfId="1186" applyFont="1" applyFill="1" applyBorder="1" applyAlignment="1">
      <alignment horizontal="left" vertical="center"/>
    </xf>
    <xf numFmtId="0" fontId="23" fillId="0" borderId="47" xfId="1186" applyFont="1" applyFill="1" applyBorder="1" applyAlignment="1">
      <alignment horizontal="left" vertical="center"/>
    </xf>
    <xf numFmtId="0" fontId="23" fillId="0" borderId="0" xfId="1186" applyFont="1" applyFill="1" applyBorder="1" applyAlignment="1">
      <alignment horizontal="left" vertical="center"/>
    </xf>
    <xf numFmtId="0" fontId="23" fillId="0" borderId="4" xfId="1186" applyFont="1" applyFill="1" applyBorder="1" applyAlignment="1">
      <alignment horizontal="left" vertical="center"/>
    </xf>
    <xf numFmtId="0" fontId="23" fillId="0" borderId="22" xfId="1186" applyFont="1" applyFill="1" applyBorder="1" applyAlignment="1">
      <alignment horizontal="left" vertical="center"/>
    </xf>
    <xf numFmtId="0" fontId="23" fillId="0" borderId="47" xfId="1196" applyFont="1" applyFill="1" applyBorder="1" applyAlignment="1">
      <alignment horizontal="justify" vertical="center" wrapText="1"/>
    </xf>
    <xf numFmtId="0" fontId="23" fillId="0" borderId="48" xfId="1196" applyFont="1" applyFill="1" applyBorder="1" applyAlignment="1">
      <alignment horizontal="justify" vertical="center" wrapText="1"/>
    </xf>
    <xf numFmtId="0" fontId="23" fillId="0" borderId="4" xfId="1186" applyFont="1" applyFill="1" applyBorder="1" applyAlignment="1">
      <alignment horizontal="left" vertical="center" wrapText="1"/>
    </xf>
    <xf numFmtId="0" fontId="23" fillId="0" borderId="14" xfId="1186" applyFont="1" applyFill="1" applyBorder="1" applyAlignment="1">
      <alignment horizontal="left" vertical="center" wrapText="1"/>
    </xf>
    <xf numFmtId="0" fontId="23" fillId="0" borderId="4" xfId="1196" applyFont="1" applyFill="1" applyBorder="1" applyAlignment="1">
      <alignment horizontal="justify" vertical="center" wrapText="1"/>
    </xf>
    <xf numFmtId="0" fontId="23" fillId="0" borderId="14" xfId="1196" applyFont="1" applyFill="1" applyBorder="1" applyAlignment="1">
      <alignment horizontal="justify" vertical="center" wrapText="1"/>
    </xf>
    <xf numFmtId="2" fontId="23" fillId="0" borderId="6" xfId="1186" applyNumberFormat="1" applyFont="1" applyFill="1" applyBorder="1" applyAlignment="1">
      <alignment horizontal="center" vertical="center"/>
    </xf>
    <xf numFmtId="2" fontId="23" fillId="0" borderId="43" xfId="1186" applyNumberFormat="1" applyFont="1" applyFill="1" applyBorder="1" applyAlignment="1">
      <alignment horizontal="center" vertical="center"/>
    </xf>
    <xf numFmtId="2" fontId="23" fillId="0" borderId="2" xfId="1186" applyNumberFormat="1" applyFont="1" applyFill="1" applyBorder="1" applyAlignment="1">
      <alignment horizontal="center"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23" fillId="0" borderId="62" xfId="1521" applyFont="1" applyFill="1" applyBorder="1" applyAlignment="1">
      <alignment horizontal="justify" vertical="center" wrapText="1"/>
    </xf>
    <xf numFmtId="0" fontId="23" fillId="0" borderId="63" xfId="1521" applyFont="1" applyFill="1" applyBorder="1" applyAlignment="1">
      <alignment horizontal="justify" vertical="center" wrapText="1"/>
    </xf>
    <xf numFmtId="0" fontId="23" fillId="0" borderId="60" xfId="1521" applyFont="1" applyFill="1" applyBorder="1" applyAlignment="1">
      <alignment horizontal="justify" vertical="center" wrapText="1"/>
    </xf>
    <xf numFmtId="0" fontId="22" fillId="0" borderId="1" xfId="1186" applyFont="1" applyFill="1" applyBorder="1" applyAlignment="1">
      <alignment horizontal="center" vertical="center" wrapText="1"/>
    </xf>
    <xf numFmtId="0" fontId="23" fillId="0" borderId="59" xfId="1521" applyFont="1" applyFill="1" applyBorder="1" applyAlignment="1">
      <alignment horizontal="justify" vertical="center" wrapText="1"/>
    </xf>
    <xf numFmtId="0" fontId="22" fillId="0" borderId="5" xfId="1332" applyFont="1" applyFill="1" applyBorder="1" applyAlignment="1">
      <alignment horizontal="center" vertical="center" wrapText="1"/>
    </xf>
    <xf numFmtId="0" fontId="22" fillId="0" borderId="42" xfId="1332" applyFont="1" applyFill="1" applyBorder="1" applyAlignment="1">
      <alignment horizontal="center" vertical="center" wrapText="1"/>
    </xf>
    <xf numFmtId="0" fontId="22" fillId="0" borderId="3" xfId="1332" applyFont="1" applyFill="1" applyBorder="1" applyAlignment="1">
      <alignment horizontal="center" vertical="center" wrapText="1"/>
    </xf>
    <xf numFmtId="2" fontId="22" fillId="0" borderId="1" xfId="1332" applyNumberFormat="1" applyFont="1" applyFill="1" applyBorder="1" applyAlignment="1">
      <alignment horizontal="center" vertical="center" wrapText="1"/>
    </xf>
    <xf numFmtId="0" fontId="22" fillId="3" borderId="5" xfId="1186" applyFont="1" applyFill="1" applyBorder="1" applyAlignment="1">
      <alignment horizontal="center" vertical="center"/>
    </xf>
    <xf numFmtId="0" fontId="22" fillId="3" borderId="42" xfId="1186" applyFont="1" applyFill="1" applyBorder="1" applyAlignment="1">
      <alignment horizontal="center" vertical="center"/>
    </xf>
    <xf numFmtId="0" fontId="22" fillId="3" borderId="3" xfId="1186" applyFont="1" applyFill="1" applyBorder="1" applyAlignment="1">
      <alignment horizontal="center" vertical="center"/>
    </xf>
    <xf numFmtId="173" fontId="23" fillId="0" borderId="1" xfId="1186" applyNumberFormat="1" applyFont="1" applyFill="1" applyBorder="1" applyAlignment="1">
      <alignment horizontal="right" vertical="center"/>
    </xf>
    <xf numFmtId="0" fontId="22" fillId="0" borderId="1" xfId="1196" applyFont="1" applyFill="1" applyBorder="1" applyAlignment="1">
      <alignment horizontal="center" vertical="center"/>
    </xf>
    <xf numFmtId="2" fontId="22" fillId="0" borderId="3" xfId="1186" applyNumberFormat="1" applyFont="1" applyFill="1" applyBorder="1" applyAlignment="1">
      <alignment horizontal="center" vertical="center"/>
    </xf>
    <xf numFmtId="2" fontId="22" fillId="0" borderId="1" xfId="1186" applyNumberFormat="1" applyFont="1" applyFill="1" applyBorder="1" applyAlignment="1">
      <alignment horizontal="center" vertical="center"/>
    </xf>
    <xf numFmtId="2" fontId="23" fillId="0" borderId="1" xfId="1186" applyNumberFormat="1" applyFont="1" applyFill="1" applyBorder="1" applyAlignment="1">
      <alignment horizontal="center" vertical="center"/>
    </xf>
    <xf numFmtId="0" fontId="23" fillId="0" borderId="59" xfId="1517" applyFont="1" applyFill="1" applyBorder="1" applyAlignment="1">
      <alignment horizontal="left" vertical="center" wrapText="1"/>
    </xf>
    <xf numFmtId="0" fontId="23" fillId="0" borderId="60" xfId="1330" applyFont="1" applyFill="1" applyBorder="1" applyAlignment="1">
      <alignment horizontal="justify" vertical="center" wrapText="1"/>
    </xf>
    <xf numFmtId="0" fontId="23" fillId="0" borderId="60" xfId="1330" applyFont="1" applyFill="1" applyBorder="1"/>
    <xf numFmtId="0" fontId="23" fillId="0" borderId="60" xfId="1517" applyFont="1" applyFill="1" applyBorder="1" applyAlignment="1">
      <alignment horizontal="justify" vertical="center" wrapText="1"/>
    </xf>
    <xf numFmtId="0" fontId="23" fillId="0" borderId="61" xfId="0" applyFont="1" applyFill="1" applyBorder="1" applyAlignment="1">
      <alignment horizontal="justify" vertical="center" wrapText="1"/>
    </xf>
    <xf numFmtId="0" fontId="22" fillId="3" borderId="0" xfId="1186" applyFont="1" applyFill="1" applyBorder="1" applyAlignment="1">
      <alignment horizontal="center" vertical="center"/>
    </xf>
    <xf numFmtId="0" fontId="22" fillId="3" borderId="48" xfId="1186" applyFont="1" applyFill="1" applyBorder="1" applyAlignment="1">
      <alignment horizontal="center" vertical="center"/>
    </xf>
    <xf numFmtId="0" fontId="23" fillId="3" borderId="0" xfId="1186" applyFont="1" applyFill="1" applyBorder="1" applyAlignment="1">
      <alignment horizontal="center" vertical="center"/>
    </xf>
    <xf numFmtId="0" fontId="23" fillId="3" borderId="48" xfId="1186"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lignment horizontal="center" vertical="center" wrapText="1"/>
    </xf>
    <xf numFmtId="2" fontId="24" fillId="0" borderId="5" xfId="1186" applyNumberFormat="1" applyFont="1" applyFill="1" applyBorder="1" applyAlignment="1">
      <alignment horizontal="center" vertical="center" wrapText="1"/>
    </xf>
    <xf numFmtId="2" fontId="24" fillId="0" borderId="42" xfId="1186" applyNumberFormat="1" applyFont="1" applyFill="1" applyBorder="1" applyAlignment="1">
      <alignment horizontal="center" vertical="center" wrapText="1"/>
    </xf>
    <xf numFmtId="2" fontId="24" fillId="0" borderId="3" xfId="1186" applyNumberFormat="1" applyFont="1" applyFill="1" applyBorder="1" applyAlignment="1">
      <alignment horizontal="center" vertical="center" wrapText="1"/>
    </xf>
    <xf numFmtId="0" fontId="22" fillId="0" borderId="1" xfId="1186" applyFont="1" applyFill="1" applyBorder="1" applyAlignment="1">
      <alignment horizontal="center" vertical="center"/>
    </xf>
    <xf numFmtId="0" fontId="22" fillId="3" borderId="5" xfId="1186" applyFont="1" applyFill="1" applyBorder="1" applyAlignment="1">
      <alignment horizontal="center" vertical="center" wrapText="1"/>
    </xf>
    <xf numFmtId="0" fontId="22" fillId="3" borderId="42" xfId="1186" applyFont="1" applyFill="1" applyBorder="1" applyAlignment="1">
      <alignment horizontal="center" vertical="center" wrapText="1"/>
    </xf>
    <xf numFmtId="0" fontId="22" fillId="3" borderId="3" xfId="1186"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1278" applyFont="1" applyFill="1" applyBorder="1" applyAlignment="1">
      <alignment horizontal="justify" vertical="center" wrapText="1"/>
    </xf>
    <xf numFmtId="0" fontId="23" fillId="0" borderId="3" xfId="0" applyFont="1" applyFill="1" applyBorder="1" applyAlignment="1">
      <alignment horizontal="justify" vertical="center" wrapText="1"/>
    </xf>
    <xf numFmtId="0" fontId="23" fillId="0" borderId="42" xfId="0" applyFont="1" applyFill="1" applyBorder="1" applyAlignment="1"/>
    <xf numFmtId="0" fontId="23" fillId="0" borderId="3" xfId="0" applyFont="1" applyFill="1" applyBorder="1" applyAlignment="1"/>
    <xf numFmtId="0" fontId="23" fillId="0" borderId="62"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 xfId="1186" applyFont="1" applyFill="1" applyBorder="1" applyAlignment="1">
      <alignment horizontal="left" vertical="center"/>
    </xf>
    <xf numFmtId="0" fontId="23" fillId="0" borderId="45" xfId="1186" applyFont="1" applyFill="1" applyBorder="1" applyAlignment="1">
      <alignment horizontal="center" vertical="center"/>
    </xf>
    <xf numFmtId="0" fontId="23" fillId="0" borderId="0" xfId="1186" applyFont="1" applyFill="1" applyBorder="1" applyAlignment="1">
      <alignment horizontal="center" vertical="center"/>
    </xf>
    <xf numFmtId="0" fontId="23" fillId="0" borderId="22" xfId="1186" applyFont="1" applyFill="1" applyBorder="1" applyAlignment="1">
      <alignment horizontal="center" vertical="center"/>
    </xf>
    <xf numFmtId="0" fontId="22" fillId="0" borderId="5" xfId="1186" applyFont="1" applyFill="1" applyBorder="1" applyAlignment="1">
      <alignment horizontal="center" vertical="center"/>
    </xf>
    <xf numFmtId="0" fontId="22" fillId="0" borderId="42" xfId="1186"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2" xfId="0" applyFont="1" applyFill="1" applyBorder="1" applyAlignment="1"/>
    <xf numFmtId="0" fontId="23" fillId="0" borderId="14" xfId="0" applyFont="1" applyFill="1" applyBorder="1" applyAlignment="1"/>
    <xf numFmtId="2" fontId="24" fillId="0" borderId="4" xfId="1186" applyNumberFormat="1" applyFont="1" applyFill="1" applyBorder="1" applyAlignment="1">
      <alignment horizontal="center" vertical="center" wrapText="1"/>
    </xf>
    <xf numFmtId="2" fontId="24" fillId="0" borderId="22" xfId="1186" applyNumberFormat="1" applyFont="1" applyFill="1" applyBorder="1" applyAlignment="1">
      <alignment horizontal="center" vertical="center" wrapText="1"/>
    </xf>
    <xf numFmtId="2" fontId="24" fillId="0" borderId="14" xfId="1186" applyNumberFormat="1" applyFont="1" applyFill="1" applyBorder="1" applyAlignment="1">
      <alignment horizontal="center" vertical="center" wrapText="1"/>
    </xf>
    <xf numFmtId="0" fontId="22" fillId="0" borderId="3" xfId="1186" applyFont="1" applyFill="1" applyBorder="1" applyAlignment="1">
      <alignment horizontal="center" vertical="center"/>
    </xf>
    <xf numFmtId="43" fontId="23" fillId="0" borderId="44" xfId="1699" applyFont="1" applyFill="1" applyBorder="1" applyAlignment="1">
      <alignment horizontal="justify" vertical="center" wrapText="1"/>
    </xf>
    <xf numFmtId="43" fontId="23" fillId="0" borderId="46" xfId="1699" applyFont="1" applyFill="1" applyBorder="1" applyAlignment="1">
      <alignment horizontal="justify" vertical="center" wrapText="1"/>
    </xf>
    <xf numFmtId="0" fontId="23" fillId="0" borderId="5" xfId="0" applyFont="1" applyFill="1" applyBorder="1" applyAlignment="1">
      <alignment horizontal="justify" vertical="center" wrapText="1"/>
    </xf>
    <xf numFmtId="0" fontId="23" fillId="0" borderId="42" xfId="0" applyFont="1" applyFill="1" applyBorder="1" applyAlignment="1">
      <alignment horizontal="justify" vertical="center" wrapText="1"/>
    </xf>
    <xf numFmtId="173" fontId="23" fillId="0" borderId="1" xfId="1186" applyNumberFormat="1" applyFont="1" applyFill="1" applyBorder="1" applyAlignment="1">
      <alignment horizontal="center" vertical="center"/>
    </xf>
    <xf numFmtId="0" fontId="23" fillId="0" borderId="5" xfId="1186" applyFont="1" applyFill="1" applyBorder="1" applyAlignment="1">
      <alignment horizontal="justify" vertical="center"/>
    </xf>
    <xf numFmtId="0" fontId="23" fillId="0" borderId="42" xfId="1186" applyFont="1" applyFill="1" applyBorder="1" applyAlignment="1">
      <alignment horizontal="justify" vertical="center"/>
    </xf>
    <xf numFmtId="0" fontId="23" fillId="0" borderId="3" xfId="1186" applyFont="1" applyFill="1" applyBorder="1" applyAlignment="1">
      <alignment horizontal="justify" vertical="center"/>
    </xf>
    <xf numFmtId="0" fontId="22" fillId="0" borderId="1" xfId="1186" applyFont="1" applyFill="1" applyBorder="1" applyAlignment="1">
      <alignment horizontal="left" vertical="center"/>
    </xf>
    <xf numFmtId="173" fontId="22" fillId="0" borderId="1" xfId="1186" applyNumberFormat="1" applyFont="1" applyFill="1" applyBorder="1" applyAlignment="1">
      <alignment horizontal="right" vertical="center"/>
    </xf>
    <xf numFmtId="173" fontId="23" fillId="0" borderId="5" xfId="1186" applyNumberFormat="1" applyFont="1" applyFill="1" applyBorder="1" applyAlignment="1">
      <alignment horizontal="center" vertical="center"/>
    </xf>
    <xf numFmtId="173" fontId="23" fillId="0" borderId="3" xfId="1186" applyNumberFormat="1" applyFont="1" applyFill="1" applyBorder="1" applyAlignment="1">
      <alignment horizontal="center" vertical="center"/>
    </xf>
    <xf numFmtId="0" fontId="22" fillId="0" borderId="5" xfId="1186" applyFont="1" applyFill="1" applyBorder="1" applyAlignment="1">
      <alignment horizontal="center" vertical="center" wrapText="1"/>
    </xf>
    <xf numFmtId="2" fontId="22" fillId="0" borderId="5" xfId="1186" applyNumberFormat="1" applyFont="1" applyFill="1" applyBorder="1" applyAlignment="1">
      <alignment horizontal="center" vertical="center"/>
    </xf>
    <xf numFmtId="2" fontId="22" fillId="0" borderId="42" xfId="1186" applyNumberFormat="1" applyFont="1" applyFill="1" applyBorder="1" applyAlignment="1">
      <alignment horizontal="center" vertical="center"/>
    </xf>
    <xf numFmtId="0" fontId="22" fillId="0" borderId="22" xfId="1186" applyFont="1" applyFill="1" applyBorder="1" applyAlignment="1">
      <alignment horizontal="center" vertical="center"/>
    </xf>
    <xf numFmtId="0" fontId="22" fillId="0" borderId="5" xfId="1186" applyFont="1" applyFill="1" applyBorder="1" applyAlignment="1">
      <alignment horizontal="left" vertical="center"/>
    </xf>
    <xf numFmtId="0" fontId="22" fillId="0" borderId="42" xfId="1186" applyFont="1" applyFill="1" applyBorder="1" applyAlignment="1">
      <alignment horizontal="left" vertical="center"/>
    </xf>
    <xf numFmtId="0" fontId="22" fillId="0" borderId="3" xfId="1186" applyFont="1" applyFill="1" applyBorder="1" applyAlignment="1">
      <alignment horizontal="left" vertical="center"/>
    </xf>
    <xf numFmtId="1" fontId="23" fillId="0" borderId="1" xfId="1186" applyNumberFormat="1" applyFont="1" applyFill="1" applyBorder="1" applyAlignment="1">
      <alignment horizontal="center" vertical="center"/>
    </xf>
    <xf numFmtId="2" fontId="2" fillId="0" borderId="1" xfId="1186" applyNumberFormat="1" applyFont="1" applyBorder="1" applyAlignment="1">
      <alignment horizontal="left" vertical="center" wrapText="1"/>
    </xf>
    <xf numFmtId="2" fontId="2" fillId="0" borderId="8" xfId="1186" applyNumberFormat="1" applyFont="1" applyBorder="1" applyAlignment="1">
      <alignment horizontal="left" vertical="center" wrapText="1"/>
    </xf>
    <xf numFmtId="0" fontId="3" fillId="3" borderId="0" xfId="1196" applyFont="1" applyFill="1" applyAlignment="1">
      <alignment horizontal="center" vertical="center"/>
    </xf>
    <xf numFmtId="0" fontId="2" fillId="3" borderId="0" xfId="1196" applyFont="1" applyFill="1" applyBorder="1" applyAlignment="1">
      <alignment horizontal="center" vertical="center"/>
    </xf>
    <xf numFmtId="0" fontId="3" fillId="2" borderId="12" xfId="1196" applyFont="1" applyFill="1" applyBorder="1" applyAlignment="1">
      <alignment horizontal="center" vertical="center" textRotation="90" wrapText="1"/>
    </xf>
    <xf numFmtId="0" fontId="3" fillId="2" borderId="7" xfId="1196" applyFont="1" applyFill="1" applyBorder="1" applyAlignment="1">
      <alignment horizontal="center" vertical="center" textRotation="90" wrapText="1"/>
    </xf>
    <xf numFmtId="0" fontId="3" fillId="2" borderId="13" xfId="1196" applyFont="1" applyFill="1" applyBorder="1" applyAlignment="1">
      <alignment horizontal="center" vertical="center"/>
    </xf>
    <xf numFmtId="0" fontId="3" fillId="2" borderId="31" xfId="1196" applyFont="1" applyFill="1" applyBorder="1" applyAlignment="1">
      <alignment horizontal="center" vertical="center"/>
    </xf>
    <xf numFmtId="0" fontId="3" fillId="2" borderId="1" xfId="1196" applyFont="1" applyFill="1" applyBorder="1" applyAlignment="1">
      <alignment horizontal="center" vertical="center"/>
    </xf>
    <xf numFmtId="0" fontId="3" fillId="2" borderId="8" xfId="1196" applyFont="1" applyFill="1" applyBorder="1" applyAlignment="1">
      <alignment horizontal="center" vertical="center"/>
    </xf>
    <xf numFmtId="0" fontId="3" fillId="2" borderId="7" xfId="1196" applyFont="1" applyFill="1" applyBorder="1" applyAlignment="1">
      <alignment horizontal="center" vertical="center"/>
    </xf>
    <xf numFmtId="0" fontId="3" fillId="2" borderId="17" xfId="1196" applyFont="1" applyFill="1" applyBorder="1" applyAlignment="1">
      <alignment horizontal="center" vertical="center"/>
    </xf>
    <xf numFmtId="0" fontId="3" fillId="3" borderId="12" xfId="1196" applyFont="1" applyFill="1" applyBorder="1" applyAlignment="1">
      <alignment horizontal="center" vertical="center" wrapText="1"/>
    </xf>
    <xf numFmtId="0" fontId="3" fillId="3" borderId="13" xfId="1196" applyFont="1" applyFill="1" applyBorder="1" applyAlignment="1">
      <alignment horizontal="center" vertical="center" wrapText="1"/>
    </xf>
    <xf numFmtId="0" fontId="3" fillId="3" borderId="31" xfId="1196" applyFont="1" applyFill="1" applyBorder="1" applyAlignment="1">
      <alignment horizontal="center" vertical="center" wrapText="1"/>
    </xf>
    <xf numFmtId="0" fontId="3" fillId="2" borderId="5" xfId="1196" applyFont="1" applyFill="1" applyBorder="1" applyAlignment="1">
      <alignment horizontal="left" vertical="center" wrapText="1"/>
    </xf>
    <xf numFmtId="0" fontId="3" fillId="2" borderId="49" xfId="1196" applyFont="1" applyFill="1" applyBorder="1" applyAlignment="1">
      <alignment horizontal="left" vertical="center" wrapText="1"/>
    </xf>
    <xf numFmtId="0" fontId="3" fillId="3" borderId="0" xfId="1186" applyFont="1" applyFill="1" applyBorder="1" applyAlignment="1">
      <alignment horizontal="center" vertical="center" wrapText="1"/>
    </xf>
    <xf numFmtId="0" fontId="2" fillId="3" borderId="0" xfId="1186" applyFont="1" applyFill="1" applyBorder="1" applyAlignment="1">
      <alignment horizontal="center" vertical="center" wrapText="1"/>
    </xf>
    <xf numFmtId="0" fontId="3" fillId="2" borderId="0" xfId="1186" applyFont="1" applyFill="1" applyBorder="1" applyAlignment="1">
      <alignment horizontal="center" vertical="center" wrapText="1"/>
    </xf>
    <xf numFmtId="0" fontId="3" fillId="2" borderId="19" xfId="1186" applyFont="1" applyFill="1" applyBorder="1" applyAlignment="1">
      <alignment horizontal="center" vertical="center" textRotation="90" wrapText="1"/>
    </xf>
    <xf numFmtId="0" fontId="3" fillId="2" borderId="53" xfId="1186" applyFont="1" applyFill="1" applyBorder="1" applyAlignment="1">
      <alignment horizontal="center" vertical="center" textRotation="90" wrapText="1"/>
    </xf>
    <xf numFmtId="0" fontId="3" fillId="2" borderId="54" xfId="1186" applyFont="1" applyFill="1" applyBorder="1" applyAlignment="1">
      <alignment horizontal="center" vertical="center" textRotation="90" wrapText="1"/>
    </xf>
    <xf numFmtId="0" fontId="3" fillId="3" borderId="12" xfId="1186" applyFont="1" applyFill="1" applyBorder="1" applyAlignment="1">
      <alignment horizontal="center" vertical="center"/>
    </xf>
    <xf numFmtId="0" fontId="3" fillId="3" borderId="7" xfId="1186" applyFont="1" applyFill="1" applyBorder="1" applyAlignment="1">
      <alignment horizontal="center" vertical="center"/>
    </xf>
    <xf numFmtId="0" fontId="3" fillId="3" borderId="9" xfId="1186" applyFont="1" applyFill="1" applyBorder="1" applyAlignment="1">
      <alignment horizontal="center" vertical="center"/>
    </xf>
    <xf numFmtId="0" fontId="3" fillId="2" borderId="7" xfId="1186" applyFont="1" applyFill="1" applyBorder="1" applyAlignment="1">
      <alignment horizontal="center" vertical="center" wrapText="1"/>
    </xf>
    <xf numFmtId="0" fontId="3" fillId="2" borderId="1" xfId="1186" applyFont="1" applyFill="1" applyBorder="1" applyAlignment="1">
      <alignment horizontal="center" vertical="center" wrapText="1"/>
    </xf>
    <xf numFmtId="0" fontId="3" fillId="3" borderId="12" xfId="1186" applyFont="1" applyFill="1" applyBorder="1" applyAlignment="1">
      <alignment horizontal="center" vertical="center" wrapText="1"/>
    </xf>
    <xf numFmtId="0" fontId="3" fillId="3" borderId="13" xfId="1186" applyFont="1" applyFill="1" applyBorder="1" applyAlignment="1">
      <alignment horizontal="center" vertical="center" wrapText="1"/>
    </xf>
    <xf numFmtId="0" fontId="3" fillId="3" borderId="31" xfId="1186" applyFont="1" applyFill="1" applyBorder="1" applyAlignment="1">
      <alignment horizontal="center" vertical="center" wrapText="1"/>
    </xf>
    <xf numFmtId="0" fontId="3" fillId="2" borderId="1" xfId="1186" applyFont="1" applyFill="1" applyBorder="1" applyAlignment="1">
      <alignment horizontal="center" vertical="center" textRotation="90" wrapText="1"/>
    </xf>
    <xf numFmtId="0" fontId="3" fillId="2" borderId="10" xfId="1186" applyFont="1" applyFill="1" applyBorder="1" applyAlignment="1">
      <alignment horizontal="center" vertical="center" textRotation="90" wrapText="1"/>
    </xf>
    <xf numFmtId="0" fontId="3" fillId="3" borderId="5" xfId="1186" applyFont="1" applyFill="1" applyBorder="1" applyAlignment="1">
      <alignment horizontal="center" vertical="center" textRotation="90" wrapText="1"/>
    </xf>
    <xf numFmtId="0" fontId="3" fillId="3" borderId="51" xfId="1186" applyFont="1" applyFill="1" applyBorder="1" applyAlignment="1">
      <alignment horizontal="center" vertical="center" textRotation="90" wrapText="1"/>
    </xf>
    <xf numFmtId="0" fontId="3" fillId="3" borderId="52" xfId="1186" applyFont="1" applyFill="1" applyBorder="1" applyAlignment="1">
      <alignment horizontal="center" vertical="center" wrapText="1"/>
    </xf>
    <xf numFmtId="0" fontId="3" fillId="3" borderId="8" xfId="1186" applyFont="1" applyFill="1" applyBorder="1" applyAlignment="1">
      <alignment horizontal="center" vertical="center" textRotation="90" wrapText="1"/>
    </xf>
    <xf numFmtId="0" fontId="3" fillId="3" borderId="11" xfId="1186" applyFont="1" applyFill="1" applyBorder="1" applyAlignment="1">
      <alignment horizontal="center" vertical="center" textRotation="90" wrapText="1"/>
    </xf>
    <xf numFmtId="0" fontId="3" fillId="3" borderId="33" xfId="1186" applyFont="1" applyFill="1" applyBorder="1" applyAlignment="1">
      <alignment horizontal="center" vertical="center"/>
    </xf>
    <xf numFmtId="0" fontId="3" fillId="3" borderId="55" xfId="1186" applyFont="1" applyFill="1" applyBorder="1" applyAlignment="1">
      <alignment horizontal="center" vertical="center"/>
    </xf>
    <xf numFmtId="0" fontId="3" fillId="3" borderId="13" xfId="1186" applyFont="1" applyFill="1" applyBorder="1" applyAlignment="1">
      <alignment horizontal="center" vertical="center"/>
    </xf>
    <xf numFmtId="0" fontId="3" fillId="0" borderId="9" xfId="1186" applyNumberFormat="1" applyFont="1" applyBorder="1" applyAlignment="1">
      <alignment horizontal="center" vertical="center"/>
    </xf>
    <xf numFmtId="0" fontId="3" fillId="0" borderId="10" xfId="1186" applyNumberFormat="1" applyFont="1" applyBorder="1" applyAlignment="1">
      <alignment horizontal="center" vertical="center"/>
    </xf>
    <xf numFmtId="0" fontId="3" fillId="0" borderId="11" xfId="1186" applyNumberFormat="1" applyFont="1" applyBorder="1" applyAlignment="1">
      <alignment horizontal="center" vertical="center"/>
    </xf>
    <xf numFmtId="0" fontId="3" fillId="3" borderId="28" xfId="1186" applyFont="1" applyFill="1" applyBorder="1" applyAlignment="1">
      <alignment horizontal="center" vertical="center"/>
    </xf>
    <xf numFmtId="0" fontId="3" fillId="3" borderId="21" xfId="1186" applyFont="1" applyFill="1" applyBorder="1" applyAlignment="1">
      <alignment horizontal="center" vertical="center"/>
    </xf>
    <xf numFmtId="0" fontId="3" fillId="3" borderId="23" xfId="1186" applyFont="1" applyFill="1" applyBorder="1" applyAlignment="1">
      <alignment horizontal="center" vertical="center"/>
    </xf>
    <xf numFmtId="0" fontId="3" fillId="3" borderId="24" xfId="1186" applyFont="1" applyFill="1" applyBorder="1" applyAlignment="1">
      <alignment horizontal="center" vertical="center"/>
    </xf>
    <xf numFmtId="3" fontId="3" fillId="2" borderId="23" xfId="1186" applyNumberFormat="1" applyFont="1" applyFill="1" applyBorder="1" applyAlignment="1">
      <alignment horizontal="center" vertical="center" wrapText="1"/>
    </xf>
    <xf numFmtId="3" fontId="3" fillId="2" borderId="24" xfId="1186" applyNumberFormat="1" applyFont="1" applyFill="1" applyBorder="1" applyAlignment="1">
      <alignment horizontal="center" vertical="center" wrapText="1"/>
    </xf>
    <xf numFmtId="3" fontId="3" fillId="2" borderId="25" xfId="1186" applyNumberFormat="1" applyFont="1" applyFill="1" applyBorder="1" applyAlignment="1">
      <alignment horizontal="center" vertical="center" wrapText="1"/>
    </xf>
    <xf numFmtId="2" fontId="3" fillId="2" borderId="13" xfId="1186" applyNumberFormat="1" applyFont="1" applyFill="1" applyBorder="1" applyAlignment="1">
      <alignment horizontal="center" vertical="center"/>
    </xf>
    <xf numFmtId="2" fontId="3" fillId="2" borderId="52" xfId="1186" applyNumberFormat="1" applyFont="1" applyFill="1" applyBorder="1" applyAlignment="1">
      <alignment horizontal="center" vertical="center"/>
    </xf>
    <xf numFmtId="2" fontId="3" fillId="2" borderId="1" xfId="1186" applyNumberFormat="1" applyFont="1" applyFill="1" applyBorder="1" applyAlignment="1">
      <alignment horizontal="center" vertical="center"/>
    </xf>
    <xf numFmtId="2" fontId="3" fillId="2" borderId="5" xfId="1186" applyNumberFormat="1" applyFont="1" applyFill="1" applyBorder="1" applyAlignment="1">
      <alignment horizontal="center" vertical="center"/>
    </xf>
    <xf numFmtId="2" fontId="3" fillId="2" borderId="10" xfId="1186" applyNumberFormat="1" applyFont="1" applyFill="1" applyBorder="1" applyAlignment="1">
      <alignment horizontal="center" vertical="center"/>
    </xf>
    <xf numFmtId="2" fontId="3" fillId="2" borderId="51" xfId="1186" applyNumberFormat="1" applyFont="1" applyFill="1" applyBorder="1" applyAlignment="1">
      <alignment horizontal="center" vertical="center"/>
    </xf>
    <xf numFmtId="165" fontId="3" fillId="0" borderId="28" xfId="386" applyFont="1" applyBorder="1" applyAlignment="1">
      <alignment horizontal="left" vertical="center"/>
    </xf>
    <xf numFmtId="165" fontId="3" fillId="0" borderId="56" xfId="386" applyFont="1" applyBorder="1" applyAlignment="1">
      <alignment horizontal="left" vertical="center"/>
    </xf>
    <xf numFmtId="165" fontId="3" fillId="0" borderId="21" xfId="386" applyFont="1" applyBorder="1" applyAlignment="1">
      <alignment horizontal="left" vertical="center"/>
    </xf>
    <xf numFmtId="0" fontId="3" fillId="3" borderId="1" xfId="1186" applyFont="1" applyFill="1" applyBorder="1" applyAlignment="1">
      <alignment horizontal="center" vertical="center"/>
    </xf>
    <xf numFmtId="0" fontId="3" fillId="3" borderId="10" xfId="1186" applyFont="1" applyFill="1" applyBorder="1" applyAlignment="1">
      <alignment horizontal="center" vertical="center"/>
    </xf>
    <xf numFmtId="2" fontId="3" fillId="2" borderId="31" xfId="1186" applyNumberFormat="1" applyFont="1" applyFill="1" applyBorder="1" applyAlignment="1">
      <alignment horizontal="center" vertical="center"/>
    </xf>
    <xf numFmtId="2" fontId="3" fillId="2" borderId="8" xfId="1186" applyNumberFormat="1" applyFont="1" applyFill="1" applyBorder="1" applyAlignment="1">
      <alignment horizontal="center" vertical="center"/>
    </xf>
    <xf numFmtId="2" fontId="3" fillId="2" borderId="11" xfId="1186" applyNumberFormat="1" applyFont="1" applyFill="1" applyBorder="1" applyAlignment="1">
      <alignment horizontal="center" vertical="center"/>
    </xf>
    <xf numFmtId="0" fontId="3" fillId="3" borderId="0" xfId="1186" applyFont="1" applyFill="1" applyAlignment="1">
      <alignment horizontal="center" vertical="center"/>
    </xf>
    <xf numFmtId="0" fontId="2" fillId="3" borderId="0" xfId="1186" applyFont="1" applyFill="1" applyBorder="1" applyAlignment="1">
      <alignment horizontal="center" vertical="center"/>
    </xf>
    <xf numFmtId="0" fontId="3" fillId="0" borderId="19" xfId="1186" applyFont="1" applyBorder="1" applyAlignment="1">
      <alignment horizontal="center" vertical="center" textRotation="90" wrapText="1"/>
    </xf>
    <xf numFmtId="0" fontId="3" fillId="0" borderId="54" xfId="1186" applyFont="1" applyBorder="1" applyAlignment="1">
      <alignment horizontal="center" vertical="center" textRotation="90" wrapText="1"/>
    </xf>
  </cellXfs>
  <cellStyles count="1700">
    <cellStyle name="_EVALUACION TECNICA METROVIVIENDA 2010" xfId="1"/>
    <cellStyle name="_EVALUACION TECNICA METROVIVIENDA 2010_INFORME DE EVALUACION TECNICO PRELIMINAR AJUSTADO" xfId="2"/>
    <cellStyle name="Estilo 1" xfId="3"/>
    <cellStyle name="Estilo 1 10" xfId="4"/>
    <cellStyle name="Estilo 1 100" xfId="5"/>
    <cellStyle name="Estilo 1 101" xfId="6"/>
    <cellStyle name="Estilo 1 102" xfId="7"/>
    <cellStyle name="Estilo 1 11" xfId="8"/>
    <cellStyle name="Estilo 1 12" xfId="9"/>
    <cellStyle name="Estilo 1 13" xfId="10"/>
    <cellStyle name="Estilo 1 14" xfId="11"/>
    <cellStyle name="Estilo 1 15" xfId="12"/>
    <cellStyle name="Estilo 1 16" xfId="13"/>
    <cellStyle name="Estilo 1 17" xfId="14"/>
    <cellStyle name="Estilo 1 18" xfId="15"/>
    <cellStyle name="Estilo 1 19" xfId="16"/>
    <cellStyle name="Estilo 1 2" xfId="17"/>
    <cellStyle name="Estilo 1 20" xfId="18"/>
    <cellStyle name="Estilo 1 21" xfId="19"/>
    <cellStyle name="Estilo 1 22" xfId="20"/>
    <cellStyle name="Estilo 1 23" xfId="21"/>
    <cellStyle name="Estilo 1 24" xfId="22"/>
    <cellStyle name="Estilo 1 25" xfId="23"/>
    <cellStyle name="Estilo 1 26" xfId="24"/>
    <cellStyle name="Estilo 1 27" xfId="25"/>
    <cellStyle name="Estilo 1 28" xfId="26"/>
    <cellStyle name="Estilo 1 29" xfId="27"/>
    <cellStyle name="Estilo 1 3" xfId="28"/>
    <cellStyle name="Estilo 1 30" xfId="29"/>
    <cellStyle name="Estilo 1 31" xfId="30"/>
    <cellStyle name="Estilo 1 32" xfId="31"/>
    <cellStyle name="Estilo 1 33" xfId="32"/>
    <cellStyle name="Estilo 1 34" xfId="33"/>
    <cellStyle name="Estilo 1 35" xfId="34"/>
    <cellStyle name="Estilo 1 36" xfId="35"/>
    <cellStyle name="Estilo 1 37" xfId="36"/>
    <cellStyle name="Estilo 1 38" xfId="37"/>
    <cellStyle name="Estilo 1 39" xfId="38"/>
    <cellStyle name="Estilo 1 4" xfId="39"/>
    <cellStyle name="Estilo 1 40" xfId="40"/>
    <cellStyle name="Estilo 1 41" xfId="41"/>
    <cellStyle name="Estilo 1 42" xfId="42"/>
    <cellStyle name="Estilo 1 43" xfId="43"/>
    <cellStyle name="Estilo 1 44" xfId="44"/>
    <cellStyle name="Estilo 1 45" xfId="45"/>
    <cellStyle name="Estilo 1 46" xfId="46"/>
    <cellStyle name="Estilo 1 47" xfId="47"/>
    <cellStyle name="Estilo 1 48" xfId="48"/>
    <cellStyle name="Estilo 1 49" xfId="49"/>
    <cellStyle name="Estilo 1 5" xfId="50"/>
    <cellStyle name="Estilo 1 50" xfId="51"/>
    <cellStyle name="Estilo 1 51" xfId="52"/>
    <cellStyle name="Estilo 1 52" xfId="53"/>
    <cellStyle name="Estilo 1 53" xfId="54"/>
    <cellStyle name="Estilo 1 54" xfId="55"/>
    <cellStyle name="Estilo 1 55" xfId="56"/>
    <cellStyle name="Estilo 1 56" xfId="57"/>
    <cellStyle name="Estilo 1 57" xfId="58"/>
    <cellStyle name="Estilo 1 58" xfId="59"/>
    <cellStyle name="Estilo 1 59" xfId="60"/>
    <cellStyle name="Estilo 1 6" xfId="61"/>
    <cellStyle name="Estilo 1 60" xfId="62"/>
    <cellStyle name="Estilo 1 61" xfId="63"/>
    <cellStyle name="Estilo 1 62" xfId="64"/>
    <cellStyle name="Estilo 1 63" xfId="65"/>
    <cellStyle name="Estilo 1 64" xfId="66"/>
    <cellStyle name="Estilo 1 65" xfId="67"/>
    <cellStyle name="Estilo 1 66" xfId="68"/>
    <cellStyle name="Estilo 1 67" xfId="69"/>
    <cellStyle name="Estilo 1 68" xfId="70"/>
    <cellStyle name="Estilo 1 69" xfId="71"/>
    <cellStyle name="Estilo 1 7" xfId="72"/>
    <cellStyle name="Estilo 1 70" xfId="73"/>
    <cellStyle name="Estilo 1 71" xfId="74"/>
    <cellStyle name="Estilo 1 72" xfId="75"/>
    <cellStyle name="Estilo 1 73" xfId="76"/>
    <cellStyle name="Estilo 1 74" xfId="77"/>
    <cellStyle name="Estilo 1 75" xfId="78"/>
    <cellStyle name="Estilo 1 76" xfId="79"/>
    <cellStyle name="Estilo 1 77" xfId="80"/>
    <cellStyle name="Estilo 1 78" xfId="81"/>
    <cellStyle name="Estilo 1 79" xfId="82"/>
    <cellStyle name="Estilo 1 8" xfId="83"/>
    <cellStyle name="Estilo 1 80" xfId="84"/>
    <cellStyle name="Estilo 1 81" xfId="85"/>
    <cellStyle name="Estilo 1 82" xfId="86"/>
    <cellStyle name="Estilo 1 83" xfId="87"/>
    <cellStyle name="Estilo 1 84" xfId="88"/>
    <cellStyle name="Estilo 1 85" xfId="89"/>
    <cellStyle name="Estilo 1 86" xfId="90"/>
    <cellStyle name="Estilo 1 87" xfId="91"/>
    <cellStyle name="Estilo 1 88" xfId="92"/>
    <cellStyle name="Estilo 1 89" xfId="93"/>
    <cellStyle name="Estilo 1 9" xfId="94"/>
    <cellStyle name="Estilo 1 90" xfId="95"/>
    <cellStyle name="Estilo 1 91" xfId="96"/>
    <cellStyle name="Estilo 1 92" xfId="97"/>
    <cellStyle name="Estilo 1 93" xfId="98"/>
    <cellStyle name="Estilo 1 94" xfId="99"/>
    <cellStyle name="Estilo 1 95" xfId="100"/>
    <cellStyle name="Estilo 1 96" xfId="101"/>
    <cellStyle name="Estilo 1 97" xfId="102"/>
    <cellStyle name="Estilo 1 98" xfId="103"/>
    <cellStyle name="Estilo 1 99" xfId="104"/>
    <cellStyle name="Euro" xfId="105"/>
    <cellStyle name="Euro 10" xfId="106"/>
    <cellStyle name="Euro 11" xfId="107"/>
    <cellStyle name="Euro 12" xfId="108"/>
    <cellStyle name="Euro 13" xfId="109"/>
    <cellStyle name="Euro 14" xfId="110"/>
    <cellStyle name="Euro 15" xfId="111"/>
    <cellStyle name="Euro 16" xfId="112"/>
    <cellStyle name="Euro 17" xfId="113"/>
    <cellStyle name="Euro 18" xfId="114"/>
    <cellStyle name="Euro 19" xfId="115"/>
    <cellStyle name="Euro 2" xfId="116"/>
    <cellStyle name="Euro 2 10" xfId="117"/>
    <cellStyle name="Euro 2 11" xfId="118"/>
    <cellStyle name="Euro 2 12" xfId="119"/>
    <cellStyle name="Euro 2 13" xfId="120"/>
    <cellStyle name="Euro 2 14" xfId="121"/>
    <cellStyle name="Euro 2 15" xfId="122"/>
    <cellStyle name="Euro 2 16" xfId="123"/>
    <cellStyle name="Euro 2 17" xfId="124"/>
    <cellStyle name="Euro 2 18" xfId="125"/>
    <cellStyle name="Euro 2 19" xfId="126"/>
    <cellStyle name="Euro 2 2" xfId="127"/>
    <cellStyle name="Euro 2 20" xfId="128"/>
    <cellStyle name="Euro 2 21" xfId="129"/>
    <cellStyle name="Euro 2 22" xfId="130"/>
    <cellStyle name="Euro 2 23" xfId="131"/>
    <cellStyle name="Euro 2 24" xfId="132"/>
    <cellStyle name="Euro 2 25" xfId="133"/>
    <cellStyle name="Euro 2 26" xfId="134"/>
    <cellStyle name="Euro 2 27" xfId="135"/>
    <cellStyle name="Euro 2 28" xfId="136"/>
    <cellStyle name="Euro 2 29" xfId="137"/>
    <cellStyle name="Euro 2 3" xfId="138"/>
    <cellStyle name="Euro 2 30" xfId="139"/>
    <cellStyle name="Euro 2 31" xfId="140"/>
    <cellStyle name="Euro 2 32" xfId="141"/>
    <cellStyle name="Euro 2 33" xfId="142"/>
    <cellStyle name="Euro 2 34" xfId="143"/>
    <cellStyle name="Euro 2 35" xfId="144"/>
    <cellStyle name="Euro 2 36" xfId="145"/>
    <cellStyle name="Euro 2 37" xfId="146"/>
    <cellStyle name="Euro 2 38" xfId="147"/>
    <cellStyle name="Euro 2 39" xfId="148"/>
    <cellStyle name="Euro 2 4" xfId="149"/>
    <cellStyle name="Euro 2 40" xfId="150"/>
    <cellStyle name="Euro 2 41" xfId="151"/>
    <cellStyle name="Euro 2 42" xfId="152"/>
    <cellStyle name="Euro 2 43" xfId="153"/>
    <cellStyle name="Euro 2 44" xfId="154"/>
    <cellStyle name="Euro 2 45" xfId="155"/>
    <cellStyle name="Euro 2 46" xfId="156"/>
    <cellStyle name="Euro 2 47" xfId="157"/>
    <cellStyle name="Euro 2 48" xfId="158"/>
    <cellStyle name="Euro 2 49" xfId="159"/>
    <cellStyle name="Euro 2 5" xfId="160"/>
    <cellStyle name="Euro 2 50" xfId="161"/>
    <cellStyle name="Euro 2 51" xfId="162"/>
    <cellStyle name="Euro 2 52" xfId="163"/>
    <cellStyle name="Euro 2 53" xfId="164"/>
    <cellStyle name="Euro 2 54" xfId="165"/>
    <cellStyle name="Euro 2 55" xfId="166"/>
    <cellStyle name="Euro 2 56" xfId="167"/>
    <cellStyle name="Euro 2 57" xfId="168"/>
    <cellStyle name="Euro 2 58" xfId="169"/>
    <cellStyle name="Euro 2 59" xfId="170"/>
    <cellStyle name="Euro 2 6" xfId="171"/>
    <cellStyle name="Euro 2 60" xfId="172"/>
    <cellStyle name="Euro 2 61" xfId="173"/>
    <cellStyle name="Euro 2 62" xfId="174"/>
    <cellStyle name="Euro 2 63" xfId="175"/>
    <cellStyle name="Euro 2 64" xfId="176"/>
    <cellStyle name="Euro 2 7" xfId="177"/>
    <cellStyle name="Euro 2 8" xfId="178"/>
    <cellStyle name="Euro 2 9" xfId="179"/>
    <cellStyle name="Euro 20" xfId="180"/>
    <cellStyle name="Euro 21" xfId="181"/>
    <cellStyle name="Euro 22" xfId="182"/>
    <cellStyle name="Euro 23" xfId="183"/>
    <cellStyle name="Euro 24" xfId="184"/>
    <cellStyle name="Euro 25" xfId="185"/>
    <cellStyle name="Euro 26" xfId="186"/>
    <cellStyle name="Euro 27" xfId="187"/>
    <cellStyle name="Euro 28" xfId="188"/>
    <cellStyle name="Euro 29" xfId="189"/>
    <cellStyle name="Euro 3" xfId="190"/>
    <cellStyle name="Euro 30" xfId="191"/>
    <cellStyle name="Euro 31" xfId="192"/>
    <cellStyle name="Euro 32" xfId="193"/>
    <cellStyle name="Euro 33" xfId="194"/>
    <cellStyle name="Euro 4" xfId="195"/>
    <cellStyle name="Euro 5" xfId="196"/>
    <cellStyle name="Euro 6" xfId="197"/>
    <cellStyle name="Euro 7" xfId="198"/>
    <cellStyle name="Euro 8" xfId="199"/>
    <cellStyle name="Euro 9" xfId="200"/>
    <cellStyle name="Hipervínculo" xfId="1523" builtinId="8" hidden="1"/>
    <cellStyle name="Hipervínculo" xfId="1525" builtinId="8" hidden="1"/>
    <cellStyle name="Hipervínculo" xfId="1527" builtinId="8" hidden="1"/>
    <cellStyle name="Hipervínculo" xfId="1529" builtinId="8" hidden="1"/>
    <cellStyle name="Hipervínculo" xfId="1531" builtinId="8" hidden="1"/>
    <cellStyle name="Hipervínculo" xfId="1533" builtinId="8" hidden="1"/>
    <cellStyle name="Hipervínculo" xfId="1535" builtinId="8" hidden="1"/>
    <cellStyle name="Hipervínculo" xfId="1537" builtinId="8" hidden="1"/>
    <cellStyle name="Hipervínculo" xfId="1539" builtinId="8" hidden="1"/>
    <cellStyle name="Hipervínculo" xfId="1541" builtinId="8" hidden="1"/>
    <cellStyle name="Hipervínculo" xfId="1543" builtinId="8" hidden="1"/>
    <cellStyle name="Hipervínculo" xfId="1545" builtinId="8" hidden="1"/>
    <cellStyle name="Hipervínculo" xfId="1547" builtinId="8" hidden="1"/>
    <cellStyle name="Hipervínculo" xfId="1549" builtinId="8" hidden="1"/>
    <cellStyle name="Hipervínculo" xfId="1551" builtinId="8" hidden="1"/>
    <cellStyle name="Hipervínculo" xfId="1553" builtinId="8" hidden="1"/>
    <cellStyle name="Hipervínculo" xfId="1555" builtinId="8" hidden="1"/>
    <cellStyle name="Hipervínculo" xfId="1557" builtinId="8" hidden="1"/>
    <cellStyle name="Hipervínculo" xfId="1559" builtinId="8" hidden="1"/>
    <cellStyle name="Hipervínculo" xfId="1561" builtinId="8" hidden="1"/>
    <cellStyle name="Hipervínculo" xfId="1563" builtinId="8" hidden="1"/>
    <cellStyle name="Hipervínculo" xfId="1565" builtinId="8" hidden="1"/>
    <cellStyle name="Hipervínculo" xfId="1567" builtinId="8" hidden="1"/>
    <cellStyle name="Hipervínculo" xfId="1569" builtinId="8" hidden="1"/>
    <cellStyle name="Hipervínculo" xfId="1571" builtinId="8" hidden="1"/>
    <cellStyle name="Hipervínculo" xfId="1573" builtinId="8" hidden="1"/>
    <cellStyle name="Hipervínculo" xfId="1575" builtinId="8" hidden="1"/>
    <cellStyle name="Hipervínculo" xfId="1577" builtinId="8" hidden="1"/>
    <cellStyle name="Hipervínculo" xfId="1579" builtinId="8" hidden="1"/>
    <cellStyle name="Hipervínculo" xfId="1581" builtinId="8" hidden="1"/>
    <cellStyle name="Hipervínculo" xfId="1583" builtinId="8" hidden="1"/>
    <cellStyle name="Hipervínculo" xfId="1585" builtinId="8" hidden="1"/>
    <cellStyle name="Hipervínculo" xfId="1587" builtinId="8" hidden="1"/>
    <cellStyle name="Hipervínculo" xfId="1589" builtinId="8" hidden="1"/>
    <cellStyle name="Hipervínculo" xfId="1591" builtinId="8" hidden="1"/>
    <cellStyle name="Hipervínculo" xfId="1593" builtinId="8" hidden="1"/>
    <cellStyle name="Hipervínculo" xfId="1595" builtinId="8" hidden="1"/>
    <cellStyle name="Hipervínculo" xfId="1597" builtinId="8" hidden="1"/>
    <cellStyle name="Hipervínculo" xfId="1599" builtinId="8" hidden="1"/>
    <cellStyle name="Hipervínculo" xfId="1601" builtinId="8" hidden="1"/>
    <cellStyle name="Hipervínculo" xfId="1603" builtinId="8" hidden="1"/>
    <cellStyle name="Hipervínculo" xfId="1605" builtinId="8" hidden="1"/>
    <cellStyle name="Hipervínculo" xfId="1607" builtinId="8" hidden="1"/>
    <cellStyle name="Hipervínculo" xfId="1609" builtinId="8" hidden="1"/>
    <cellStyle name="Hipervínculo" xfId="1611" builtinId="8" hidden="1"/>
    <cellStyle name="Hipervínculo" xfId="1613" builtinId="8" hidden="1"/>
    <cellStyle name="Hipervínculo" xfId="1615" builtinId="8" hidden="1"/>
    <cellStyle name="Hipervínculo" xfId="1617" builtinId="8" hidden="1"/>
    <cellStyle name="Hipervínculo" xfId="1619" builtinId="8" hidden="1"/>
    <cellStyle name="Hipervínculo" xfId="1621" builtinId="8" hidden="1"/>
    <cellStyle name="Hipervínculo" xfId="1623" builtinId="8" hidden="1"/>
    <cellStyle name="Hipervínculo" xfId="1625" builtinId="8" hidden="1"/>
    <cellStyle name="Hipervínculo" xfId="1627" builtinId="8" hidden="1"/>
    <cellStyle name="Hipervínculo" xfId="1629" builtinId="8" hidden="1"/>
    <cellStyle name="Hipervínculo" xfId="1631" builtinId="8" hidden="1"/>
    <cellStyle name="Hipervínculo" xfId="1633" builtinId="8" hidden="1"/>
    <cellStyle name="Hipervínculo" xfId="1635" builtinId="8" hidden="1"/>
    <cellStyle name="Hipervínculo" xfId="1637" builtinId="8" hidden="1"/>
    <cellStyle name="Hipervínculo" xfId="1639" builtinId="8" hidden="1"/>
    <cellStyle name="Hipervínculo" xfId="1641" builtinId="8" hidden="1"/>
    <cellStyle name="Hipervínculo" xfId="1643" builtinId="8" hidden="1"/>
    <cellStyle name="Hipervínculo" xfId="1645" builtinId="8" hidden="1"/>
    <cellStyle name="Hipervínculo" xfId="1647" builtinId="8" hidden="1"/>
    <cellStyle name="Hipervínculo" xfId="1649" builtinId="8" hidden="1"/>
    <cellStyle name="Hipervínculo" xfId="1651" builtinId="8" hidden="1"/>
    <cellStyle name="Hipervínculo" xfId="1653" builtinId="8" hidden="1"/>
    <cellStyle name="Hipervínculo" xfId="1655" builtinId="8" hidden="1"/>
    <cellStyle name="Hipervínculo" xfId="1657" builtinId="8" hidden="1"/>
    <cellStyle name="Hipervínculo" xfId="1659" builtinId="8" hidden="1"/>
    <cellStyle name="Hipervínculo" xfId="1661" builtinId="8" hidden="1"/>
    <cellStyle name="Hipervínculo" xfId="1663" builtinId="8" hidden="1"/>
    <cellStyle name="Hipervínculo" xfId="1665" builtinId="8" hidden="1"/>
    <cellStyle name="Hipervínculo" xfId="1667" builtinId="8" hidden="1"/>
    <cellStyle name="Hipervínculo" xfId="1669" builtinId="8" hidden="1"/>
    <cellStyle name="Hipervínculo" xfId="1671" builtinId="8" hidden="1"/>
    <cellStyle name="Hipervínculo" xfId="1673" builtinId="8" hidden="1"/>
    <cellStyle name="Hipervínculo" xfId="1675" builtinId="8" hidden="1"/>
    <cellStyle name="Hipervínculo" xfId="1677" builtinId="8" hidden="1"/>
    <cellStyle name="Hipervínculo" xfId="1679" builtinId="8" hidden="1"/>
    <cellStyle name="Hipervínculo" xfId="1681" builtinId="8" hidden="1"/>
    <cellStyle name="Hipervínculo" xfId="1683" builtinId="8" hidden="1"/>
    <cellStyle name="Hipervínculo" xfId="1685" builtinId="8" hidden="1"/>
    <cellStyle name="Hipervínculo" xfId="1687" builtinId="8" hidden="1"/>
    <cellStyle name="Hipervínculo" xfId="1689" builtinId="8" hidden="1"/>
    <cellStyle name="Hipervínculo" xfId="1691" builtinId="8" hidden="1"/>
    <cellStyle name="Hipervínculo" xfId="1693" builtinId="8" hidden="1"/>
    <cellStyle name="Hipervínculo" xfId="1695" builtinId="8" hidden="1"/>
    <cellStyle name="Hipervínculo" xfId="1697" builtinId="8" hidden="1"/>
    <cellStyle name="Hipervínculo visitado" xfId="1524" builtinId="9" hidden="1"/>
    <cellStyle name="Hipervínculo visitado" xfId="1526" builtinId="9" hidden="1"/>
    <cellStyle name="Hipervínculo visitado" xfId="1528" builtinId="9" hidden="1"/>
    <cellStyle name="Hipervínculo visitado" xfId="1530" builtinId="9" hidden="1"/>
    <cellStyle name="Hipervínculo visitado" xfId="1532" builtinId="9" hidden="1"/>
    <cellStyle name="Hipervínculo visitado" xfId="1534" builtinId="9" hidden="1"/>
    <cellStyle name="Hipervínculo visitado" xfId="1536" builtinId="9" hidden="1"/>
    <cellStyle name="Hipervínculo visitado" xfId="1538" builtinId="9" hidden="1"/>
    <cellStyle name="Hipervínculo visitado" xfId="1540" builtinId="9" hidden="1"/>
    <cellStyle name="Hipervínculo visitado" xfId="1542" builtinId="9" hidden="1"/>
    <cellStyle name="Hipervínculo visitado" xfId="1544" builtinId="9" hidden="1"/>
    <cellStyle name="Hipervínculo visitado" xfId="1546" builtinId="9" hidden="1"/>
    <cellStyle name="Hipervínculo visitado" xfId="1548" builtinId="9" hidden="1"/>
    <cellStyle name="Hipervínculo visitado" xfId="1550" builtinId="9" hidden="1"/>
    <cellStyle name="Hipervínculo visitado" xfId="1552" builtinId="9" hidden="1"/>
    <cellStyle name="Hipervínculo visitado" xfId="1554" builtinId="9" hidden="1"/>
    <cellStyle name="Hipervínculo visitado" xfId="1556" builtinId="9" hidden="1"/>
    <cellStyle name="Hipervínculo visitado" xfId="1558" builtinId="9" hidden="1"/>
    <cellStyle name="Hipervínculo visitado" xfId="1560" builtinId="9" hidden="1"/>
    <cellStyle name="Hipervínculo visitado" xfId="1562" builtinId="9" hidden="1"/>
    <cellStyle name="Hipervínculo visitado" xfId="1564" builtinId="9" hidden="1"/>
    <cellStyle name="Hipervínculo visitado" xfId="1566" builtinId="9" hidden="1"/>
    <cellStyle name="Hipervínculo visitado" xfId="1568" builtinId="9" hidden="1"/>
    <cellStyle name="Hipervínculo visitado" xfId="1570" builtinId="9" hidden="1"/>
    <cellStyle name="Hipervínculo visitado" xfId="1572" builtinId="9" hidden="1"/>
    <cellStyle name="Hipervínculo visitado" xfId="1574" builtinId="9" hidden="1"/>
    <cellStyle name="Hipervínculo visitado" xfId="1576" builtinId="9" hidden="1"/>
    <cellStyle name="Hipervínculo visitado" xfId="1578" builtinId="9" hidden="1"/>
    <cellStyle name="Hipervínculo visitado" xfId="1580" builtinId="9" hidden="1"/>
    <cellStyle name="Hipervínculo visitado" xfId="1582" builtinId="9" hidden="1"/>
    <cellStyle name="Hipervínculo visitado" xfId="1584" builtinId="9" hidden="1"/>
    <cellStyle name="Hipervínculo visitado" xfId="1586" builtinId="9" hidden="1"/>
    <cellStyle name="Hipervínculo visitado" xfId="1588" builtinId="9" hidden="1"/>
    <cellStyle name="Hipervínculo visitado" xfId="1590" builtinId="9" hidden="1"/>
    <cellStyle name="Hipervínculo visitado" xfId="1592" builtinId="9" hidden="1"/>
    <cellStyle name="Hipervínculo visitado" xfId="1594" builtinId="9" hidden="1"/>
    <cellStyle name="Hipervínculo visitado" xfId="1596" builtinId="9" hidden="1"/>
    <cellStyle name="Hipervínculo visitado" xfId="1598" builtinId="9" hidden="1"/>
    <cellStyle name="Hipervínculo visitado" xfId="1600" builtinId="9" hidden="1"/>
    <cellStyle name="Hipervínculo visitado" xfId="1602" builtinId="9" hidden="1"/>
    <cellStyle name="Hipervínculo visitado" xfId="1604" builtinId="9" hidden="1"/>
    <cellStyle name="Hipervínculo visitado" xfId="1606" builtinId="9" hidden="1"/>
    <cellStyle name="Hipervínculo visitado" xfId="1608" builtinId="9" hidden="1"/>
    <cellStyle name="Hipervínculo visitado" xfId="1610" builtinId="9" hidden="1"/>
    <cellStyle name="Hipervínculo visitado" xfId="1612" builtinId="9" hidden="1"/>
    <cellStyle name="Hipervínculo visitado" xfId="1614" builtinId="9" hidden="1"/>
    <cellStyle name="Hipervínculo visitado" xfId="1616" builtinId="9" hidden="1"/>
    <cellStyle name="Hipervínculo visitado" xfId="1618" builtinId="9" hidden="1"/>
    <cellStyle name="Hipervínculo visitado" xfId="1620" builtinId="9" hidden="1"/>
    <cellStyle name="Hipervínculo visitado" xfId="1622" builtinId="9" hidden="1"/>
    <cellStyle name="Hipervínculo visitado" xfId="1624" builtinId="9" hidden="1"/>
    <cellStyle name="Hipervínculo visitado" xfId="1626" builtinId="9" hidden="1"/>
    <cellStyle name="Hipervínculo visitado" xfId="1628" builtinId="9" hidden="1"/>
    <cellStyle name="Hipervínculo visitado" xfId="1630" builtinId="9" hidden="1"/>
    <cellStyle name="Hipervínculo visitado" xfId="1632" builtinId="9" hidden="1"/>
    <cellStyle name="Hipervínculo visitado" xfId="1634" builtinId="9" hidden="1"/>
    <cellStyle name="Hipervínculo visitado" xfId="1636" builtinId="9" hidden="1"/>
    <cellStyle name="Hipervínculo visitado" xfId="1638" builtinId="9" hidden="1"/>
    <cellStyle name="Hipervínculo visitado" xfId="1640" builtinId="9" hidden="1"/>
    <cellStyle name="Hipervínculo visitado" xfId="1642" builtinId="9" hidden="1"/>
    <cellStyle name="Hipervínculo visitado" xfId="1644" builtinId="9" hidden="1"/>
    <cellStyle name="Hipervínculo visitado" xfId="1646" builtinId="9" hidden="1"/>
    <cellStyle name="Hipervínculo visitado" xfId="1648" builtinId="9" hidden="1"/>
    <cellStyle name="Hipervínculo visitado" xfId="1650" builtinId="9" hidden="1"/>
    <cellStyle name="Hipervínculo visitado" xfId="1652" builtinId="9" hidden="1"/>
    <cellStyle name="Hipervínculo visitado" xfId="1654" builtinId="9" hidden="1"/>
    <cellStyle name="Hipervínculo visitado" xfId="1656" builtinId="9" hidden="1"/>
    <cellStyle name="Hipervínculo visitado" xfId="1658" builtinId="9" hidden="1"/>
    <cellStyle name="Hipervínculo visitado" xfId="1660" builtinId="9" hidden="1"/>
    <cellStyle name="Hipervínculo visitado" xfId="1662" builtinId="9" hidden="1"/>
    <cellStyle name="Hipervínculo visitado" xfId="1664" builtinId="9" hidden="1"/>
    <cellStyle name="Hipervínculo visitado" xfId="1666" builtinId="9" hidden="1"/>
    <cellStyle name="Hipervínculo visitado" xfId="1668" builtinId="9" hidden="1"/>
    <cellStyle name="Hipervínculo visitado" xfId="1670" builtinId="9" hidden="1"/>
    <cellStyle name="Hipervínculo visitado" xfId="1672" builtinId="9" hidden="1"/>
    <cellStyle name="Hipervínculo visitado" xfId="1674" builtinId="9" hidden="1"/>
    <cellStyle name="Hipervínculo visitado" xfId="1676" builtinId="9" hidden="1"/>
    <cellStyle name="Hipervínculo visitado" xfId="1678" builtinId="9" hidden="1"/>
    <cellStyle name="Hipervínculo visitado" xfId="1680" builtinId="9" hidden="1"/>
    <cellStyle name="Hipervínculo visitado" xfId="1682" builtinId="9" hidden="1"/>
    <cellStyle name="Hipervínculo visitado" xfId="1684" builtinId="9" hidden="1"/>
    <cellStyle name="Hipervínculo visitado" xfId="1686" builtinId="9" hidden="1"/>
    <cellStyle name="Hipervínculo visitado" xfId="1688" builtinId="9" hidden="1"/>
    <cellStyle name="Hipervínculo visitado" xfId="1690" builtinId="9" hidden="1"/>
    <cellStyle name="Hipervínculo visitado" xfId="1692" builtinId="9" hidden="1"/>
    <cellStyle name="Hipervínculo visitado" xfId="1694" builtinId="9" hidden="1"/>
    <cellStyle name="Hipervínculo visitado" xfId="1696" builtinId="9" hidden="1"/>
    <cellStyle name="Hipervínculo visitado" xfId="1698" builtinId="9" hidden="1"/>
    <cellStyle name="Millares" xfId="1699" builtinId="3"/>
    <cellStyle name="Millares [0] 2" xfId="201"/>
    <cellStyle name="Millares 10" xfId="202"/>
    <cellStyle name="Millares 11" xfId="203"/>
    <cellStyle name="Millares 12" xfId="204"/>
    <cellStyle name="Millares 13" xfId="205"/>
    <cellStyle name="Millares 14" xfId="206"/>
    <cellStyle name="Millares 15" xfId="207"/>
    <cellStyle name="Millares 16" xfId="208"/>
    <cellStyle name="Millares 17" xfId="209"/>
    <cellStyle name="Millares 2" xfId="210"/>
    <cellStyle name="Millares 2 10" xfId="211"/>
    <cellStyle name="Millares 2 11" xfId="212"/>
    <cellStyle name="Millares 2 12" xfId="213"/>
    <cellStyle name="Millares 2 13" xfId="214"/>
    <cellStyle name="Millares 2 14" xfId="215"/>
    <cellStyle name="Millares 2 15" xfId="216"/>
    <cellStyle name="Millares 2 16" xfId="217"/>
    <cellStyle name="Millares 2 17" xfId="218"/>
    <cellStyle name="Millares 2 18" xfId="219"/>
    <cellStyle name="Millares 2 19" xfId="220"/>
    <cellStyle name="Millares 2 2" xfId="221"/>
    <cellStyle name="Millares 2 20" xfId="222"/>
    <cellStyle name="Millares 2 21" xfId="223"/>
    <cellStyle name="Millares 2 22" xfId="224"/>
    <cellStyle name="Millares 2 23" xfId="225"/>
    <cellStyle name="Millares 2 24" xfId="226"/>
    <cellStyle name="Millares 2 25" xfId="227"/>
    <cellStyle name="Millares 2 26" xfId="228"/>
    <cellStyle name="Millares 2 27" xfId="229"/>
    <cellStyle name="Millares 2 28" xfId="230"/>
    <cellStyle name="Millares 2 29" xfId="231"/>
    <cellStyle name="Millares 2 3" xfId="232"/>
    <cellStyle name="Millares 2 30" xfId="233"/>
    <cellStyle name="Millares 2 31" xfId="234"/>
    <cellStyle name="Millares 2 32" xfId="235"/>
    <cellStyle name="Millares 2 33" xfId="236"/>
    <cellStyle name="Millares 2 34" xfId="237"/>
    <cellStyle name="Millares 2 35" xfId="238"/>
    <cellStyle name="Millares 2 36" xfId="239"/>
    <cellStyle name="Millares 2 37" xfId="240"/>
    <cellStyle name="Millares 2 38" xfId="241"/>
    <cellStyle name="Millares 2 39" xfId="242"/>
    <cellStyle name="Millares 2 4" xfId="243"/>
    <cellStyle name="Millares 2 40" xfId="244"/>
    <cellStyle name="Millares 2 41" xfId="245"/>
    <cellStyle name="Millares 2 42" xfId="246"/>
    <cellStyle name="Millares 2 43" xfId="247"/>
    <cellStyle name="Millares 2 44" xfId="248"/>
    <cellStyle name="Millares 2 45" xfId="249"/>
    <cellStyle name="Millares 2 46" xfId="250"/>
    <cellStyle name="Millares 2 47" xfId="251"/>
    <cellStyle name="Millares 2 48" xfId="252"/>
    <cellStyle name="Millares 2 49" xfId="253"/>
    <cellStyle name="Millares 2 5" xfId="254"/>
    <cellStyle name="Millares 2 50" xfId="255"/>
    <cellStyle name="Millares 2 51" xfId="256"/>
    <cellStyle name="Millares 2 52" xfId="257"/>
    <cellStyle name="Millares 2 53" xfId="258"/>
    <cellStyle name="Millares 2 54" xfId="259"/>
    <cellStyle name="Millares 2 55" xfId="260"/>
    <cellStyle name="Millares 2 56" xfId="261"/>
    <cellStyle name="Millares 2 57" xfId="262"/>
    <cellStyle name="Millares 2 58" xfId="263"/>
    <cellStyle name="Millares 2 59" xfId="264"/>
    <cellStyle name="Millares 2 6" xfId="265"/>
    <cellStyle name="Millares 2 60" xfId="266"/>
    <cellStyle name="Millares 2 61" xfId="267"/>
    <cellStyle name="Millares 2 62" xfId="268"/>
    <cellStyle name="Millares 2 63" xfId="269"/>
    <cellStyle name="Millares 2 64" xfId="270"/>
    <cellStyle name="Millares 2 65" xfId="271"/>
    <cellStyle name="Millares 2 66" xfId="272"/>
    <cellStyle name="Millares 2 67" xfId="273"/>
    <cellStyle name="Millares 2 68" xfId="274"/>
    <cellStyle name="Millares 2 69" xfId="275"/>
    <cellStyle name="Millares 2 7" xfId="276"/>
    <cellStyle name="Millares 2 70" xfId="277"/>
    <cellStyle name="Millares 2 71" xfId="278"/>
    <cellStyle name="Millares 2 72" xfId="279"/>
    <cellStyle name="Millares 2 73" xfId="280"/>
    <cellStyle name="Millares 2 74" xfId="281"/>
    <cellStyle name="Millares 2 8" xfId="282"/>
    <cellStyle name="Millares 2 9" xfId="283"/>
    <cellStyle name="Millares 3" xfId="284"/>
    <cellStyle name="Millares 3 10" xfId="285"/>
    <cellStyle name="Millares 3 11" xfId="286"/>
    <cellStyle name="Millares 3 12" xfId="287"/>
    <cellStyle name="Millares 3 13" xfId="288"/>
    <cellStyle name="Millares 3 14" xfId="289"/>
    <cellStyle name="Millares 3 15" xfId="290"/>
    <cellStyle name="Millares 3 16" xfId="291"/>
    <cellStyle name="Millares 3 17" xfId="292"/>
    <cellStyle name="Millares 3 18" xfId="293"/>
    <cellStyle name="Millares 3 19" xfId="294"/>
    <cellStyle name="Millares 3 2" xfId="295"/>
    <cellStyle name="Millares 3 20" xfId="296"/>
    <cellStyle name="Millares 3 21" xfId="297"/>
    <cellStyle name="Millares 3 22" xfId="298"/>
    <cellStyle name="Millares 3 23" xfId="299"/>
    <cellStyle name="Millares 3 24" xfId="300"/>
    <cellStyle name="Millares 3 25" xfId="301"/>
    <cellStyle name="Millares 3 26" xfId="302"/>
    <cellStyle name="Millares 3 27" xfId="303"/>
    <cellStyle name="Millares 3 28" xfId="304"/>
    <cellStyle name="Millares 3 29" xfId="305"/>
    <cellStyle name="Millares 3 3" xfId="306"/>
    <cellStyle name="Millares 3 30" xfId="307"/>
    <cellStyle name="Millares 3 31" xfId="308"/>
    <cellStyle name="Millares 3 32" xfId="309"/>
    <cellStyle name="Millares 3 33" xfId="310"/>
    <cellStyle name="Millares 3 34" xfId="311"/>
    <cellStyle name="Millares 3 35" xfId="312"/>
    <cellStyle name="Millares 3 36" xfId="313"/>
    <cellStyle name="Millares 3 37" xfId="314"/>
    <cellStyle name="Millares 3 38" xfId="315"/>
    <cellStyle name="Millares 3 39" xfId="316"/>
    <cellStyle name="Millares 3 4" xfId="317"/>
    <cellStyle name="Millares 3 40" xfId="318"/>
    <cellStyle name="Millares 3 41" xfId="319"/>
    <cellStyle name="Millares 3 42" xfId="320"/>
    <cellStyle name="Millares 3 43" xfId="321"/>
    <cellStyle name="Millares 3 44" xfId="322"/>
    <cellStyle name="Millares 3 45" xfId="323"/>
    <cellStyle name="Millares 3 46" xfId="324"/>
    <cellStyle name="Millares 3 47" xfId="325"/>
    <cellStyle name="Millares 3 48" xfId="326"/>
    <cellStyle name="Millares 3 49" xfId="327"/>
    <cellStyle name="Millares 3 5" xfId="328"/>
    <cellStyle name="Millares 3 50" xfId="329"/>
    <cellStyle name="Millares 3 51" xfId="330"/>
    <cellStyle name="Millares 3 52" xfId="331"/>
    <cellStyle name="Millares 3 53" xfId="332"/>
    <cellStyle name="Millares 3 54" xfId="333"/>
    <cellStyle name="Millares 3 55" xfId="334"/>
    <cellStyle name="Millares 3 56" xfId="335"/>
    <cellStyle name="Millares 3 57" xfId="336"/>
    <cellStyle name="Millares 3 58" xfId="337"/>
    <cellStyle name="Millares 3 59" xfId="338"/>
    <cellStyle name="Millares 3 6" xfId="339"/>
    <cellStyle name="Millares 3 60" xfId="340"/>
    <cellStyle name="Millares 3 61" xfId="341"/>
    <cellStyle name="Millares 3 62" xfId="342"/>
    <cellStyle name="Millares 3 63" xfId="343"/>
    <cellStyle name="Millares 3 64" xfId="344"/>
    <cellStyle name="Millares 3 7" xfId="345"/>
    <cellStyle name="Millares 3 8" xfId="346"/>
    <cellStyle name="Millares 3 9" xfId="347"/>
    <cellStyle name="Millares 4" xfId="348"/>
    <cellStyle name="Millares 41" xfId="349"/>
    <cellStyle name="Millares 41 10" xfId="350"/>
    <cellStyle name="Millares 41 11" xfId="351"/>
    <cellStyle name="Millares 41 12" xfId="352"/>
    <cellStyle name="Millares 41 13" xfId="353"/>
    <cellStyle name="Millares 41 14" xfId="354"/>
    <cellStyle name="Millares 41 15" xfId="355"/>
    <cellStyle name="Millares 41 16" xfId="356"/>
    <cellStyle name="Millares 41 17" xfId="357"/>
    <cellStyle name="Millares 41 18" xfId="358"/>
    <cellStyle name="Millares 41 19" xfId="359"/>
    <cellStyle name="Millares 41 2" xfId="360"/>
    <cellStyle name="Millares 41 20" xfId="361"/>
    <cellStyle name="Millares 41 21" xfId="362"/>
    <cellStyle name="Millares 41 22" xfId="363"/>
    <cellStyle name="Millares 41 23" xfId="364"/>
    <cellStyle name="Millares 41 24" xfId="365"/>
    <cellStyle name="Millares 41 25" xfId="366"/>
    <cellStyle name="Millares 41 26" xfId="367"/>
    <cellStyle name="Millares 41 27" xfId="368"/>
    <cellStyle name="Millares 41 28" xfId="369"/>
    <cellStyle name="Millares 41 29" xfId="370"/>
    <cellStyle name="Millares 41 3" xfId="371"/>
    <cellStyle name="Millares 41 30" xfId="372"/>
    <cellStyle name="Millares 41 31" xfId="373"/>
    <cellStyle name="Millares 41 32" xfId="374"/>
    <cellStyle name="Millares 41 4" xfId="375"/>
    <cellStyle name="Millares 41 5" xfId="376"/>
    <cellStyle name="Millares 41 6" xfId="377"/>
    <cellStyle name="Millares 41 7" xfId="378"/>
    <cellStyle name="Millares 41 8" xfId="379"/>
    <cellStyle name="Millares 41 9" xfId="380"/>
    <cellStyle name="Millares 5" xfId="381"/>
    <cellStyle name="Millares 6" xfId="382"/>
    <cellStyle name="Millares 7" xfId="383"/>
    <cellStyle name="Millares 8" xfId="384"/>
    <cellStyle name="Millares 9" xfId="385"/>
    <cellStyle name="Moneda" xfId="386" builtinId="4"/>
    <cellStyle name="Moneda 2" xfId="387"/>
    <cellStyle name="Moneda 2 10" xfId="388"/>
    <cellStyle name="Moneda 2 11" xfId="389"/>
    <cellStyle name="Moneda 2 12" xfId="390"/>
    <cellStyle name="Moneda 2 13" xfId="391"/>
    <cellStyle name="Moneda 2 14" xfId="392"/>
    <cellStyle name="Moneda 2 15" xfId="393"/>
    <cellStyle name="Moneda 2 16" xfId="394"/>
    <cellStyle name="Moneda 2 17" xfId="395"/>
    <cellStyle name="Moneda 2 18" xfId="396"/>
    <cellStyle name="Moneda 2 19" xfId="397"/>
    <cellStyle name="Moneda 2 2" xfId="398"/>
    <cellStyle name="Moneda 2 2 10" xfId="399"/>
    <cellStyle name="Moneda 2 2 11" xfId="400"/>
    <cellStyle name="Moneda 2 2 12" xfId="401"/>
    <cellStyle name="Moneda 2 2 13" xfId="402"/>
    <cellStyle name="Moneda 2 2 14" xfId="403"/>
    <cellStyle name="Moneda 2 2 15" xfId="404"/>
    <cellStyle name="Moneda 2 2 16" xfId="405"/>
    <cellStyle name="Moneda 2 2 17" xfId="406"/>
    <cellStyle name="Moneda 2 2 18" xfId="407"/>
    <cellStyle name="Moneda 2 2 19" xfId="408"/>
    <cellStyle name="Moneda 2 2 2" xfId="409"/>
    <cellStyle name="Moneda 2 2 20" xfId="410"/>
    <cellStyle name="Moneda 2 2 21" xfId="411"/>
    <cellStyle name="Moneda 2 2 22" xfId="412"/>
    <cellStyle name="Moneda 2 2 23" xfId="413"/>
    <cellStyle name="Moneda 2 2 24" xfId="414"/>
    <cellStyle name="Moneda 2 2 25" xfId="415"/>
    <cellStyle name="Moneda 2 2 26" xfId="416"/>
    <cellStyle name="Moneda 2 2 27" xfId="417"/>
    <cellStyle name="Moneda 2 2 28" xfId="418"/>
    <cellStyle name="Moneda 2 2 29" xfId="419"/>
    <cellStyle name="Moneda 2 2 3" xfId="420"/>
    <cellStyle name="Moneda 2 2 30" xfId="421"/>
    <cellStyle name="Moneda 2 2 31" xfId="422"/>
    <cellStyle name="Moneda 2 2 32" xfId="423"/>
    <cellStyle name="Moneda 2 2 33" xfId="424"/>
    <cellStyle name="Moneda 2 2 34" xfId="425"/>
    <cellStyle name="Moneda 2 2 35" xfId="426"/>
    <cellStyle name="Moneda 2 2 36" xfId="427"/>
    <cellStyle name="Moneda 2 2 37" xfId="428"/>
    <cellStyle name="Moneda 2 2 38" xfId="429"/>
    <cellStyle name="Moneda 2 2 39" xfId="430"/>
    <cellStyle name="Moneda 2 2 4" xfId="431"/>
    <cellStyle name="Moneda 2 2 40" xfId="432"/>
    <cellStyle name="Moneda 2 2 41" xfId="433"/>
    <cellStyle name="Moneda 2 2 42" xfId="434"/>
    <cellStyle name="Moneda 2 2 43" xfId="435"/>
    <cellStyle name="Moneda 2 2 44" xfId="436"/>
    <cellStyle name="Moneda 2 2 45" xfId="437"/>
    <cellStyle name="Moneda 2 2 46" xfId="438"/>
    <cellStyle name="Moneda 2 2 47" xfId="439"/>
    <cellStyle name="Moneda 2 2 48" xfId="440"/>
    <cellStyle name="Moneda 2 2 49" xfId="441"/>
    <cellStyle name="Moneda 2 2 5" xfId="442"/>
    <cellStyle name="Moneda 2 2 50" xfId="443"/>
    <cellStyle name="Moneda 2 2 51" xfId="444"/>
    <cellStyle name="Moneda 2 2 52" xfId="445"/>
    <cellStyle name="Moneda 2 2 53" xfId="446"/>
    <cellStyle name="Moneda 2 2 54" xfId="447"/>
    <cellStyle name="Moneda 2 2 55" xfId="448"/>
    <cellStyle name="Moneda 2 2 56" xfId="449"/>
    <cellStyle name="Moneda 2 2 57" xfId="450"/>
    <cellStyle name="Moneda 2 2 58" xfId="451"/>
    <cellStyle name="Moneda 2 2 59" xfId="452"/>
    <cellStyle name="Moneda 2 2 6" xfId="453"/>
    <cellStyle name="Moneda 2 2 60" xfId="454"/>
    <cellStyle name="Moneda 2 2 61" xfId="455"/>
    <cellStyle name="Moneda 2 2 62" xfId="456"/>
    <cellStyle name="Moneda 2 2 63" xfId="457"/>
    <cellStyle name="Moneda 2 2 64" xfId="458"/>
    <cellStyle name="Moneda 2 2 7" xfId="459"/>
    <cellStyle name="Moneda 2 2 8" xfId="460"/>
    <cellStyle name="Moneda 2 2 9" xfId="461"/>
    <cellStyle name="Moneda 2 20" xfId="462"/>
    <cellStyle name="Moneda 2 21" xfId="463"/>
    <cellStyle name="Moneda 2 22" xfId="464"/>
    <cellStyle name="Moneda 2 23" xfId="465"/>
    <cellStyle name="Moneda 2 24" xfId="466"/>
    <cellStyle name="Moneda 2 25" xfId="467"/>
    <cellStyle name="Moneda 2 26" xfId="468"/>
    <cellStyle name="Moneda 2 27" xfId="469"/>
    <cellStyle name="Moneda 2 28" xfId="470"/>
    <cellStyle name="Moneda 2 29" xfId="471"/>
    <cellStyle name="Moneda 2 3" xfId="472"/>
    <cellStyle name="Moneda 2 3 10" xfId="473"/>
    <cellStyle name="Moneda 2 3 11" xfId="474"/>
    <cellStyle name="Moneda 2 3 12" xfId="475"/>
    <cellStyle name="Moneda 2 3 13" xfId="476"/>
    <cellStyle name="Moneda 2 3 14" xfId="477"/>
    <cellStyle name="Moneda 2 3 15" xfId="478"/>
    <cellStyle name="Moneda 2 3 16" xfId="479"/>
    <cellStyle name="Moneda 2 3 17" xfId="480"/>
    <cellStyle name="Moneda 2 3 18" xfId="481"/>
    <cellStyle name="Moneda 2 3 19" xfId="482"/>
    <cellStyle name="Moneda 2 3 2" xfId="483"/>
    <cellStyle name="Moneda 2 3 20" xfId="484"/>
    <cellStyle name="Moneda 2 3 21" xfId="485"/>
    <cellStyle name="Moneda 2 3 22" xfId="486"/>
    <cellStyle name="Moneda 2 3 23" xfId="487"/>
    <cellStyle name="Moneda 2 3 24" xfId="488"/>
    <cellStyle name="Moneda 2 3 25" xfId="489"/>
    <cellStyle name="Moneda 2 3 26" xfId="490"/>
    <cellStyle name="Moneda 2 3 27" xfId="491"/>
    <cellStyle name="Moneda 2 3 28" xfId="492"/>
    <cellStyle name="Moneda 2 3 29" xfId="493"/>
    <cellStyle name="Moneda 2 3 3" xfId="494"/>
    <cellStyle name="Moneda 2 3 30" xfId="495"/>
    <cellStyle name="Moneda 2 3 31" xfId="496"/>
    <cellStyle name="Moneda 2 3 32" xfId="497"/>
    <cellStyle name="Moneda 2 3 4" xfId="498"/>
    <cellStyle name="Moneda 2 3 5" xfId="499"/>
    <cellStyle name="Moneda 2 3 6" xfId="500"/>
    <cellStyle name="Moneda 2 3 7" xfId="501"/>
    <cellStyle name="Moneda 2 3 8" xfId="502"/>
    <cellStyle name="Moneda 2 3 9" xfId="503"/>
    <cellStyle name="Moneda 2 30" xfId="504"/>
    <cellStyle name="Moneda 2 31" xfId="505"/>
    <cellStyle name="Moneda 2 32" xfId="506"/>
    <cellStyle name="Moneda 2 33" xfId="507"/>
    <cellStyle name="Moneda 2 34" xfId="508"/>
    <cellStyle name="Moneda 2 35" xfId="509"/>
    <cellStyle name="Moneda 2 36" xfId="510"/>
    <cellStyle name="Moneda 2 37" xfId="511"/>
    <cellStyle name="Moneda 2 38" xfId="512"/>
    <cellStyle name="Moneda 2 39" xfId="513"/>
    <cellStyle name="Moneda 2 4" xfId="514"/>
    <cellStyle name="Moneda 2 4 10" xfId="515"/>
    <cellStyle name="Moneda 2 4 11" xfId="516"/>
    <cellStyle name="Moneda 2 4 12" xfId="517"/>
    <cellStyle name="Moneda 2 4 13" xfId="518"/>
    <cellStyle name="Moneda 2 4 14" xfId="519"/>
    <cellStyle name="Moneda 2 4 15" xfId="520"/>
    <cellStyle name="Moneda 2 4 16" xfId="521"/>
    <cellStyle name="Moneda 2 4 17" xfId="522"/>
    <cellStyle name="Moneda 2 4 18" xfId="523"/>
    <cellStyle name="Moneda 2 4 19" xfId="524"/>
    <cellStyle name="Moneda 2 4 2" xfId="525"/>
    <cellStyle name="Moneda 2 4 20" xfId="526"/>
    <cellStyle name="Moneda 2 4 21" xfId="527"/>
    <cellStyle name="Moneda 2 4 22" xfId="528"/>
    <cellStyle name="Moneda 2 4 23" xfId="529"/>
    <cellStyle name="Moneda 2 4 24" xfId="530"/>
    <cellStyle name="Moneda 2 4 25" xfId="531"/>
    <cellStyle name="Moneda 2 4 26" xfId="532"/>
    <cellStyle name="Moneda 2 4 27" xfId="533"/>
    <cellStyle name="Moneda 2 4 28" xfId="534"/>
    <cellStyle name="Moneda 2 4 29" xfId="535"/>
    <cellStyle name="Moneda 2 4 3" xfId="536"/>
    <cellStyle name="Moneda 2 4 30" xfId="537"/>
    <cellStyle name="Moneda 2 4 31" xfId="538"/>
    <cellStyle name="Moneda 2 4 32" xfId="539"/>
    <cellStyle name="Moneda 2 4 4" xfId="540"/>
    <cellStyle name="Moneda 2 4 5" xfId="541"/>
    <cellStyle name="Moneda 2 4 6" xfId="542"/>
    <cellStyle name="Moneda 2 4 7" xfId="543"/>
    <cellStyle name="Moneda 2 4 8" xfId="544"/>
    <cellStyle name="Moneda 2 4 9" xfId="545"/>
    <cellStyle name="Moneda 2 40" xfId="546"/>
    <cellStyle name="Moneda 2 41" xfId="547"/>
    <cellStyle name="Moneda 2 42" xfId="548"/>
    <cellStyle name="Moneda 2 43" xfId="549"/>
    <cellStyle name="Moneda 2 44" xfId="550"/>
    <cellStyle name="Moneda 2 45" xfId="551"/>
    <cellStyle name="Moneda 2 46" xfId="552"/>
    <cellStyle name="Moneda 2 47" xfId="553"/>
    <cellStyle name="Moneda 2 48" xfId="554"/>
    <cellStyle name="Moneda 2 49" xfId="555"/>
    <cellStyle name="Moneda 2 5" xfId="556"/>
    <cellStyle name="Moneda 2 5 10" xfId="557"/>
    <cellStyle name="Moneda 2 5 11" xfId="558"/>
    <cellStyle name="Moneda 2 5 12" xfId="559"/>
    <cellStyle name="Moneda 2 5 13" xfId="560"/>
    <cellStyle name="Moneda 2 5 14" xfId="561"/>
    <cellStyle name="Moneda 2 5 15" xfId="562"/>
    <cellStyle name="Moneda 2 5 16" xfId="563"/>
    <cellStyle name="Moneda 2 5 17" xfId="564"/>
    <cellStyle name="Moneda 2 5 18" xfId="565"/>
    <cellStyle name="Moneda 2 5 19" xfId="566"/>
    <cellStyle name="Moneda 2 5 2" xfId="567"/>
    <cellStyle name="Moneda 2 5 20" xfId="568"/>
    <cellStyle name="Moneda 2 5 21" xfId="569"/>
    <cellStyle name="Moneda 2 5 22" xfId="570"/>
    <cellStyle name="Moneda 2 5 23" xfId="571"/>
    <cellStyle name="Moneda 2 5 24" xfId="572"/>
    <cellStyle name="Moneda 2 5 25" xfId="573"/>
    <cellStyle name="Moneda 2 5 26" xfId="574"/>
    <cellStyle name="Moneda 2 5 27" xfId="575"/>
    <cellStyle name="Moneda 2 5 28" xfId="576"/>
    <cellStyle name="Moneda 2 5 29" xfId="577"/>
    <cellStyle name="Moneda 2 5 3" xfId="578"/>
    <cellStyle name="Moneda 2 5 30" xfId="579"/>
    <cellStyle name="Moneda 2 5 31" xfId="580"/>
    <cellStyle name="Moneda 2 5 32" xfId="581"/>
    <cellStyle name="Moneda 2 5 4" xfId="582"/>
    <cellStyle name="Moneda 2 5 5" xfId="583"/>
    <cellStyle name="Moneda 2 5 6" xfId="584"/>
    <cellStyle name="Moneda 2 5 7" xfId="585"/>
    <cellStyle name="Moneda 2 5 8" xfId="586"/>
    <cellStyle name="Moneda 2 5 9" xfId="587"/>
    <cellStyle name="Moneda 2 50" xfId="588"/>
    <cellStyle name="Moneda 2 51" xfId="589"/>
    <cellStyle name="Moneda 2 52" xfId="590"/>
    <cellStyle name="Moneda 2 53" xfId="591"/>
    <cellStyle name="Moneda 2 54" xfId="592"/>
    <cellStyle name="Moneda 2 55" xfId="593"/>
    <cellStyle name="Moneda 2 56" xfId="594"/>
    <cellStyle name="Moneda 2 57" xfId="595"/>
    <cellStyle name="Moneda 2 58" xfId="596"/>
    <cellStyle name="Moneda 2 59" xfId="597"/>
    <cellStyle name="Moneda 2 6" xfId="598"/>
    <cellStyle name="Moneda 2 60" xfId="599"/>
    <cellStyle name="Moneda 2 61" xfId="600"/>
    <cellStyle name="Moneda 2 62" xfId="601"/>
    <cellStyle name="Moneda 2 63" xfId="602"/>
    <cellStyle name="Moneda 2 64" xfId="603"/>
    <cellStyle name="Moneda 2 65" xfId="604"/>
    <cellStyle name="Moneda 2 66" xfId="605"/>
    <cellStyle name="Moneda 2 67" xfId="606"/>
    <cellStyle name="Moneda 2 7" xfId="607"/>
    <cellStyle name="Moneda 2 8" xfId="608"/>
    <cellStyle name="Moneda 2 9" xfId="609"/>
    <cellStyle name="Moneda 3" xfId="610"/>
    <cellStyle name="Moneda 3 10" xfId="611"/>
    <cellStyle name="Moneda 3 11" xfId="612"/>
    <cellStyle name="Moneda 3 12" xfId="613"/>
    <cellStyle name="Moneda 3 13" xfId="614"/>
    <cellStyle name="Moneda 3 14" xfId="615"/>
    <cellStyle name="Moneda 3 15" xfId="616"/>
    <cellStyle name="Moneda 3 16" xfId="617"/>
    <cellStyle name="Moneda 3 17" xfId="618"/>
    <cellStyle name="Moneda 3 18" xfId="619"/>
    <cellStyle name="Moneda 3 19" xfId="620"/>
    <cellStyle name="Moneda 3 2" xfId="621"/>
    <cellStyle name="Moneda 3 2 10" xfId="622"/>
    <cellStyle name="Moneda 3 2 11" xfId="623"/>
    <cellStyle name="Moneda 3 2 12" xfId="624"/>
    <cellStyle name="Moneda 3 2 13" xfId="625"/>
    <cellStyle name="Moneda 3 2 14" xfId="626"/>
    <cellStyle name="Moneda 3 2 15" xfId="627"/>
    <cellStyle name="Moneda 3 2 16" xfId="628"/>
    <cellStyle name="Moneda 3 2 17" xfId="629"/>
    <cellStyle name="Moneda 3 2 18" xfId="630"/>
    <cellStyle name="Moneda 3 2 19" xfId="631"/>
    <cellStyle name="Moneda 3 2 2" xfId="632"/>
    <cellStyle name="Moneda 3 2 20" xfId="633"/>
    <cellStyle name="Moneda 3 2 21" xfId="634"/>
    <cellStyle name="Moneda 3 2 22" xfId="635"/>
    <cellStyle name="Moneda 3 2 23" xfId="636"/>
    <cellStyle name="Moneda 3 2 24" xfId="637"/>
    <cellStyle name="Moneda 3 2 25" xfId="638"/>
    <cellStyle name="Moneda 3 2 26" xfId="639"/>
    <cellStyle name="Moneda 3 2 27" xfId="640"/>
    <cellStyle name="Moneda 3 2 28" xfId="641"/>
    <cellStyle name="Moneda 3 2 29" xfId="642"/>
    <cellStyle name="Moneda 3 2 3" xfId="643"/>
    <cellStyle name="Moneda 3 2 30" xfId="644"/>
    <cellStyle name="Moneda 3 2 31" xfId="645"/>
    <cellStyle name="Moneda 3 2 32" xfId="646"/>
    <cellStyle name="Moneda 3 2 33" xfId="647"/>
    <cellStyle name="Moneda 3 2 34" xfId="648"/>
    <cellStyle name="Moneda 3 2 35" xfId="649"/>
    <cellStyle name="Moneda 3 2 36" xfId="650"/>
    <cellStyle name="Moneda 3 2 37" xfId="651"/>
    <cellStyle name="Moneda 3 2 38" xfId="652"/>
    <cellStyle name="Moneda 3 2 39" xfId="653"/>
    <cellStyle name="Moneda 3 2 4" xfId="654"/>
    <cellStyle name="Moneda 3 2 40" xfId="655"/>
    <cellStyle name="Moneda 3 2 41" xfId="656"/>
    <cellStyle name="Moneda 3 2 42" xfId="657"/>
    <cellStyle name="Moneda 3 2 43" xfId="658"/>
    <cellStyle name="Moneda 3 2 44" xfId="659"/>
    <cellStyle name="Moneda 3 2 45" xfId="660"/>
    <cellStyle name="Moneda 3 2 46" xfId="661"/>
    <cellStyle name="Moneda 3 2 47" xfId="662"/>
    <cellStyle name="Moneda 3 2 48" xfId="663"/>
    <cellStyle name="Moneda 3 2 49" xfId="664"/>
    <cellStyle name="Moneda 3 2 5" xfId="665"/>
    <cellStyle name="Moneda 3 2 50" xfId="666"/>
    <cellStyle name="Moneda 3 2 51" xfId="667"/>
    <cellStyle name="Moneda 3 2 52" xfId="668"/>
    <cellStyle name="Moneda 3 2 53" xfId="669"/>
    <cellStyle name="Moneda 3 2 54" xfId="670"/>
    <cellStyle name="Moneda 3 2 55" xfId="671"/>
    <cellStyle name="Moneda 3 2 56" xfId="672"/>
    <cellStyle name="Moneda 3 2 57" xfId="673"/>
    <cellStyle name="Moneda 3 2 58" xfId="674"/>
    <cellStyle name="Moneda 3 2 59" xfId="675"/>
    <cellStyle name="Moneda 3 2 6" xfId="676"/>
    <cellStyle name="Moneda 3 2 60" xfId="677"/>
    <cellStyle name="Moneda 3 2 61" xfId="678"/>
    <cellStyle name="Moneda 3 2 62" xfId="679"/>
    <cellStyle name="Moneda 3 2 63" xfId="680"/>
    <cellStyle name="Moneda 3 2 64" xfId="681"/>
    <cellStyle name="Moneda 3 2 7" xfId="682"/>
    <cellStyle name="Moneda 3 2 8" xfId="683"/>
    <cellStyle name="Moneda 3 2 9" xfId="684"/>
    <cellStyle name="Moneda 3 20" xfId="685"/>
    <cellStyle name="Moneda 3 21" xfId="686"/>
    <cellStyle name="Moneda 3 22" xfId="687"/>
    <cellStyle name="Moneda 3 23" xfId="688"/>
    <cellStyle name="Moneda 3 24" xfId="689"/>
    <cellStyle name="Moneda 3 25" xfId="690"/>
    <cellStyle name="Moneda 3 26" xfId="691"/>
    <cellStyle name="Moneda 3 27" xfId="692"/>
    <cellStyle name="Moneda 3 28" xfId="693"/>
    <cellStyle name="Moneda 3 29" xfId="694"/>
    <cellStyle name="Moneda 3 3" xfId="695"/>
    <cellStyle name="Moneda 3 3 10" xfId="696"/>
    <cellStyle name="Moneda 3 3 11" xfId="697"/>
    <cellStyle name="Moneda 3 3 12" xfId="698"/>
    <cellStyle name="Moneda 3 3 13" xfId="699"/>
    <cellStyle name="Moneda 3 3 14" xfId="700"/>
    <cellStyle name="Moneda 3 3 15" xfId="701"/>
    <cellStyle name="Moneda 3 3 16" xfId="702"/>
    <cellStyle name="Moneda 3 3 17" xfId="703"/>
    <cellStyle name="Moneda 3 3 18" xfId="704"/>
    <cellStyle name="Moneda 3 3 19" xfId="705"/>
    <cellStyle name="Moneda 3 3 2" xfId="706"/>
    <cellStyle name="Moneda 3 3 20" xfId="707"/>
    <cellStyle name="Moneda 3 3 21" xfId="708"/>
    <cellStyle name="Moneda 3 3 22" xfId="709"/>
    <cellStyle name="Moneda 3 3 23" xfId="710"/>
    <cellStyle name="Moneda 3 3 24" xfId="711"/>
    <cellStyle name="Moneda 3 3 25" xfId="712"/>
    <cellStyle name="Moneda 3 3 26" xfId="713"/>
    <cellStyle name="Moneda 3 3 27" xfId="714"/>
    <cellStyle name="Moneda 3 3 28" xfId="715"/>
    <cellStyle name="Moneda 3 3 29" xfId="716"/>
    <cellStyle name="Moneda 3 3 3" xfId="717"/>
    <cellStyle name="Moneda 3 3 30" xfId="718"/>
    <cellStyle name="Moneda 3 3 31" xfId="719"/>
    <cellStyle name="Moneda 3 3 32" xfId="720"/>
    <cellStyle name="Moneda 3 3 33" xfId="721"/>
    <cellStyle name="Moneda 3 3 34" xfId="722"/>
    <cellStyle name="Moneda 3 3 35" xfId="723"/>
    <cellStyle name="Moneda 3 3 36" xfId="724"/>
    <cellStyle name="Moneda 3 3 37" xfId="725"/>
    <cellStyle name="Moneda 3 3 38" xfId="726"/>
    <cellStyle name="Moneda 3 3 39" xfId="727"/>
    <cellStyle name="Moneda 3 3 4" xfId="728"/>
    <cellStyle name="Moneda 3 3 40" xfId="729"/>
    <cellStyle name="Moneda 3 3 41" xfId="730"/>
    <cellStyle name="Moneda 3 3 42" xfId="731"/>
    <cellStyle name="Moneda 3 3 43" xfId="732"/>
    <cellStyle name="Moneda 3 3 44" xfId="733"/>
    <cellStyle name="Moneda 3 3 45" xfId="734"/>
    <cellStyle name="Moneda 3 3 46" xfId="735"/>
    <cellStyle name="Moneda 3 3 47" xfId="736"/>
    <cellStyle name="Moneda 3 3 48" xfId="737"/>
    <cellStyle name="Moneda 3 3 49" xfId="738"/>
    <cellStyle name="Moneda 3 3 5" xfId="739"/>
    <cellStyle name="Moneda 3 3 50" xfId="740"/>
    <cellStyle name="Moneda 3 3 51" xfId="741"/>
    <cellStyle name="Moneda 3 3 52" xfId="742"/>
    <cellStyle name="Moneda 3 3 53" xfId="743"/>
    <cellStyle name="Moneda 3 3 54" xfId="744"/>
    <cellStyle name="Moneda 3 3 55" xfId="745"/>
    <cellStyle name="Moneda 3 3 56" xfId="746"/>
    <cellStyle name="Moneda 3 3 57" xfId="747"/>
    <cellStyle name="Moneda 3 3 58" xfId="748"/>
    <cellStyle name="Moneda 3 3 59" xfId="749"/>
    <cellStyle name="Moneda 3 3 6" xfId="750"/>
    <cellStyle name="Moneda 3 3 60" xfId="751"/>
    <cellStyle name="Moneda 3 3 61" xfId="752"/>
    <cellStyle name="Moneda 3 3 62" xfId="753"/>
    <cellStyle name="Moneda 3 3 63" xfId="754"/>
    <cellStyle name="Moneda 3 3 64" xfId="755"/>
    <cellStyle name="Moneda 3 3 7" xfId="756"/>
    <cellStyle name="Moneda 3 3 8" xfId="757"/>
    <cellStyle name="Moneda 3 3 9" xfId="758"/>
    <cellStyle name="Moneda 3 30" xfId="759"/>
    <cellStyle name="Moneda 3 31" xfId="760"/>
    <cellStyle name="Moneda 3 32" xfId="761"/>
    <cellStyle name="Moneda 3 33" xfId="762"/>
    <cellStyle name="Moneda 3 34" xfId="763"/>
    <cellStyle name="Moneda 3 35" xfId="764"/>
    <cellStyle name="Moneda 3 36" xfId="765"/>
    <cellStyle name="Moneda 3 37" xfId="766"/>
    <cellStyle name="Moneda 3 38" xfId="767"/>
    <cellStyle name="Moneda 3 39" xfId="768"/>
    <cellStyle name="Moneda 3 4" xfId="769"/>
    <cellStyle name="Moneda 3 4 10" xfId="770"/>
    <cellStyle name="Moneda 3 4 11" xfId="771"/>
    <cellStyle name="Moneda 3 4 12" xfId="772"/>
    <cellStyle name="Moneda 3 4 13" xfId="773"/>
    <cellStyle name="Moneda 3 4 14" xfId="774"/>
    <cellStyle name="Moneda 3 4 15" xfId="775"/>
    <cellStyle name="Moneda 3 4 16" xfId="776"/>
    <cellStyle name="Moneda 3 4 17" xfId="777"/>
    <cellStyle name="Moneda 3 4 18" xfId="778"/>
    <cellStyle name="Moneda 3 4 19" xfId="779"/>
    <cellStyle name="Moneda 3 4 2" xfId="780"/>
    <cellStyle name="Moneda 3 4 20" xfId="781"/>
    <cellStyle name="Moneda 3 4 21" xfId="782"/>
    <cellStyle name="Moneda 3 4 22" xfId="783"/>
    <cellStyle name="Moneda 3 4 23" xfId="784"/>
    <cellStyle name="Moneda 3 4 24" xfId="785"/>
    <cellStyle name="Moneda 3 4 25" xfId="786"/>
    <cellStyle name="Moneda 3 4 26" xfId="787"/>
    <cellStyle name="Moneda 3 4 27" xfId="788"/>
    <cellStyle name="Moneda 3 4 28" xfId="789"/>
    <cellStyle name="Moneda 3 4 29" xfId="790"/>
    <cellStyle name="Moneda 3 4 3" xfId="791"/>
    <cellStyle name="Moneda 3 4 30" xfId="792"/>
    <cellStyle name="Moneda 3 4 31" xfId="793"/>
    <cellStyle name="Moneda 3 4 32" xfId="794"/>
    <cellStyle name="Moneda 3 4 33" xfId="795"/>
    <cellStyle name="Moneda 3 4 34" xfId="796"/>
    <cellStyle name="Moneda 3 4 35" xfId="797"/>
    <cellStyle name="Moneda 3 4 36" xfId="798"/>
    <cellStyle name="Moneda 3 4 37" xfId="799"/>
    <cellStyle name="Moneda 3 4 38" xfId="800"/>
    <cellStyle name="Moneda 3 4 39" xfId="801"/>
    <cellStyle name="Moneda 3 4 4" xfId="802"/>
    <cellStyle name="Moneda 3 4 40" xfId="803"/>
    <cellStyle name="Moneda 3 4 41" xfId="804"/>
    <cellStyle name="Moneda 3 4 42" xfId="805"/>
    <cellStyle name="Moneda 3 4 43" xfId="806"/>
    <cellStyle name="Moneda 3 4 44" xfId="807"/>
    <cellStyle name="Moneda 3 4 45" xfId="808"/>
    <cellStyle name="Moneda 3 4 46" xfId="809"/>
    <cellStyle name="Moneda 3 4 47" xfId="810"/>
    <cellStyle name="Moneda 3 4 48" xfId="811"/>
    <cellStyle name="Moneda 3 4 49" xfId="812"/>
    <cellStyle name="Moneda 3 4 5" xfId="813"/>
    <cellStyle name="Moneda 3 4 50" xfId="814"/>
    <cellStyle name="Moneda 3 4 51" xfId="815"/>
    <cellStyle name="Moneda 3 4 52" xfId="816"/>
    <cellStyle name="Moneda 3 4 53" xfId="817"/>
    <cellStyle name="Moneda 3 4 54" xfId="818"/>
    <cellStyle name="Moneda 3 4 55" xfId="819"/>
    <cellStyle name="Moneda 3 4 56" xfId="820"/>
    <cellStyle name="Moneda 3 4 57" xfId="821"/>
    <cellStyle name="Moneda 3 4 58" xfId="822"/>
    <cellStyle name="Moneda 3 4 59" xfId="823"/>
    <cellStyle name="Moneda 3 4 6" xfId="824"/>
    <cellStyle name="Moneda 3 4 60" xfId="825"/>
    <cellStyle name="Moneda 3 4 61" xfId="826"/>
    <cellStyle name="Moneda 3 4 62" xfId="827"/>
    <cellStyle name="Moneda 3 4 63" xfId="828"/>
    <cellStyle name="Moneda 3 4 64" xfId="829"/>
    <cellStyle name="Moneda 3 4 7" xfId="830"/>
    <cellStyle name="Moneda 3 4 8" xfId="831"/>
    <cellStyle name="Moneda 3 4 9" xfId="832"/>
    <cellStyle name="Moneda 3 40" xfId="833"/>
    <cellStyle name="Moneda 3 41" xfId="834"/>
    <cellStyle name="Moneda 3 42" xfId="835"/>
    <cellStyle name="Moneda 3 43" xfId="836"/>
    <cellStyle name="Moneda 3 44" xfId="837"/>
    <cellStyle name="Moneda 3 45" xfId="838"/>
    <cellStyle name="Moneda 3 46" xfId="839"/>
    <cellStyle name="Moneda 3 47" xfId="840"/>
    <cellStyle name="Moneda 3 48" xfId="841"/>
    <cellStyle name="Moneda 3 49" xfId="842"/>
    <cellStyle name="Moneda 3 5" xfId="843"/>
    <cellStyle name="Moneda 3 5 10" xfId="844"/>
    <cellStyle name="Moneda 3 5 11" xfId="845"/>
    <cellStyle name="Moneda 3 5 12" xfId="846"/>
    <cellStyle name="Moneda 3 5 13" xfId="847"/>
    <cellStyle name="Moneda 3 5 14" xfId="848"/>
    <cellStyle name="Moneda 3 5 15" xfId="849"/>
    <cellStyle name="Moneda 3 5 16" xfId="850"/>
    <cellStyle name="Moneda 3 5 17" xfId="851"/>
    <cellStyle name="Moneda 3 5 18" xfId="852"/>
    <cellStyle name="Moneda 3 5 19" xfId="853"/>
    <cellStyle name="Moneda 3 5 2" xfId="854"/>
    <cellStyle name="Moneda 3 5 20" xfId="855"/>
    <cellStyle name="Moneda 3 5 21" xfId="856"/>
    <cellStyle name="Moneda 3 5 22" xfId="857"/>
    <cellStyle name="Moneda 3 5 23" xfId="858"/>
    <cellStyle name="Moneda 3 5 24" xfId="859"/>
    <cellStyle name="Moneda 3 5 25" xfId="860"/>
    <cellStyle name="Moneda 3 5 26" xfId="861"/>
    <cellStyle name="Moneda 3 5 27" xfId="862"/>
    <cellStyle name="Moneda 3 5 28" xfId="863"/>
    <cellStyle name="Moneda 3 5 29" xfId="864"/>
    <cellStyle name="Moneda 3 5 3" xfId="865"/>
    <cellStyle name="Moneda 3 5 30" xfId="866"/>
    <cellStyle name="Moneda 3 5 31" xfId="867"/>
    <cellStyle name="Moneda 3 5 32" xfId="868"/>
    <cellStyle name="Moneda 3 5 4" xfId="869"/>
    <cellStyle name="Moneda 3 5 5" xfId="870"/>
    <cellStyle name="Moneda 3 5 6" xfId="871"/>
    <cellStyle name="Moneda 3 5 7" xfId="872"/>
    <cellStyle name="Moneda 3 5 8" xfId="873"/>
    <cellStyle name="Moneda 3 5 9" xfId="874"/>
    <cellStyle name="Moneda 3 50" xfId="875"/>
    <cellStyle name="Moneda 3 51" xfId="876"/>
    <cellStyle name="Moneda 3 52" xfId="877"/>
    <cellStyle name="Moneda 3 53" xfId="878"/>
    <cellStyle name="Moneda 3 54" xfId="879"/>
    <cellStyle name="Moneda 3 55" xfId="880"/>
    <cellStyle name="Moneda 3 56" xfId="881"/>
    <cellStyle name="Moneda 3 57" xfId="882"/>
    <cellStyle name="Moneda 3 58" xfId="883"/>
    <cellStyle name="Moneda 3 59" xfId="884"/>
    <cellStyle name="Moneda 3 6" xfId="885"/>
    <cellStyle name="Moneda 3 60" xfId="886"/>
    <cellStyle name="Moneda 3 61" xfId="887"/>
    <cellStyle name="Moneda 3 62" xfId="888"/>
    <cellStyle name="Moneda 3 63" xfId="889"/>
    <cellStyle name="Moneda 3 64" xfId="890"/>
    <cellStyle name="Moneda 3 65" xfId="891"/>
    <cellStyle name="Moneda 3 66" xfId="892"/>
    <cellStyle name="Moneda 3 67" xfId="893"/>
    <cellStyle name="Moneda 3 7" xfId="894"/>
    <cellStyle name="Moneda 3 8" xfId="895"/>
    <cellStyle name="Moneda 3 9" xfId="896"/>
    <cellStyle name="Moneda 4" xfId="897"/>
    <cellStyle name="Moneda 4 10" xfId="898"/>
    <cellStyle name="Moneda 4 11" xfId="899"/>
    <cellStyle name="Moneda 4 12" xfId="900"/>
    <cellStyle name="Moneda 4 13" xfId="901"/>
    <cellStyle name="Moneda 4 14" xfId="902"/>
    <cellStyle name="Moneda 4 15" xfId="903"/>
    <cellStyle name="Moneda 4 16" xfId="904"/>
    <cellStyle name="Moneda 4 17" xfId="905"/>
    <cellStyle name="Moneda 4 18" xfId="906"/>
    <cellStyle name="Moneda 4 19" xfId="907"/>
    <cellStyle name="Moneda 4 2" xfId="908"/>
    <cellStyle name="Moneda 4 2 10" xfId="909"/>
    <cellStyle name="Moneda 4 2 11" xfId="910"/>
    <cellStyle name="Moneda 4 2 12" xfId="911"/>
    <cellStyle name="Moneda 4 2 13" xfId="912"/>
    <cellStyle name="Moneda 4 2 14" xfId="913"/>
    <cellStyle name="Moneda 4 2 15" xfId="914"/>
    <cellStyle name="Moneda 4 2 16" xfId="915"/>
    <cellStyle name="Moneda 4 2 17" xfId="916"/>
    <cellStyle name="Moneda 4 2 18" xfId="917"/>
    <cellStyle name="Moneda 4 2 19" xfId="918"/>
    <cellStyle name="Moneda 4 2 2" xfId="919"/>
    <cellStyle name="Moneda 4 2 20" xfId="920"/>
    <cellStyle name="Moneda 4 2 21" xfId="921"/>
    <cellStyle name="Moneda 4 2 22" xfId="922"/>
    <cellStyle name="Moneda 4 2 23" xfId="923"/>
    <cellStyle name="Moneda 4 2 24" xfId="924"/>
    <cellStyle name="Moneda 4 2 25" xfId="925"/>
    <cellStyle name="Moneda 4 2 26" xfId="926"/>
    <cellStyle name="Moneda 4 2 27" xfId="927"/>
    <cellStyle name="Moneda 4 2 28" xfId="928"/>
    <cellStyle name="Moneda 4 2 29" xfId="929"/>
    <cellStyle name="Moneda 4 2 3" xfId="930"/>
    <cellStyle name="Moneda 4 2 30" xfId="931"/>
    <cellStyle name="Moneda 4 2 31" xfId="932"/>
    <cellStyle name="Moneda 4 2 32" xfId="933"/>
    <cellStyle name="Moneda 4 2 33" xfId="934"/>
    <cellStyle name="Moneda 4 2 34" xfId="935"/>
    <cellStyle name="Moneda 4 2 35" xfId="936"/>
    <cellStyle name="Moneda 4 2 36" xfId="937"/>
    <cellStyle name="Moneda 4 2 37" xfId="938"/>
    <cellStyle name="Moneda 4 2 38" xfId="939"/>
    <cellStyle name="Moneda 4 2 39" xfId="940"/>
    <cellStyle name="Moneda 4 2 4" xfId="941"/>
    <cellStyle name="Moneda 4 2 40" xfId="942"/>
    <cellStyle name="Moneda 4 2 41" xfId="943"/>
    <cellStyle name="Moneda 4 2 42" xfId="944"/>
    <cellStyle name="Moneda 4 2 43" xfId="945"/>
    <cellStyle name="Moneda 4 2 44" xfId="946"/>
    <cellStyle name="Moneda 4 2 45" xfId="947"/>
    <cellStyle name="Moneda 4 2 46" xfId="948"/>
    <cellStyle name="Moneda 4 2 47" xfId="949"/>
    <cellStyle name="Moneda 4 2 48" xfId="950"/>
    <cellStyle name="Moneda 4 2 49" xfId="951"/>
    <cellStyle name="Moneda 4 2 5" xfId="952"/>
    <cellStyle name="Moneda 4 2 50" xfId="953"/>
    <cellStyle name="Moneda 4 2 51" xfId="954"/>
    <cellStyle name="Moneda 4 2 52" xfId="955"/>
    <cellStyle name="Moneda 4 2 53" xfId="956"/>
    <cellStyle name="Moneda 4 2 54" xfId="957"/>
    <cellStyle name="Moneda 4 2 55" xfId="958"/>
    <cellStyle name="Moneda 4 2 56" xfId="959"/>
    <cellStyle name="Moneda 4 2 57" xfId="960"/>
    <cellStyle name="Moneda 4 2 58" xfId="961"/>
    <cellStyle name="Moneda 4 2 59" xfId="962"/>
    <cellStyle name="Moneda 4 2 6" xfId="963"/>
    <cellStyle name="Moneda 4 2 60" xfId="964"/>
    <cellStyle name="Moneda 4 2 61" xfId="965"/>
    <cellStyle name="Moneda 4 2 62" xfId="966"/>
    <cellStyle name="Moneda 4 2 63" xfId="967"/>
    <cellStyle name="Moneda 4 2 64" xfId="968"/>
    <cellStyle name="Moneda 4 2 7" xfId="969"/>
    <cellStyle name="Moneda 4 2 8" xfId="970"/>
    <cellStyle name="Moneda 4 2 9" xfId="971"/>
    <cellStyle name="Moneda 4 20" xfId="972"/>
    <cellStyle name="Moneda 4 21" xfId="973"/>
    <cellStyle name="Moneda 4 22" xfId="974"/>
    <cellStyle name="Moneda 4 23" xfId="975"/>
    <cellStyle name="Moneda 4 24" xfId="976"/>
    <cellStyle name="Moneda 4 25" xfId="977"/>
    <cellStyle name="Moneda 4 26" xfId="978"/>
    <cellStyle name="Moneda 4 27" xfId="979"/>
    <cellStyle name="Moneda 4 28" xfId="980"/>
    <cellStyle name="Moneda 4 29" xfId="981"/>
    <cellStyle name="Moneda 4 3" xfId="982"/>
    <cellStyle name="Moneda 4 3 10" xfId="983"/>
    <cellStyle name="Moneda 4 3 11" xfId="984"/>
    <cellStyle name="Moneda 4 3 12" xfId="985"/>
    <cellStyle name="Moneda 4 3 13" xfId="986"/>
    <cellStyle name="Moneda 4 3 14" xfId="987"/>
    <cellStyle name="Moneda 4 3 15" xfId="988"/>
    <cellStyle name="Moneda 4 3 16" xfId="989"/>
    <cellStyle name="Moneda 4 3 17" xfId="990"/>
    <cellStyle name="Moneda 4 3 18" xfId="991"/>
    <cellStyle name="Moneda 4 3 19" xfId="992"/>
    <cellStyle name="Moneda 4 3 2" xfId="993"/>
    <cellStyle name="Moneda 4 3 20" xfId="994"/>
    <cellStyle name="Moneda 4 3 21" xfId="995"/>
    <cellStyle name="Moneda 4 3 22" xfId="996"/>
    <cellStyle name="Moneda 4 3 23" xfId="997"/>
    <cellStyle name="Moneda 4 3 24" xfId="998"/>
    <cellStyle name="Moneda 4 3 25" xfId="999"/>
    <cellStyle name="Moneda 4 3 26" xfId="1000"/>
    <cellStyle name="Moneda 4 3 27" xfId="1001"/>
    <cellStyle name="Moneda 4 3 28" xfId="1002"/>
    <cellStyle name="Moneda 4 3 29" xfId="1003"/>
    <cellStyle name="Moneda 4 3 3" xfId="1004"/>
    <cellStyle name="Moneda 4 3 30" xfId="1005"/>
    <cellStyle name="Moneda 4 3 31" xfId="1006"/>
    <cellStyle name="Moneda 4 3 32" xfId="1007"/>
    <cellStyle name="Moneda 4 3 33" xfId="1008"/>
    <cellStyle name="Moneda 4 3 34" xfId="1009"/>
    <cellStyle name="Moneda 4 3 35" xfId="1010"/>
    <cellStyle name="Moneda 4 3 36" xfId="1011"/>
    <cellStyle name="Moneda 4 3 37" xfId="1012"/>
    <cellStyle name="Moneda 4 3 38" xfId="1013"/>
    <cellStyle name="Moneda 4 3 39" xfId="1014"/>
    <cellStyle name="Moneda 4 3 4" xfId="1015"/>
    <cellStyle name="Moneda 4 3 40" xfId="1016"/>
    <cellStyle name="Moneda 4 3 41" xfId="1017"/>
    <cellStyle name="Moneda 4 3 42" xfId="1018"/>
    <cellStyle name="Moneda 4 3 43" xfId="1019"/>
    <cellStyle name="Moneda 4 3 44" xfId="1020"/>
    <cellStyle name="Moneda 4 3 45" xfId="1021"/>
    <cellStyle name="Moneda 4 3 46" xfId="1022"/>
    <cellStyle name="Moneda 4 3 47" xfId="1023"/>
    <cellStyle name="Moneda 4 3 48" xfId="1024"/>
    <cellStyle name="Moneda 4 3 49" xfId="1025"/>
    <cellStyle name="Moneda 4 3 5" xfId="1026"/>
    <cellStyle name="Moneda 4 3 50" xfId="1027"/>
    <cellStyle name="Moneda 4 3 51" xfId="1028"/>
    <cellStyle name="Moneda 4 3 52" xfId="1029"/>
    <cellStyle name="Moneda 4 3 53" xfId="1030"/>
    <cellStyle name="Moneda 4 3 54" xfId="1031"/>
    <cellStyle name="Moneda 4 3 55" xfId="1032"/>
    <cellStyle name="Moneda 4 3 56" xfId="1033"/>
    <cellStyle name="Moneda 4 3 57" xfId="1034"/>
    <cellStyle name="Moneda 4 3 58" xfId="1035"/>
    <cellStyle name="Moneda 4 3 59" xfId="1036"/>
    <cellStyle name="Moneda 4 3 6" xfId="1037"/>
    <cellStyle name="Moneda 4 3 60" xfId="1038"/>
    <cellStyle name="Moneda 4 3 61" xfId="1039"/>
    <cellStyle name="Moneda 4 3 62" xfId="1040"/>
    <cellStyle name="Moneda 4 3 63" xfId="1041"/>
    <cellStyle name="Moneda 4 3 64" xfId="1042"/>
    <cellStyle name="Moneda 4 3 7" xfId="1043"/>
    <cellStyle name="Moneda 4 3 8" xfId="1044"/>
    <cellStyle name="Moneda 4 3 9" xfId="1045"/>
    <cellStyle name="Moneda 4 30" xfId="1046"/>
    <cellStyle name="Moneda 4 31" xfId="1047"/>
    <cellStyle name="Moneda 4 32" xfId="1048"/>
    <cellStyle name="Moneda 4 33" xfId="1049"/>
    <cellStyle name="Moneda 4 34" xfId="1050"/>
    <cellStyle name="Moneda 4 35" xfId="1051"/>
    <cellStyle name="Moneda 4 36" xfId="1052"/>
    <cellStyle name="Moneda 4 37" xfId="1053"/>
    <cellStyle name="Moneda 4 38" xfId="1054"/>
    <cellStyle name="Moneda 4 39" xfId="1055"/>
    <cellStyle name="Moneda 4 4" xfId="1056"/>
    <cellStyle name="Moneda 4 4 10" xfId="1057"/>
    <cellStyle name="Moneda 4 4 11" xfId="1058"/>
    <cellStyle name="Moneda 4 4 12" xfId="1059"/>
    <cellStyle name="Moneda 4 4 13" xfId="1060"/>
    <cellStyle name="Moneda 4 4 14" xfId="1061"/>
    <cellStyle name="Moneda 4 4 15" xfId="1062"/>
    <cellStyle name="Moneda 4 4 16" xfId="1063"/>
    <cellStyle name="Moneda 4 4 17" xfId="1064"/>
    <cellStyle name="Moneda 4 4 18" xfId="1065"/>
    <cellStyle name="Moneda 4 4 19" xfId="1066"/>
    <cellStyle name="Moneda 4 4 2" xfId="1067"/>
    <cellStyle name="Moneda 4 4 20" xfId="1068"/>
    <cellStyle name="Moneda 4 4 21" xfId="1069"/>
    <cellStyle name="Moneda 4 4 22" xfId="1070"/>
    <cellStyle name="Moneda 4 4 23" xfId="1071"/>
    <cellStyle name="Moneda 4 4 24" xfId="1072"/>
    <cellStyle name="Moneda 4 4 25" xfId="1073"/>
    <cellStyle name="Moneda 4 4 26" xfId="1074"/>
    <cellStyle name="Moneda 4 4 27" xfId="1075"/>
    <cellStyle name="Moneda 4 4 28" xfId="1076"/>
    <cellStyle name="Moneda 4 4 29" xfId="1077"/>
    <cellStyle name="Moneda 4 4 3" xfId="1078"/>
    <cellStyle name="Moneda 4 4 30" xfId="1079"/>
    <cellStyle name="Moneda 4 4 31" xfId="1080"/>
    <cellStyle name="Moneda 4 4 32" xfId="1081"/>
    <cellStyle name="Moneda 4 4 33" xfId="1082"/>
    <cellStyle name="Moneda 4 4 34" xfId="1083"/>
    <cellStyle name="Moneda 4 4 35" xfId="1084"/>
    <cellStyle name="Moneda 4 4 36" xfId="1085"/>
    <cellStyle name="Moneda 4 4 37" xfId="1086"/>
    <cellStyle name="Moneda 4 4 38" xfId="1087"/>
    <cellStyle name="Moneda 4 4 39" xfId="1088"/>
    <cellStyle name="Moneda 4 4 4" xfId="1089"/>
    <cellStyle name="Moneda 4 4 40" xfId="1090"/>
    <cellStyle name="Moneda 4 4 41" xfId="1091"/>
    <cellStyle name="Moneda 4 4 42" xfId="1092"/>
    <cellStyle name="Moneda 4 4 43" xfId="1093"/>
    <cellStyle name="Moneda 4 4 44" xfId="1094"/>
    <cellStyle name="Moneda 4 4 45" xfId="1095"/>
    <cellStyle name="Moneda 4 4 46" xfId="1096"/>
    <cellStyle name="Moneda 4 4 47" xfId="1097"/>
    <cellStyle name="Moneda 4 4 48" xfId="1098"/>
    <cellStyle name="Moneda 4 4 49" xfId="1099"/>
    <cellStyle name="Moneda 4 4 5" xfId="1100"/>
    <cellStyle name="Moneda 4 4 50" xfId="1101"/>
    <cellStyle name="Moneda 4 4 51" xfId="1102"/>
    <cellStyle name="Moneda 4 4 52" xfId="1103"/>
    <cellStyle name="Moneda 4 4 53" xfId="1104"/>
    <cellStyle name="Moneda 4 4 54" xfId="1105"/>
    <cellStyle name="Moneda 4 4 55" xfId="1106"/>
    <cellStyle name="Moneda 4 4 56" xfId="1107"/>
    <cellStyle name="Moneda 4 4 57" xfId="1108"/>
    <cellStyle name="Moneda 4 4 58" xfId="1109"/>
    <cellStyle name="Moneda 4 4 59" xfId="1110"/>
    <cellStyle name="Moneda 4 4 6" xfId="1111"/>
    <cellStyle name="Moneda 4 4 60" xfId="1112"/>
    <cellStyle name="Moneda 4 4 61" xfId="1113"/>
    <cellStyle name="Moneda 4 4 62" xfId="1114"/>
    <cellStyle name="Moneda 4 4 63" xfId="1115"/>
    <cellStyle name="Moneda 4 4 64" xfId="1116"/>
    <cellStyle name="Moneda 4 4 7" xfId="1117"/>
    <cellStyle name="Moneda 4 4 8" xfId="1118"/>
    <cellStyle name="Moneda 4 4 9" xfId="1119"/>
    <cellStyle name="Moneda 4 40" xfId="1120"/>
    <cellStyle name="Moneda 4 41" xfId="1121"/>
    <cellStyle name="Moneda 4 42" xfId="1122"/>
    <cellStyle name="Moneda 4 43" xfId="1123"/>
    <cellStyle name="Moneda 4 44" xfId="1124"/>
    <cellStyle name="Moneda 4 45" xfId="1125"/>
    <cellStyle name="Moneda 4 46" xfId="1126"/>
    <cellStyle name="Moneda 4 47" xfId="1127"/>
    <cellStyle name="Moneda 4 48" xfId="1128"/>
    <cellStyle name="Moneda 4 49" xfId="1129"/>
    <cellStyle name="Moneda 4 5" xfId="1130"/>
    <cellStyle name="Moneda 4 5 10" xfId="1131"/>
    <cellStyle name="Moneda 4 5 11" xfId="1132"/>
    <cellStyle name="Moneda 4 5 12" xfId="1133"/>
    <cellStyle name="Moneda 4 5 13" xfId="1134"/>
    <cellStyle name="Moneda 4 5 14" xfId="1135"/>
    <cellStyle name="Moneda 4 5 15" xfId="1136"/>
    <cellStyle name="Moneda 4 5 16" xfId="1137"/>
    <cellStyle name="Moneda 4 5 17" xfId="1138"/>
    <cellStyle name="Moneda 4 5 18" xfId="1139"/>
    <cellStyle name="Moneda 4 5 19" xfId="1140"/>
    <cellStyle name="Moneda 4 5 2" xfId="1141"/>
    <cellStyle name="Moneda 4 5 20" xfId="1142"/>
    <cellStyle name="Moneda 4 5 21" xfId="1143"/>
    <cellStyle name="Moneda 4 5 22" xfId="1144"/>
    <cellStyle name="Moneda 4 5 23" xfId="1145"/>
    <cellStyle name="Moneda 4 5 24" xfId="1146"/>
    <cellStyle name="Moneda 4 5 25" xfId="1147"/>
    <cellStyle name="Moneda 4 5 26" xfId="1148"/>
    <cellStyle name="Moneda 4 5 27" xfId="1149"/>
    <cellStyle name="Moneda 4 5 28" xfId="1150"/>
    <cellStyle name="Moneda 4 5 29" xfId="1151"/>
    <cellStyle name="Moneda 4 5 3" xfId="1152"/>
    <cellStyle name="Moneda 4 5 30" xfId="1153"/>
    <cellStyle name="Moneda 4 5 31" xfId="1154"/>
    <cellStyle name="Moneda 4 5 32" xfId="1155"/>
    <cellStyle name="Moneda 4 5 4" xfId="1156"/>
    <cellStyle name="Moneda 4 5 5" xfId="1157"/>
    <cellStyle name="Moneda 4 5 6" xfId="1158"/>
    <cellStyle name="Moneda 4 5 7" xfId="1159"/>
    <cellStyle name="Moneda 4 5 8" xfId="1160"/>
    <cellStyle name="Moneda 4 5 9" xfId="1161"/>
    <cellStyle name="Moneda 4 50" xfId="1162"/>
    <cellStyle name="Moneda 4 51" xfId="1163"/>
    <cellStyle name="Moneda 4 52" xfId="1164"/>
    <cellStyle name="Moneda 4 53" xfId="1165"/>
    <cellStyle name="Moneda 4 54" xfId="1166"/>
    <cellStyle name="Moneda 4 55" xfId="1167"/>
    <cellStyle name="Moneda 4 56" xfId="1168"/>
    <cellStyle name="Moneda 4 57" xfId="1169"/>
    <cellStyle name="Moneda 4 58" xfId="1170"/>
    <cellStyle name="Moneda 4 59" xfId="1171"/>
    <cellStyle name="Moneda 4 6" xfId="1172"/>
    <cellStyle name="Moneda 4 60" xfId="1173"/>
    <cellStyle name="Moneda 4 61" xfId="1174"/>
    <cellStyle name="Moneda 4 62" xfId="1175"/>
    <cellStyle name="Moneda 4 63" xfId="1176"/>
    <cellStyle name="Moneda 4 64" xfId="1177"/>
    <cellStyle name="Moneda 4 65" xfId="1178"/>
    <cellStyle name="Moneda 4 66" xfId="1179"/>
    <cellStyle name="Moneda 4 67" xfId="1180"/>
    <cellStyle name="Moneda 4 7" xfId="1181"/>
    <cellStyle name="Moneda 4 8" xfId="1182"/>
    <cellStyle name="Moneda 4 9" xfId="1183"/>
    <cellStyle name="Moneda 5" xfId="1184"/>
    <cellStyle name="Normal" xfId="0" builtinId="0"/>
    <cellStyle name="Normal 10" xfId="1185"/>
    <cellStyle name="Normal 11 2" xfId="1186"/>
    <cellStyle name="Normal 11 2 2" xfId="1519"/>
    <cellStyle name="Normal 12" xfId="1187"/>
    <cellStyle name="Normal 13" xfId="1188"/>
    <cellStyle name="Normal 14" xfId="1189"/>
    <cellStyle name="Normal 15" xfId="1190"/>
    <cellStyle name="Normal 16" xfId="1191"/>
    <cellStyle name="Normal 17" xfId="1192"/>
    <cellStyle name="Normal 18" xfId="1193"/>
    <cellStyle name="Normal 19" xfId="1194"/>
    <cellStyle name="Normal 2" xfId="1195"/>
    <cellStyle name="Normal 2 10" xfId="1196"/>
    <cellStyle name="Normal 2 10 2" xfId="1521"/>
    <cellStyle name="Normal 2 11" xfId="1197"/>
    <cellStyle name="Normal 2 12" xfId="1198"/>
    <cellStyle name="Normal 2 13" xfId="1199"/>
    <cellStyle name="Normal 2 14" xfId="1200"/>
    <cellStyle name="Normal 2 15" xfId="1201"/>
    <cellStyle name="Normal 2 16" xfId="1202"/>
    <cellStyle name="Normal 2 17" xfId="1203"/>
    <cellStyle name="Normal 2 18" xfId="1204"/>
    <cellStyle name="Normal 2 19" xfId="1205"/>
    <cellStyle name="Normal 2 2" xfId="1206"/>
    <cellStyle name="Normal 2 2 10" xfId="1207"/>
    <cellStyle name="Normal 2 2 11" xfId="1208"/>
    <cellStyle name="Normal 2 2 12" xfId="1209"/>
    <cellStyle name="Normal 2 2 13" xfId="1210"/>
    <cellStyle name="Normal 2 2 14" xfId="1211"/>
    <cellStyle name="Normal 2 2 15" xfId="1212"/>
    <cellStyle name="Normal 2 2 16" xfId="1213"/>
    <cellStyle name="Normal 2 2 17" xfId="1214"/>
    <cellStyle name="Normal 2 2 18" xfId="1215"/>
    <cellStyle name="Normal 2 2 19" xfId="1216"/>
    <cellStyle name="Normal 2 2 2" xfId="1217"/>
    <cellStyle name="Normal 2 2 20" xfId="1218"/>
    <cellStyle name="Normal 2 2 21" xfId="1219"/>
    <cellStyle name="Normal 2 2 22" xfId="1220"/>
    <cellStyle name="Normal 2 2 23" xfId="1221"/>
    <cellStyle name="Normal 2 2 24" xfId="1222"/>
    <cellStyle name="Normal 2 2 25" xfId="1223"/>
    <cellStyle name="Normal 2 2 26" xfId="1224"/>
    <cellStyle name="Normal 2 2 27" xfId="1225"/>
    <cellStyle name="Normal 2 2 28" xfId="1226"/>
    <cellStyle name="Normal 2 2 29" xfId="1227"/>
    <cellStyle name="Normal 2 2 3" xfId="1228"/>
    <cellStyle name="Normal 2 2 30" xfId="1229"/>
    <cellStyle name="Normal 2 2 31" xfId="1230"/>
    <cellStyle name="Normal 2 2 32" xfId="1231"/>
    <cellStyle name="Normal 2 2 33" xfId="1232"/>
    <cellStyle name="Normal 2 2 34" xfId="1233"/>
    <cellStyle name="Normal 2 2 35" xfId="1234"/>
    <cellStyle name="Normal 2 2 36" xfId="1235"/>
    <cellStyle name="Normal 2 2 37" xfId="1236"/>
    <cellStyle name="Normal 2 2 38" xfId="1237"/>
    <cellStyle name="Normal 2 2 39" xfId="1238"/>
    <cellStyle name="Normal 2 2 4" xfId="1239"/>
    <cellStyle name="Normal 2 2 40" xfId="1240"/>
    <cellStyle name="Normal 2 2 41" xfId="1241"/>
    <cellStyle name="Normal 2 2 42" xfId="1242"/>
    <cellStyle name="Normal 2 2 43" xfId="1243"/>
    <cellStyle name="Normal 2 2 44" xfId="1244"/>
    <cellStyle name="Normal 2 2 45" xfId="1245"/>
    <cellStyle name="Normal 2 2 46" xfId="1246"/>
    <cellStyle name="Normal 2 2 47" xfId="1247"/>
    <cellStyle name="Normal 2 2 48" xfId="1248"/>
    <cellStyle name="Normal 2 2 49" xfId="1249"/>
    <cellStyle name="Normal 2 2 5" xfId="1250"/>
    <cellStyle name="Normal 2 2 50" xfId="1251"/>
    <cellStyle name="Normal 2 2 51" xfId="1252"/>
    <cellStyle name="Normal 2 2 52" xfId="1253"/>
    <cellStyle name="Normal 2 2 53" xfId="1254"/>
    <cellStyle name="Normal 2 2 54" xfId="1255"/>
    <cellStyle name="Normal 2 2 55" xfId="1256"/>
    <cellStyle name="Normal 2 2 56" xfId="1257"/>
    <cellStyle name="Normal 2 2 57" xfId="1258"/>
    <cellStyle name="Normal 2 2 58" xfId="1259"/>
    <cellStyle name="Normal 2 2 59" xfId="1260"/>
    <cellStyle name="Normal 2 2 6" xfId="1261"/>
    <cellStyle name="Normal 2 2 60" xfId="1262"/>
    <cellStyle name="Normal 2 2 61" xfId="1263"/>
    <cellStyle name="Normal 2 2 62" xfId="1264"/>
    <cellStyle name="Normal 2 2 63" xfId="1265"/>
    <cellStyle name="Normal 2 2 64" xfId="1266"/>
    <cellStyle name="Normal 2 2 7" xfId="1267"/>
    <cellStyle name="Normal 2 2 8" xfId="1268"/>
    <cellStyle name="Normal 2 2 9" xfId="1269"/>
    <cellStyle name="Normal 2 20" xfId="1270"/>
    <cellStyle name="Normal 2 21" xfId="1271"/>
    <cellStyle name="Normal 2 22" xfId="1272"/>
    <cellStyle name="Normal 2 23" xfId="1273"/>
    <cellStyle name="Normal 2 24" xfId="1274"/>
    <cellStyle name="Normal 2 25" xfId="1275"/>
    <cellStyle name="Normal 2 26" xfId="1276"/>
    <cellStyle name="Normal 2 27" xfId="1277"/>
    <cellStyle name="Normal 2 28" xfId="1278"/>
    <cellStyle name="Normal 2 29" xfId="1279"/>
    <cellStyle name="Normal 2 3" xfId="1280"/>
    <cellStyle name="Normal 2 3 2" xfId="1281"/>
    <cellStyle name="Normal 2 30" xfId="1282"/>
    <cellStyle name="Normal 2 31" xfId="1283"/>
    <cellStyle name="Normal 2 32" xfId="1284"/>
    <cellStyle name="Normal 2 33" xfId="1285"/>
    <cellStyle name="Normal 2 34" xfId="1286"/>
    <cellStyle name="Normal 2 35" xfId="1287"/>
    <cellStyle name="Normal 2 36" xfId="1288"/>
    <cellStyle name="Normal 2 37" xfId="1289"/>
    <cellStyle name="Normal 2 38" xfId="1290"/>
    <cellStyle name="Normal 2 39" xfId="1291"/>
    <cellStyle name="Normal 2 4" xfId="1292"/>
    <cellStyle name="Normal 2 4 2" xfId="1293"/>
    <cellStyle name="Normal 2 40" xfId="1294"/>
    <cellStyle name="Normal 2 41" xfId="1295"/>
    <cellStyle name="Normal 2 42" xfId="1296"/>
    <cellStyle name="Normal 2 43" xfId="1297"/>
    <cellStyle name="Normal 2 44" xfId="1298"/>
    <cellStyle name="Normal 2 45" xfId="1299"/>
    <cellStyle name="Normal 2 46" xfId="1300"/>
    <cellStyle name="Normal 2 47" xfId="1301"/>
    <cellStyle name="Normal 2 48" xfId="1302"/>
    <cellStyle name="Normal 2 49" xfId="1303"/>
    <cellStyle name="Normal 2 5" xfId="1304"/>
    <cellStyle name="Normal 2 50" xfId="1305"/>
    <cellStyle name="Normal 2 51" xfId="1306"/>
    <cellStyle name="Normal 2 52" xfId="1307"/>
    <cellStyle name="Normal 2 53" xfId="1308"/>
    <cellStyle name="Normal 2 54" xfId="1309"/>
    <cellStyle name="Normal 2 55" xfId="1310"/>
    <cellStyle name="Normal 2 56" xfId="1311"/>
    <cellStyle name="Normal 2 57" xfId="1312"/>
    <cellStyle name="Normal 2 58" xfId="1313"/>
    <cellStyle name="Normal 2 59" xfId="1314"/>
    <cellStyle name="Normal 2 6" xfId="1315"/>
    <cellStyle name="Normal 2 60" xfId="1316"/>
    <cellStyle name="Normal 2 61" xfId="1317"/>
    <cellStyle name="Normal 2 62" xfId="1318"/>
    <cellStyle name="Normal 2 63" xfId="1319"/>
    <cellStyle name="Normal 2 64" xfId="1320"/>
    <cellStyle name="Normal 2 65" xfId="1321"/>
    <cellStyle name="Normal 2 66" xfId="1322"/>
    <cellStyle name="Normal 2 67" xfId="1323"/>
    <cellStyle name="Normal 2 7" xfId="1324"/>
    <cellStyle name="Normal 2 8" xfId="1325"/>
    <cellStyle name="Normal 2 9" xfId="1326"/>
    <cellStyle name="Normal 2_FORMATOS 1 A 8 METROVIVIENDA 2009" xfId="1327"/>
    <cellStyle name="Normal 20" xfId="1328"/>
    <cellStyle name="Normal 21" xfId="1329"/>
    <cellStyle name="Normal 22" xfId="1330"/>
    <cellStyle name="Normal 23" xfId="1331"/>
    <cellStyle name="Normal 24" xfId="1332"/>
    <cellStyle name="Normal 24 2" xfId="1522"/>
    <cellStyle name="Normal 25" xfId="1333"/>
    <cellStyle name="Normal 26" xfId="1334"/>
    <cellStyle name="Normal 27" xfId="1335"/>
    <cellStyle name="Normal 28" xfId="1336"/>
    <cellStyle name="Normal 29" xfId="1337"/>
    <cellStyle name="Normal 3" xfId="1338"/>
    <cellStyle name="Normal 3 10" xfId="1339"/>
    <cellStyle name="Normal 3 11" xfId="1340"/>
    <cellStyle name="Normal 3 12" xfId="1341"/>
    <cellStyle name="Normal 3 13" xfId="1342"/>
    <cellStyle name="Normal 3 14" xfId="1343"/>
    <cellStyle name="Normal 3 15" xfId="1344"/>
    <cellStyle name="Normal 3 16" xfId="1345"/>
    <cellStyle name="Normal 3 17" xfId="1346"/>
    <cellStyle name="Normal 3 18" xfId="1347"/>
    <cellStyle name="Normal 3 19" xfId="1348"/>
    <cellStyle name="Normal 3 2" xfId="1349"/>
    <cellStyle name="Normal 3 20" xfId="1350"/>
    <cellStyle name="Normal 3 21" xfId="1351"/>
    <cellStyle name="Normal 3 22" xfId="1352"/>
    <cellStyle name="Normal 3 23" xfId="1353"/>
    <cellStyle name="Normal 3 24" xfId="1354"/>
    <cellStyle name="Normal 3 25" xfId="1355"/>
    <cellStyle name="Normal 3 26" xfId="1356"/>
    <cellStyle name="Normal 3 27" xfId="1357"/>
    <cellStyle name="Normal 3 28" xfId="1358"/>
    <cellStyle name="Normal 3 29" xfId="1359"/>
    <cellStyle name="Normal 3 3" xfId="1360"/>
    <cellStyle name="Normal 3 30" xfId="1361"/>
    <cellStyle name="Normal 3 31" xfId="1362"/>
    <cellStyle name="Normal 3 32" xfId="1363"/>
    <cellStyle name="Normal 3 33" xfId="1364"/>
    <cellStyle name="Normal 3 34" xfId="1365"/>
    <cellStyle name="Normal 3 35" xfId="1366"/>
    <cellStyle name="Normal 3 36" xfId="1367"/>
    <cellStyle name="Normal 3 37" xfId="1368"/>
    <cellStyle name="Normal 3 38" xfId="1369"/>
    <cellStyle name="Normal 3 39" xfId="1370"/>
    <cellStyle name="Normal 3 4" xfId="1371"/>
    <cellStyle name="Normal 3 40" xfId="1372"/>
    <cellStyle name="Normal 3 41" xfId="1373"/>
    <cellStyle name="Normal 3 42" xfId="1374"/>
    <cellStyle name="Normal 3 43" xfId="1375"/>
    <cellStyle name="Normal 3 44" xfId="1376"/>
    <cellStyle name="Normal 3 45" xfId="1377"/>
    <cellStyle name="Normal 3 46" xfId="1378"/>
    <cellStyle name="Normal 3 47" xfId="1379"/>
    <cellStyle name="Normal 3 48" xfId="1380"/>
    <cellStyle name="Normal 3 49" xfId="1381"/>
    <cellStyle name="Normal 3 5" xfId="1382"/>
    <cellStyle name="Normal 3 50" xfId="1383"/>
    <cellStyle name="Normal 3 51" xfId="1384"/>
    <cellStyle name="Normal 3 52" xfId="1385"/>
    <cellStyle name="Normal 3 53" xfId="1386"/>
    <cellStyle name="Normal 3 54" xfId="1387"/>
    <cellStyle name="Normal 3 55" xfId="1388"/>
    <cellStyle name="Normal 3 56" xfId="1389"/>
    <cellStyle name="Normal 3 57" xfId="1390"/>
    <cellStyle name="Normal 3 58" xfId="1391"/>
    <cellStyle name="Normal 3 59" xfId="1392"/>
    <cellStyle name="Normal 3 6" xfId="1393"/>
    <cellStyle name="Normal 3 60" xfId="1394"/>
    <cellStyle name="Normal 3 61" xfId="1395"/>
    <cellStyle name="Normal 3 62" xfId="1396"/>
    <cellStyle name="Normal 3 63" xfId="1397"/>
    <cellStyle name="Normal 3 64" xfId="1398"/>
    <cellStyle name="Normal 3 65" xfId="1399"/>
    <cellStyle name="Normal 3 66" xfId="1400"/>
    <cellStyle name="Normal 3 67" xfId="1401"/>
    <cellStyle name="Normal 3 68" xfId="1402"/>
    <cellStyle name="Normal 3 69" xfId="1403"/>
    <cellStyle name="Normal 3 7" xfId="1404"/>
    <cellStyle name="Normal 3 70" xfId="1405"/>
    <cellStyle name="Normal 3 71" xfId="1406"/>
    <cellStyle name="Normal 3 72" xfId="1407"/>
    <cellStyle name="Normal 3 73" xfId="1408"/>
    <cellStyle name="Normal 3 74" xfId="1409"/>
    <cellStyle name="Normal 3 75" xfId="1410"/>
    <cellStyle name="Normal 3 8" xfId="1411"/>
    <cellStyle name="Normal 3 9" xfId="1412"/>
    <cellStyle name="Normal 30" xfId="1413"/>
    <cellStyle name="Normal 31" xfId="1414"/>
    <cellStyle name="Normal 32" xfId="1415"/>
    <cellStyle name="Normal 33" xfId="1416"/>
    <cellStyle name="Normal 34" xfId="1417"/>
    <cellStyle name="Normal 35" xfId="1418"/>
    <cellStyle name="Normal 36" xfId="1419"/>
    <cellStyle name="Normal 37" xfId="1420"/>
    <cellStyle name="Normal 38" xfId="1421"/>
    <cellStyle name="Normal 39" xfId="1422"/>
    <cellStyle name="Normal 4" xfId="1423"/>
    <cellStyle name="Normal 4 2" xfId="1424"/>
    <cellStyle name="Normal 4 3" xfId="1425"/>
    <cellStyle name="Normal 4 4" xfId="1520"/>
    <cellStyle name="Normal 40" xfId="1426"/>
    <cellStyle name="Normal 44" xfId="1427"/>
    <cellStyle name="Normal 44 10" xfId="1428"/>
    <cellStyle name="Normal 44 11" xfId="1429"/>
    <cellStyle name="Normal 44 12" xfId="1430"/>
    <cellStyle name="Normal 44 13" xfId="1431"/>
    <cellStyle name="Normal 44 14" xfId="1432"/>
    <cellStyle name="Normal 44 15" xfId="1433"/>
    <cellStyle name="Normal 44 16" xfId="1434"/>
    <cellStyle name="Normal 44 17" xfId="1435"/>
    <cellStyle name="Normal 44 18" xfId="1436"/>
    <cellStyle name="Normal 44 19" xfId="1437"/>
    <cellStyle name="Normal 44 2" xfId="1438"/>
    <cellStyle name="Normal 44 20" xfId="1439"/>
    <cellStyle name="Normal 44 21" xfId="1440"/>
    <cellStyle name="Normal 44 22" xfId="1441"/>
    <cellStyle name="Normal 44 23" xfId="1442"/>
    <cellStyle name="Normal 44 24" xfId="1443"/>
    <cellStyle name="Normal 44 25" xfId="1444"/>
    <cellStyle name="Normal 44 26" xfId="1445"/>
    <cellStyle name="Normal 44 27" xfId="1446"/>
    <cellStyle name="Normal 44 28" xfId="1447"/>
    <cellStyle name="Normal 44 29" xfId="1448"/>
    <cellStyle name="Normal 44 3" xfId="1449"/>
    <cellStyle name="Normal 44 30" xfId="1450"/>
    <cellStyle name="Normal 44 31" xfId="1451"/>
    <cellStyle name="Normal 44 32" xfId="1452"/>
    <cellStyle name="Normal 44 33" xfId="1453"/>
    <cellStyle name="Normal 44 34" xfId="1454"/>
    <cellStyle name="Normal 44 35" xfId="1455"/>
    <cellStyle name="Normal 44 36" xfId="1456"/>
    <cellStyle name="Normal 44 37" xfId="1457"/>
    <cellStyle name="Normal 44 38" xfId="1458"/>
    <cellStyle name="Normal 44 39" xfId="1459"/>
    <cellStyle name="Normal 44 4" xfId="1460"/>
    <cellStyle name="Normal 44 40" xfId="1461"/>
    <cellStyle name="Normal 44 41" xfId="1462"/>
    <cellStyle name="Normal 44 42" xfId="1463"/>
    <cellStyle name="Normal 44 43" xfId="1464"/>
    <cellStyle name="Normal 44 44" xfId="1465"/>
    <cellStyle name="Normal 44 45" xfId="1466"/>
    <cellStyle name="Normal 44 46" xfId="1467"/>
    <cellStyle name="Normal 44 47" xfId="1468"/>
    <cellStyle name="Normal 44 48" xfId="1469"/>
    <cellStyle name="Normal 44 49" xfId="1470"/>
    <cellStyle name="Normal 44 5" xfId="1471"/>
    <cellStyle name="Normal 44 50" xfId="1472"/>
    <cellStyle name="Normal 44 51" xfId="1473"/>
    <cellStyle name="Normal 44 52" xfId="1474"/>
    <cellStyle name="Normal 44 53" xfId="1475"/>
    <cellStyle name="Normal 44 54" xfId="1476"/>
    <cellStyle name="Normal 44 55" xfId="1477"/>
    <cellStyle name="Normal 44 56" xfId="1478"/>
    <cellStyle name="Normal 44 57" xfId="1479"/>
    <cellStyle name="Normal 44 58" xfId="1480"/>
    <cellStyle name="Normal 44 59" xfId="1481"/>
    <cellStyle name="Normal 44 6" xfId="1482"/>
    <cellStyle name="Normal 44 60" xfId="1483"/>
    <cellStyle name="Normal 44 61" xfId="1484"/>
    <cellStyle name="Normal 44 62" xfId="1485"/>
    <cellStyle name="Normal 44 63" xfId="1486"/>
    <cellStyle name="Normal 44 64" xfId="1487"/>
    <cellStyle name="Normal 44 65" xfId="1488"/>
    <cellStyle name="Normal 44 66" xfId="1489"/>
    <cellStyle name="Normal 44 67" xfId="1490"/>
    <cellStyle name="Normal 44 68" xfId="1491"/>
    <cellStyle name="Normal 44 69" xfId="1492"/>
    <cellStyle name="Normal 44 7" xfId="1493"/>
    <cellStyle name="Normal 44 70" xfId="1494"/>
    <cellStyle name="Normal 44 71" xfId="1495"/>
    <cellStyle name="Normal 44 72" xfId="1496"/>
    <cellStyle name="Normal 44 73" xfId="1497"/>
    <cellStyle name="Normal 44 74" xfId="1498"/>
    <cellStyle name="Normal 44 8" xfId="1499"/>
    <cellStyle name="Normal 44 9" xfId="1500"/>
    <cellStyle name="Normal 44_INFORME DE EVALUACION TECNICO PRELIMINAR AJUSTADO" xfId="1501"/>
    <cellStyle name="Normal 45" xfId="1502"/>
    <cellStyle name="Normal 46" xfId="1503"/>
    <cellStyle name="Normal 47" xfId="1504"/>
    <cellStyle name="Normal 48" xfId="1505"/>
    <cellStyle name="Normal 49" xfId="1506"/>
    <cellStyle name="Normal 5" xfId="1507"/>
    <cellStyle name="Normal 5 2" xfId="1508"/>
    <cellStyle name="Normal 6" xfId="1509"/>
    <cellStyle name="Normal 6 2" xfId="1518"/>
    <cellStyle name="Normal 62" xfId="1510"/>
    <cellStyle name="Normal 7" xfId="1511"/>
    <cellStyle name="Normal 8" xfId="1512"/>
    <cellStyle name="Normal 9" xfId="1513"/>
    <cellStyle name="Porcentaje" xfId="1514" builtinId="5"/>
    <cellStyle name="Porcentual 2" xfId="1515"/>
    <cellStyle name="Porcentual 3" xfId="1516"/>
    <cellStyle name="TableStyleLight1" xfId="15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martinez/AppData/Local/Microsoft/Windows/INetCache/Content.Outlook/P8BGPTJ2/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mmartinez/AppData/Local/Microsoft/Windows/INetCache/Content.Outlook/P8BGPTJ2/VERIFICACION%20REQ.%20HABILITANTES%20DE%20MUNICIPIO%20DE%20CHOACH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mmartinez/AppData/Local/Microsoft/Windows/INetCache/Content.Outlook/P8BGPTJ2/e,%20EVALUACION%20CUADROS%205%20TECNICA%20Y%20ECONOMIC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ARTICIPANTES"/>
      <sheetName val="2. VERIFICACION JURIDICA "/>
      <sheetName val="3. VERIFICACION FINANCIERA"/>
      <sheetName val="4. VERIFICACION TECNICA"/>
      <sheetName val="5. RESUMEN HABILITANTES"/>
      <sheetName val="6. TRDM "/>
      <sheetName val="7. TRME"/>
      <sheetName val="8. AUTOS"/>
      <sheetName val="9. MANEJO"/>
      <sheetName val="10. RCE"/>
      <sheetName val="11. RCSP "/>
      <sheetName val="12. IRF"/>
      <sheetName val="13. VG"/>
      <sheetName val="14. SOAT"/>
    </sheetNames>
    <sheetDataSet>
      <sheetData sheetId="0">
        <row r="1">
          <cell r="A1" t="str">
            <v>ALCALDIA MUNICIPAL DE CHOACHI</v>
          </cell>
        </row>
        <row r="10">
          <cell r="A10" t="str">
            <v>LA PREVISORA S.A. COMPAÑÍA DE SEGUROS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SUMEN EVALUACION"/>
      <sheetName val="2. CRITERIOS"/>
      <sheetName val="3. TRDM "/>
      <sheetName val="4. TRME"/>
      <sheetName val="5. AUTOS"/>
      <sheetName val="6. MANEJO"/>
      <sheetName val="7. RCE"/>
      <sheetName val="8. RCSP"/>
      <sheetName val="9. VG"/>
      <sheetName val="10. IRF"/>
      <sheetName val="11. SOAT"/>
      <sheetName val="12. DOCUMENTOS SINIESTROS"/>
      <sheetName val="13.RESUMEN CRITERIOS EVALUACION"/>
      <sheetName val="14. TOTAL PRIMAS Y PUNTAJES"/>
    </sheetNames>
    <sheetDataSet>
      <sheetData sheetId="0">
        <row r="1">
          <cell r="A1" t="str">
            <v>ALCALDIA MUNICIPAL DE CHOACHI</v>
          </cell>
        </row>
      </sheetData>
      <sheetData sheetId="1"/>
      <sheetData sheetId="2">
        <row r="2">
          <cell r="A2" t="str">
            <v>SELECCIÓN ABREVIADA DE MENOR CUANTIA N°  SA-001-2017</v>
          </cell>
        </row>
        <row r="5">
          <cell r="E5" t="str">
            <v>LA PREVISORA S.A. COMPAÑÍA DE SEGUROS</v>
          </cell>
          <cell r="F5">
            <v>0</v>
          </cell>
          <cell r="G5">
            <v>0</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tabSelected="1" topLeftCell="A11" zoomScaleNormal="100" workbookViewId="0">
      <selection activeCell="A8" sqref="A8:D18"/>
    </sheetView>
  </sheetViews>
  <sheetFormatPr baseColWidth="10" defaultColWidth="11.42578125" defaultRowHeight="15" x14ac:dyDescent="0.25"/>
  <cols>
    <col min="1" max="1" width="48.42578125" style="52" customWidth="1"/>
    <col min="2" max="3" width="30.28515625" style="52" customWidth="1"/>
    <col min="4" max="4" width="27.7109375" style="52" customWidth="1"/>
    <col min="5" max="16384" width="11.42578125" style="52"/>
  </cols>
  <sheetData>
    <row r="1" spans="1:4" ht="30.75" customHeight="1" thickBot="1" x14ac:dyDescent="0.3">
      <c r="A1" s="181" t="s">
        <v>106</v>
      </c>
      <c r="B1" s="182"/>
      <c r="C1" s="182"/>
      <c r="D1" s="183"/>
    </row>
    <row r="2" spans="1:4" ht="9" customHeight="1" thickBot="1" x14ac:dyDescent="0.3">
      <c r="A2" s="55"/>
      <c r="B2" s="56"/>
      <c r="C2" s="56"/>
      <c r="D2" s="57"/>
    </row>
    <row r="3" spans="1:4" ht="36.75" customHeight="1" x14ac:dyDescent="0.25">
      <c r="A3" s="78" t="s">
        <v>0</v>
      </c>
      <c r="B3" s="191" t="s">
        <v>107</v>
      </c>
      <c r="C3" s="191"/>
      <c r="D3" s="192"/>
    </row>
    <row r="4" spans="1:4" ht="70.5" customHeight="1" x14ac:dyDescent="0.25">
      <c r="A4" s="79" t="s">
        <v>1</v>
      </c>
      <c r="B4" s="193" t="s">
        <v>108</v>
      </c>
      <c r="C4" s="194"/>
      <c r="D4" s="195"/>
    </row>
    <row r="5" spans="1:4" ht="330.75" customHeight="1" x14ac:dyDescent="0.25">
      <c r="A5" s="79" t="s">
        <v>2</v>
      </c>
      <c r="B5" s="184" t="s">
        <v>109</v>
      </c>
      <c r="C5" s="184"/>
      <c r="D5" s="185"/>
    </row>
    <row r="6" spans="1:4" ht="36" customHeight="1" thickBot="1" x14ac:dyDescent="0.3">
      <c r="A6" s="80" t="s">
        <v>3</v>
      </c>
      <c r="B6" s="186" t="s">
        <v>110</v>
      </c>
      <c r="C6" s="186"/>
      <c r="D6" s="187"/>
    </row>
    <row r="7" spans="1:4" ht="15.75" thickBot="1" x14ac:dyDescent="0.3">
      <c r="A7" s="58"/>
      <c r="B7" s="58"/>
      <c r="C7" s="58"/>
      <c r="D7" s="58"/>
    </row>
    <row r="8" spans="1:4" ht="30.75" customHeight="1" thickBot="1" x14ac:dyDescent="0.3">
      <c r="A8" s="181" t="s">
        <v>4</v>
      </c>
      <c r="B8" s="188"/>
      <c r="C8" s="188"/>
      <c r="D8" s="183"/>
    </row>
    <row r="9" spans="1:4" ht="86.25" customHeight="1" thickBot="1" x14ac:dyDescent="0.3">
      <c r="A9" s="59" t="s">
        <v>5</v>
      </c>
      <c r="B9" s="60" t="s">
        <v>2</v>
      </c>
      <c r="C9" s="61" t="s">
        <v>112</v>
      </c>
      <c r="D9" s="62" t="s">
        <v>6</v>
      </c>
    </row>
    <row r="10" spans="1:4" ht="42.75" customHeight="1" thickBot="1" x14ac:dyDescent="0.3">
      <c r="A10" s="63" t="str">
        <f>'[2]1. PARTICIPANTES'!$A$10:$B$10</f>
        <v>LA PREVISORA S.A. COMPAÑÍA DE SEGUROS</v>
      </c>
      <c r="B10" s="64">
        <v>631911518</v>
      </c>
      <c r="C10" s="64">
        <f>'6. TOTAL PRIMAS Y PUNTAJES'!C10</f>
        <v>631911517.80821919</v>
      </c>
      <c r="D10" s="65">
        <f>D15</f>
        <v>180</v>
      </c>
    </row>
    <row r="11" spans="1:4" ht="37.5" customHeight="1" x14ac:dyDescent="0.25">
      <c r="A11" s="66" t="s">
        <v>111</v>
      </c>
      <c r="B11" s="64">
        <v>631911518</v>
      </c>
      <c r="C11" s="67">
        <f>'6. TOTAL PRIMAS Y PUNTAJES'!H10</f>
        <v>631705794.52054787</v>
      </c>
      <c r="D11" s="68" t="s">
        <v>221</v>
      </c>
    </row>
    <row r="12" spans="1:4" ht="15.75" thickBot="1" x14ac:dyDescent="0.3">
      <c r="A12" s="69"/>
      <c r="B12" s="70"/>
      <c r="C12" s="71"/>
      <c r="D12" s="58"/>
    </row>
    <row r="13" spans="1:4" ht="34.5" customHeight="1" thickBot="1" x14ac:dyDescent="0.3">
      <c r="A13" s="181" t="s">
        <v>8</v>
      </c>
      <c r="B13" s="182"/>
      <c r="C13" s="182"/>
      <c r="D13" s="183"/>
    </row>
    <row r="14" spans="1:4" ht="45" customHeight="1" thickBot="1" x14ac:dyDescent="0.3">
      <c r="A14" s="72" t="s">
        <v>5</v>
      </c>
      <c r="B14" s="196" t="s">
        <v>9</v>
      </c>
      <c r="C14" s="197"/>
      <c r="D14" s="73" t="s">
        <v>10</v>
      </c>
    </row>
    <row r="15" spans="1:4" ht="35.25" customHeight="1" thickBot="1" x14ac:dyDescent="0.3">
      <c r="A15" s="63" t="s">
        <v>7</v>
      </c>
      <c r="B15" s="189">
        <f>'6. TOTAL PRIMAS Y PUNTAJES'!D8</f>
        <v>180</v>
      </c>
      <c r="C15" s="190"/>
      <c r="D15" s="74">
        <f>B15</f>
        <v>180</v>
      </c>
    </row>
    <row r="16" spans="1:4" ht="34.5" customHeight="1" thickBot="1" x14ac:dyDescent="0.3">
      <c r="A16" s="66" t="str">
        <f>A11</f>
        <v>ASEGURADORA SOLIDARIA ENTIDAD COOPERATIVA</v>
      </c>
      <c r="B16" s="189" t="s">
        <v>221</v>
      </c>
      <c r="C16" s="190"/>
      <c r="D16" s="74" t="s">
        <v>221</v>
      </c>
    </row>
    <row r="17" spans="1:7" ht="24.75" customHeight="1" thickBot="1" x14ac:dyDescent="0.3">
      <c r="A17" s="181" t="s">
        <v>11</v>
      </c>
      <c r="B17" s="182"/>
      <c r="C17" s="182"/>
      <c r="D17" s="183"/>
    </row>
    <row r="18" spans="1:7" ht="75" customHeight="1" thickBot="1" x14ac:dyDescent="0.3">
      <c r="A18" s="178" t="s">
        <v>222</v>
      </c>
      <c r="B18" s="179"/>
      <c r="C18" s="179"/>
      <c r="D18" s="180"/>
      <c r="E18" s="75"/>
      <c r="F18" s="75"/>
      <c r="G18" s="75"/>
    </row>
    <row r="19" spans="1:7" ht="57" customHeight="1" x14ac:dyDescent="0.25">
      <c r="A19" s="76"/>
      <c r="B19" s="77"/>
      <c r="C19" s="77"/>
      <c r="D19" s="77"/>
      <c r="E19" s="75"/>
      <c r="F19" s="75"/>
      <c r="G19" s="75"/>
    </row>
    <row r="20" spans="1:7" x14ac:dyDescent="0.25">
      <c r="A20" s="54" t="s">
        <v>12</v>
      </c>
      <c r="C20" s="53"/>
    </row>
    <row r="21" spans="1:7" x14ac:dyDescent="0.25">
      <c r="A21" s="52" t="s">
        <v>102</v>
      </c>
      <c r="C21" s="53"/>
    </row>
  </sheetData>
  <mergeCells count="12">
    <mergeCell ref="A1:D1"/>
    <mergeCell ref="B3:D3"/>
    <mergeCell ref="B4:D4"/>
    <mergeCell ref="A13:D13"/>
    <mergeCell ref="B14:C14"/>
    <mergeCell ref="A18:D18"/>
    <mergeCell ref="A17:D17"/>
    <mergeCell ref="B5:D5"/>
    <mergeCell ref="B6:D6"/>
    <mergeCell ref="A8:D8"/>
    <mergeCell ref="B16:C16"/>
    <mergeCell ref="B15:C15"/>
  </mergeCells>
  <phoneticPr fontId="8" type="noConversion"/>
  <printOptions horizontalCentered="1"/>
  <pageMargins left="0" right="0" top="0.78740157480314965" bottom="0.78740157480314965" header="0" footer="0"/>
  <pageSetup scale="65" orientation="portrait" r:id="rId1"/>
  <headerFooter scaleWithDoc="0" alignWithMargins="0">
    <oddFooter>&amp;A&amp;RPágina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3" zoomScaleNormal="100" workbookViewId="0">
      <selection activeCell="A20" sqref="A20"/>
    </sheetView>
  </sheetViews>
  <sheetFormatPr baseColWidth="10" defaultColWidth="11.42578125" defaultRowHeight="12.75" x14ac:dyDescent="0.2"/>
  <cols>
    <col min="1" max="1" width="43.140625" style="98" customWidth="1"/>
    <col min="2" max="3" width="32.85546875" style="98" customWidth="1"/>
    <col min="4" max="16384" width="11.42578125" style="98"/>
  </cols>
  <sheetData>
    <row r="1" spans="1:4" s="44" customFormat="1" ht="30.75" customHeight="1" thickBot="1" x14ac:dyDescent="0.25">
      <c r="A1" s="216" t="str">
        <f>+'1. RESUMEN EVALUACION'!A1:D1</f>
        <v>AGENCIA NACIONAL DE INFRAESTRUCTURA</v>
      </c>
      <c r="B1" s="217"/>
      <c r="C1" s="218"/>
    </row>
    <row r="2" spans="1:4" s="44" customFormat="1" ht="13.5" thickBot="1" x14ac:dyDescent="0.25">
      <c r="A2" s="219"/>
      <c r="B2" s="220"/>
      <c r="C2" s="221"/>
    </row>
    <row r="3" spans="1:4" s="44" customFormat="1" ht="27.75" customHeight="1" x14ac:dyDescent="0.2">
      <c r="A3" s="102" t="str">
        <f>+'1. RESUMEN EVALUACION'!A3</f>
        <v>PROCESO CONTRATACION</v>
      </c>
      <c r="B3" s="222" t="str">
        <f>+'1. RESUMEN EVALUACION'!B3:D3</f>
        <v>SELECCION ABREVIADA DE MENOR CUANTIA No VJ-VAF-SA-018-2017</v>
      </c>
      <c r="C3" s="223"/>
    </row>
    <row r="4" spans="1:4" s="44" customFormat="1" ht="55.5" customHeight="1" x14ac:dyDescent="0.2">
      <c r="A4" s="103" t="str">
        <f>+'1. RESUMEN EVALUACION'!A4</f>
        <v>OBJETO</v>
      </c>
      <c r="B4" s="224" t="str">
        <f>+'1. RESUMEN EVALUACION'!B4:D4</f>
        <v>CONTRATAR LA POLIZA DE SEGUROS DE RESPONSABILIDAD CIVIL – SERVIDORES PUBLICOS PARA AMPARAR LOS PERJUICIOS O DETRIMENTOS PATRIMONIALES CAUSADOS A LA AGENCIA NACIONAL DE INFRAESTRUCTURA</v>
      </c>
      <c r="C4" s="225"/>
    </row>
    <row r="5" spans="1:4" s="44" customFormat="1" ht="308.25" customHeight="1" x14ac:dyDescent="0.2">
      <c r="A5" s="103" t="str">
        <f>+'1. RESUMEN EVALUACION'!A5</f>
        <v>PRESUPUESTO OFICIAL</v>
      </c>
      <c r="B5" s="226" t="str">
        <f>+'1. RESUMEN EVALUACION'!B5:D5</f>
        <v>El presupuesto oficial total estimado es por la suma de Seiscientos Treinta y un millones novecientos once mil quinientos dieciocho Pesos Mcte ($631.911.518) Incluido IVA y los demás impuestos y costos directos e indirectos en los cuales incurra el contratista para la ejecución del contrato, distribuido de la siguiente manera:
- Para la vigencia de 2017 la suma de CUATRO MILLONES QUINIENTOS MIL PESOS MCTE ($4.500.000).
Para la vigencia de 2018 la suma de SEISCIENTOS veintisiete millones cuatrocientos once mil quinientos dieciocho PESOS MCTE. ($627.411.518).
NOTA 1: EL CONTRATO SE ADJUDICARÁ Y SE SUSCRIBIRÁ HASTA POR EL VALOR DEL PRESUPUESTO OFICIAL Y SERÁ EN TODO CASO, IGUAL O INFERIOR AL VALOR DEL PRESUPUESTO OFICIAL TOTAL, INDICADO EN ESTE NUMERAL Y DE ACUERDO CON LA PROPUESTA ECONÓMICA DEL PROPONENTE ADJUDICATARIO.
NOTA 2: EL PRESUPUESTO INCLUYE TODOS LOS IMPUESTOS A QUE HAYA LUGAR RESPECTO DE LA PÓLIZA QUE ASÍ LO EXIGE LA LEY, EL CUAL INCLUYE LOS PAGOS POR LOS COSTOS DIRECTOS E INDIRECTOS, EL IVA Y EN GENERAL TODAS LAS RETENCIONES E IMPUESTOS DE LEY A QUE HAYA LUGAR.
NOTA 3: PARA EL CÁLCULO DEL VALOR ESTIMADO DEL PRESENTE CONTRATO SE TUVO EN CUENTA UN ANÁLISIS DEL SECTOR, ASÍ COMO LA DEMANDA Y OFERTA QUE SE PRESENTA PARA EL OBJETO QUE SE DESEA CONTRATAR, TODO LO ANTERIOR COMPLEMENTADO CON UN ESTUDIO DE MERCADO REALIZADO POR JARGU S.A. CORREDORES DE SEGUROS
NOTA 4: EN CASO DE QUE LA PÓLIZA SE OFERTE CON UNA VIGENCIA INFERIOR, SERA CUASAL DE RECHAZO DE LA PORPUESTA</v>
      </c>
      <c r="C5" s="227"/>
    </row>
    <row r="6" spans="1:4" s="44" customFormat="1" ht="27.75" customHeight="1" thickBot="1" x14ac:dyDescent="0.25">
      <c r="A6" s="104" t="str">
        <f>+'1. RESUMEN EVALUACION'!A6</f>
        <v>FECHA DE CIERRE</v>
      </c>
      <c r="B6" s="228" t="str">
        <f>+'1. RESUMEN EVALUACION'!B6:D6</f>
        <v>14 DE DICIEMBRE DE 2017 HOARA 10:00 A.M.</v>
      </c>
      <c r="C6" s="229"/>
    </row>
    <row r="7" spans="1:4" s="84" customFormat="1" ht="13.5" thickBot="1" x14ac:dyDescent="0.25">
      <c r="A7" s="81"/>
      <c r="B7" s="82"/>
      <c r="C7" s="82"/>
      <c r="D7" s="83"/>
    </row>
    <row r="8" spans="1:4" s="44" customFormat="1" ht="25.5" customHeight="1" thickBot="1" x14ac:dyDescent="0.25">
      <c r="A8" s="216" t="s">
        <v>13</v>
      </c>
      <c r="B8" s="217"/>
      <c r="C8" s="218"/>
    </row>
    <row r="9" spans="1:4" s="89" customFormat="1" ht="19.5" customHeight="1" thickBot="1" x14ac:dyDescent="0.25">
      <c r="A9" s="85" t="s">
        <v>14</v>
      </c>
      <c r="B9" s="86" t="s">
        <v>15</v>
      </c>
      <c r="C9" s="87" t="s">
        <v>16</v>
      </c>
      <c r="D9" s="88"/>
    </row>
    <row r="10" spans="1:4" s="89" customFormat="1" ht="20.25" customHeight="1" thickBot="1" x14ac:dyDescent="0.25">
      <c r="A10" s="205" t="s">
        <v>186</v>
      </c>
      <c r="B10" s="206"/>
      <c r="C10" s="207"/>
      <c r="D10" s="88"/>
    </row>
    <row r="11" spans="1:4" s="89" customFormat="1" ht="20.25" customHeight="1" x14ac:dyDescent="0.2">
      <c r="A11" s="90" t="s">
        <v>17</v>
      </c>
      <c r="B11" s="91">
        <v>40</v>
      </c>
      <c r="C11" s="208">
        <f>SUM(B11:B17)</f>
        <v>300</v>
      </c>
      <c r="D11" s="88"/>
    </row>
    <row r="12" spans="1:4" s="89" customFormat="1" ht="20.25" customHeight="1" x14ac:dyDescent="0.2">
      <c r="A12" s="92" t="s">
        <v>18</v>
      </c>
      <c r="B12" s="93">
        <v>40</v>
      </c>
      <c r="C12" s="209"/>
      <c r="D12" s="88"/>
    </row>
    <row r="13" spans="1:4" s="89" customFormat="1" ht="20.25" customHeight="1" x14ac:dyDescent="0.2">
      <c r="A13" s="92" t="s">
        <v>19</v>
      </c>
      <c r="B13" s="93">
        <v>40</v>
      </c>
      <c r="C13" s="209"/>
      <c r="D13" s="88"/>
    </row>
    <row r="14" spans="1:4" s="89" customFormat="1" ht="20.25" customHeight="1" x14ac:dyDescent="0.2">
      <c r="A14" s="92" t="s">
        <v>20</v>
      </c>
      <c r="B14" s="93">
        <v>40</v>
      </c>
      <c r="C14" s="209"/>
      <c r="D14" s="88"/>
    </row>
    <row r="15" spans="1:4" s="89" customFormat="1" ht="20.25" customHeight="1" x14ac:dyDescent="0.2">
      <c r="A15" s="92" t="s">
        <v>21</v>
      </c>
      <c r="B15" s="93">
        <v>50</v>
      </c>
      <c r="C15" s="209"/>
      <c r="D15" s="88"/>
    </row>
    <row r="16" spans="1:4" s="89" customFormat="1" ht="20.25" customHeight="1" x14ac:dyDescent="0.2">
      <c r="A16" s="92" t="s">
        <v>22</v>
      </c>
      <c r="B16" s="93">
        <v>40</v>
      </c>
      <c r="C16" s="209"/>
      <c r="D16" s="88"/>
    </row>
    <row r="17" spans="1:5" s="89" customFormat="1" ht="20.25" customHeight="1" thickBot="1" x14ac:dyDescent="0.25">
      <c r="A17" s="94" t="s">
        <v>23</v>
      </c>
      <c r="B17" s="95">
        <v>50</v>
      </c>
      <c r="C17" s="210"/>
      <c r="D17" s="88"/>
    </row>
    <row r="18" spans="1:5" s="89" customFormat="1" ht="20.25" customHeight="1" thickBot="1" x14ac:dyDescent="0.25">
      <c r="A18" s="211" t="s">
        <v>187</v>
      </c>
      <c r="B18" s="212"/>
      <c r="C18" s="213"/>
      <c r="D18" s="88"/>
    </row>
    <row r="19" spans="1:5" s="89" customFormat="1" ht="20.25" customHeight="1" x14ac:dyDescent="0.2">
      <c r="A19" s="90" t="s">
        <v>24</v>
      </c>
      <c r="B19" s="91">
        <v>300</v>
      </c>
      <c r="C19" s="208">
        <f>SUM(B19:B20)</f>
        <v>600</v>
      </c>
      <c r="D19" s="88"/>
    </row>
    <row r="20" spans="1:5" s="89" customFormat="1" ht="20.25" customHeight="1" thickBot="1" x14ac:dyDescent="0.25">
      <c r="A20" s="94" t="s">
        <v>103</v>
      </c>
      <c r="B20" s="95">
        <v>300</v>
      </c>
      <c r="C20" s="210"/>
      <c r="D20" s="88"/>
    </row>
    <row r="21" spans="1:5" s="89" customFormat="1" ht="20.25" customHeight="1" thickBot="1" x14ac:dyDescent="0.25">
      <c r="A21" s="211" t="s">
        <v>188</v>
      </c>
      <c r="B21" s="212"/>
      <c r="C21" s="213"/>
      <c r="D21" s="88"/>
    </row>
    <row r="22" spans="1:5" s="89" customFormat="1" ht="20.25" customHeight="1" x14ac:dyDescent="0.2">
      <c r="A22" s="90" t="s">
        <v>25</v>
      </c>
      <c r="B22" s="91">
        <v>100</v>
      </c>
      <c r="C22" s="208">
        <f>+B22</f>
        <v>100</v>
      </c>
      <c r="D22" s="88"/>
    </row>
    <row r="23" spans="1:5" s="89" customFormat="1" ht="20.25" customHeight="1" thickBot="1" x14ac:dyDescent="0.25">
      <c r="A23" s="94" t="s">
        <v>26</v>
      </c>
      <c r="B23" s="95">
        <v>50</v>
      </c>
      <c r="C23" s="210"/>
      <c r="D23" s="88"/>
    </row>
    <row r="24" spans="1:5" s="89" customFormat="1" ht="20.25" customHeight="1" thickBot="1" x14ac:dyDescent="0.25">
      <c r="A24" s="214" t="s">
        <v>27</v>
      </c>
      <c r="B24" s="215"/>
      <c r="C24" s="96">
        <f>SUM(C11+C19+C22)</f>
        <v>1000</v>
      </c>
      <c r="D24" s="97"/>
    </row>
    <row r="25" spans="1:5" ht="13.5" thickBot="1" x14ac:dyDescent="0.25"/>
    <row r="26" spans="1:5" ht="27" customHeight="1" thickBot="1" x14ac:dyDescent="0.25">
      <c r="A26" s="202" t="s">
        <v>28</v>
      </c>
      <c r="B26" s="203"/>
      <c r="C26" s="204"/>
    </row>
    <row r="27" spans="1:5" ht="20.25" customHeight="1" x14ac:dyDescent="0.2">
      <c r="A27" s="200" t="s">
        <v>29</v>
      </c>
      <c r="B27" s="201"/>
      <c r="C27" s="99" t="str">
        <f>+'6. TOTAL PRIMAS Y PUNTAJES'!E6</f>
        <v>PROCENTAJE DE RELEVANCIA</v>
      </c>
    </row>
    <row r="28" spans="1:5" ht="20.25" customHeight="1" x14ac:dyDescent="0.2">
      <c r="A28" s="198" t="str">
        <f>+'6. TOTAL PRIMAS Y PUNTAJES'!B7</f>
        <v>RESPONSABILIDAD CIVIL SERVIDORES PÚBLICOS</v>
      </c>
      <c r="B28" s="199"/>
      <c r="C28" s="100">
        <v>1</v>
      </c>
    </row>
    <row r="29" spans="1:5" x14ac:dyDescent="0.2">
      <c r="C29" s="101"/>
      <c r="E29" s="101" t="s">
        <v>30</v>
      </c>
    </row>
    <row r="31" spans="1:5" ht="15" x14ac:dyDescent="0.25">
      <c r="A31" s="54" t="s">
        <v>12</v>
      </c>
    </row>
    <row r="32" spans="1:5" ht="15" x14ac:dyDescent="0.25">
      <c r="A32" s="52" t="s">
        <v>102</v>
      </c>
    </row>
  </sheetData>
  <mergeCells count="17">
    <mergeCell ref="A1:C1"/>
    <mergeCell ref="A2:C2"/>
    <mergeCell ref="B3:C3"/>
    <mergeCell ref="B4:C4"/>
    <mergeCell ref="A8:C8"/>
    <mergeCell ref="B5:C5"/>
    <mergeCell ref="B6:C6"/>
    <mergeCell ref="A28:B28"/>
    <mergeCell ref="A27:B27"/>
    <mergeCell ref="A26:C26"/>
    <mergeCell ref="A10:C10"/>
    <mergeCell ref="C11:C17"/>
    <mergeCell ref="A18:C18"/>
    <mergeCell ref="A24:B24"/>
    <mergeCell ref="C19:C20"/>
    <mergeCell ref="A21:C21"/>
    <mergeCell ref="C22:C23"/>
  </mergeCells>
  <printOptions horizontalCentered="1"/>
  <pageMargins left="0" right="0" top="0.78740157480314965" bottom="0.78740157480314965" header="0.31496062992125984" footer="0.31496062992125984"/>
  <pageSetup scale="72" orientation="portrait" r:id="rId1"/>
  <headerFooter alignWithMargins="0">
    <oddFooter>&amp;A&amp;RPágina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zoomScale="90" zoomScaleNormal="90" zoomScalePageLayoutView="90" workbookViewId="0">
      <pane ySplit="6" topLeftCell="A96" activePane="bottomLeft" state="frozen"/>
      <selection activeCell="B10" sqref="B10:C10"/>
      <selection pane="bottomLeft" activeCell="J111" sqref="J111"/>
    </sheetView>
  </sheetViews>
  <sheetFormatPr baseColWidth="10" defaultColWidth="11.42578125" defaultRowHeight="16.5" x14ac:dyDescent="0.2"/>
  <cols>
    <col min="1" max="1" width="4.42578125" style="163" customWidth="1"/>
    <col min="2" max="2" width="23.42578125" style="163" customWidth="1"/>
    <col min="3" max="3" width="46" style="163" customWidth="1"/>
    <col min="4" max="4" width="25.28515625" style="163" hidden="1" customWidth="1"/>
    <col min="5" max="5" width="6.7109375" style="109" customWidth="1"/>
    <col min="6" max="6" width="43" style="109" customWidth="1"/>
    <col min="7" max="7" width="7.7109375" style="164" customWidth="1"/>
    <col min="8" max="8" width="6.42578125" style="109" customWidth="1"/>
    <col min="9" max="9" width="44.140625" style="109" customWidth="1"/>
    <col min="10" max="10" width="9.28515625" style="164" customWidth="1"/>
    <col min="11" max="13" width="11.42578125" style="109"/>
    <col min="14" max="14" width="19.42578125" style="109" bestFit="1" customWidth="1"/>
    <col min="15" max="16384" width="11.42578125" style="109"/>
  </cols>
  <sheetData>
    <row r="1" spans="1:10" s="108" customFormat="1" x14ac:dyDescent="0.2">
      <c r="A1" s="269" t="str">
        <f>+'1. RESUMEN EVALUACION'!A1:B1</f>
        <v>AGENCIA NACIONAL DE INFRAESTRUCTURA</v>
      </c>
      <c r="B1" s="269"/>
      <c r="C1" s="269"/>
      <c r="D1" s="269"/>
      <c r="E1" s="269"/>
      <c r="F1" s="269"/>
      <c r="G1" s="269"/>
      <c r="H1" s="269"/>
      <c r="I1" s="269"/>
      <c r="J1" s="270"/>
    </row>
    <row r="2" spans="1:10" s="108" customFormat="1" x14ac:dyDescent="0.2">
      <c r="A2" s="269" t="str">
        <f>'2. CRITERIOS'!B3</f>
        <v>SELECCION ABREVIADA DE MENOR CUANTIA No VJ-VAF-SA-018-2017</v>
      </c>
      <c r="B2" s="269"/>
      <c r="C2" s="269"/>
      <c r="D2" s="269"/>
      <c r="E2" s="269"/>
      <c r="F2" s="269"/>
      <c r="G2" s="269"/>
      <c r="H2" s="269"/>
      <c r="I2" s="269"/>
      <c r="J2" s="270"/>
    </row>
    <row r="3" spans="1:10" x14ac:dyDescent="0.2">
      <c r="A3" s="271" t="s">
        <v>179</v>
      </c>
      <c r="B3" s="271"/>
      <c r="C3" s="271"/>
      <c r="D3" s="271"/>
      <c r="E3" s="271"/>
      <c r="F3" s="271"/>
      <c r="G3" s="271"/>
      <c r="H3" s="271"/>
      <c r="I3" s="271"/>
      <c r="J3" s="272"/>
    </row>
    <row r="4" spans="1:10" x14ac:dyDescent="0.2">
      <c r="A4" s="110"/>
      <c r="B4" s="110"/>
      <c r="C4" s="110"/>
      <c r="D4" s="110"/>
      <c r="E4" s="110"/>
      <c r="F4" s="110"/>
      <c r="G4" s="111"/>
      <c r="J4" s="112"/>
    </row>
    <row r="5" spans="1:10" ht="39.950000000000003" customHeight="1" x14ac:dyDescent="0.2">
      <c r="A5" s="110"/>
      <c r="B5" s="110"/>
      <c r="C5" s="110"/>
      <c r="D5" s="110"/>
      <c r="E5" s="280" t="str">
        <f>+'[3]3. TRDM '!E5:G5</f>
        <v>LA PREVISORA S.A. COMPAÑÍA DE SEGUROS</v>
      </c>
      <c r="F5" s="281"/>
      <c r="G5" s="282"/>
      <c r="H5" s="280" t="str">
        <f>'1. RESUMEN EVALUACION'!A11</f>
        <v>ASEGURADORA SOLIDARIA ENTIDAD COOPERATIVA</v>
      </c>
      <c r="I5" s="281"/>
      <c r="J5" s="282"/>
    </row>
    <row r="6" spans="1:10" x14ac:dyDescent="0.2">
      <c r="A6" s="110"/>
      <c r="B6" s="110"/>
      <c r="C6" s="110"/>
      <c r="D6" s="110"/>
      <c r="E6" s="110"/>
      <c r="F6" s="110"/>
      <c r="G6" s="111"/>
      <c r="J6" s="112"/>
    </row>
    <row r="7" spans="1:10" x14ac:dyDescent="0.2">
      <c r="A7" s="256" t="s">
        <v>31</v>
      </c>
      <c r="B7" s="257"/>
      <c r="C7" s="257"/>
      <c r="D7" s="257"/>
      <c r="E7" s="257"/>
      <c r="F7" s="257"/>
      <c r="G7" s="257"/>
      <c r="H7" s="257"/>
      <c r="I7" s="257"/>
      <c r="J7" s="258"/>
    </row>
    <row r="8" spans="1:10" s="110" customFormat="1" ht="82.5" customHeight="1" x14ac:dyDescent="0.2">
      <c r="A8" s="113" t="s">
        <v>32</v>
      </c>
      <c r="B8" s="279" t="s">
        <v>33</v>
      </c>
      <c r="C8" s="279"/>
      <c r="D8" s="114" t="s">
        <v>34</v>
      </c>
      <c r="E8" s="113" t="s">
        <v>94</v>
      </c>
      <c r="F8" s="115" t="s">
        <v>180</v>
      </c>
      <c r="G8" s="116" t="s">
        <v>36</v>
      </c>
      <c r="H8" s="113" t="s">
        <v>94</v>
      </c>
      <c r="I8" s="115" t="s">
        <v>180</v>
      </c>
      <c r="J8" s="116" t="s">
        <v>36</v>
      </c>
    </row>
    <row r="9" spans="1:10" s="110" customFormat="1" ht="148.5" customHeight="1" x14ac:dyDescent="0.2">
      <c r="A9" s="117">
        <v>1</v>
      </c>
      <c r="B9" s="285" t="s">
        <v>113</v>
      </c>
      <c r="C9" s="286"/>
      <c r="D9" s="118" t="s">
        <v>114</v>
      </c>
      <c r="E9" s="119" t="s">
        <v>189</v>
      </c>
      <c r="F9" s="118" t="s">
        <v>114</v>
      </c>
      <c r="G9" s="120">
        <v>0</v>
      </c>
      <c r="H9" s="119" t="s">
        <v>189</v>
      </c>
      <c r="I9" s="118" t="s">
        <v>114</v>
      </c>
      <c r="J9" s="120" t="s">
        <v>221</v>
      </c>
    </row>
    <row r="10" spans="1:10" s="110" customFormat="1" ht="226.5" customHeight="1" x14ac:dyDescent="0.2">
      <c r="A10" s="117">
        <v>2</v>
      </c>
      <c r="B10" s="285" t="s">
        <v>117</v>
      </c>
      <c r="C10" s="286"/>
      <c r="D10" s="118" t="s">
        <v>118</v>
      </c>
      <c r="E10" s="119" t="s">
        <v>189</v>
      </c>
      <c r="F10" s="118" t="s">
        <v>118</v>
      </c>
      <c r="G10" s="120">
        <v>0</v>
      </c>
      <c r="H10" s="119" t="s">
        <v>189</v>
      </c>
      <c r="I10" s="118" t="s">
        <v>118</v>
      </c>
      <c r="J10" s="120" t="s">
        <v>221</v>
      </c>
    </row>
    <row r="11" spans="1:10" s="110" customFormat="1" ht="112.5" customHeight="1" x14ac:dyDescent="0.2">
      <c r="A11" s="117">
        <v>3</v>
      </c>
      <c r="B11" s="283" t="s">
        <v>115</v>
      </c>
      <c r="C11" s="284"/>
      <c r="D11" s="118" t="s">
        <v>116</v>
      </c>
      <c r="E11" s="119" t="s">
        <v>189</v>
      </c>
      <c r="F11" s="118" t="s">
        <v>116</v>
      </c>
      <c r="G11" s="120">
        <v>0</v>
      </c>
      <c r="H11" s="119" t="s">
        <v>192</v>
      </c>
      <c r="I11" s="118" t="s">
        <v>193</v>
      </c>
      <c r="J11" s="120" t="s">
        <v>221</v>
      </c>
    </row>
    <row r="12" spans="1:10" s="110" customFormat="1" ht="25.5" customHeight="1" x14ac:dyDescent="0.3">
      <c r="A12" s="273" t="s">
        <v>182</v>
      </c>
      <c r="B12" s="287"/>
      <c r="C12" s="287"/>
      <c r="D12" s="288"/>
      <c r="E12" s="276">
        <f>SUM(G9:G11)/3</f>
        <v>0</v>
      </c>
      <c r="F12" s="277"/>
      <c r="G12" s="278"/>
      <c r="H12" s="276" t="s">
        <v>221</v>
      </c>
      <c r="I12" s="277"/>
      <c r="J12" s="278"/>
    </row>
    <row r="13" spans="1:10" s="121" customFormat="1" x14ac:dyDescent="0.2">
      <c r="A13" s="110"/>
      <c r="B13" s="110"/>
      <c r="C13" s="110"/>
      <c r="D13" s="110"/>
      <c r="G13" s="122"/>
      <c r="J13" s="123"/>
    </row>
    <row r="14" spans="1:10" x14ac:dyDescent="0.2">
      <c r="A14" s="256" t="s">
        <v>37</v>
      </c>
      <c r="B14" s="257"/>
      <c r="C14" s="257"/>
      <c r="D14" s="257"/>
      <c r="E14" s="257"/>
      <c r="F14" s="257"/>
      <c r="G14" s="257"/>
      <c r="H14" s="257"/>
      <c r="I14" s="257"/>
      <c r="J14" s="258"/>
    </row>
    <row r="15" spans="1:10" s="121" customFormat="1" ht="84" customHeight="1" x14ac:dyDescent="0.2">
      <c r="A15" s="113" t="s">
        <v>32</v>
      </c>
      <c r="B15" s="124" t="s">
        <v>33</v>
      </c>
      <c r="C15" s="124" t="s">
        <v>38</v>
      </c>
      <c r="D15" s="114" t="s">
        <v>34</v>
      </c>
      <c r="E15" s="113" t="s">
        <v>94</v>
      </c>
      <c r="F15" s="115" t="s">
        <v>181</v>
      </c>
      <c r="G15" s="116" t="s">
        <v>36</v>
      </c>
      <c r="H15" s="113" t="s">
        <v>94</v>
      </c>
      <c r="I15" s="115" t="s">
        <v>181</v>
      </c>
      <c r="J15" s="116" t="s">
        <v>36</v>
      </c>
    </row>
    <row r="16" spans="1:10" s="121" customFormat="1" ht="183.75" customHeight="1" x14ac:dyDescent="0.2">
      <c r="A16" s="125">
        <v>1</v>
      </c>
      <c r="B16" s="126" t="s">
        <v>119</v>
      </c>
      <c r="C16" s="289" t="s">
        <v>120</v>
      </c>
      <c r="D16" s="290"/>
      <c r="E16" s="119" t="s">
        <v>189</v>
      </c>
      <c r="F16" s="128"/>
      <c r="G16" s="129">
        <v>0</v>
      </c>
      <c r="H16" s="119" t="s">
        <v>192</v>
      </c>
      <c r="I16" s="128" t="s">
        <v>194</v>
      </c>
      <c r="J16" s="129" t="s">
        <v>221</v>
      </c>
    </row>
    <row r="17" spans="1:10" s="121" customFormat="1" ht="330.75" customHeight="1" x14ac:dyDescent="0.2">
      <c r="A17" s="125">
        <v>2</v>
      </c>
      <c r="B17" s="126" t="s">
        <v>198</v>
      </c>
      <c r="C17" s="173" t="s">
        <v>199</v>
      </c>
      <c r="D17" s="174"/>
      <c r="E17" s="119" t="s">
        <v>189</v>
      </c>
      <c r="F17" s="128"/>
      <c r="G17" s="129">
        <v>0</v>
      </c>
      <c r="H17" s="119" t="s">
        <v>192</v>
      </c>
      <c r="I17" s="128" t="s">
        <v>200</v>
      </c>
      <c r="J17" s="129" t="s">
        <v>221</v>
      </c>
    </row>
    <row r="18" spans="1:10" s="121" customFormat="1" ht="159" customHeight="1" x14ac:dyDescent="0.2">
      <c r="A18" s="125">
        <v>3</v>
      </c>
      <c r="B18" s="126" t="s">
        <v>121</v>
      </c>
      <c r="C18" s="289" t="s">
        <v>122</v>
      </c>
      <c r="D18" s="290"/>
      <c r="E18" s="119" t="s">
        <v>189</v>
      </c>
      <c r="F18" s="128"/>
      <c r="G18" s="129">
        <v>0</v>
      </c>
      <c r="H18" s="119" t="s">
        <v>189</v>
      </c>
      <c r="I18" s="128"/>
      <c r="J18" s="129" t="s">
        <v>221</v>
      </c>
    </row>
    <row r="19" spans="1:10" s="121" customFormat="1" ht="159" customHeight="1" x14ac:dyDescent="0.2">
      <c r="A19" s="125">
        <v>4</v>
      </c>
      <c r="B19" s="126" t="s">
        <v>195</v>
      </c>
      <c r="C19" s="173" t="s">
        <v>196</v>
      </c>
      <c r="D19" s="174"/>
      <c r="E19" s="119" t="s">
        <v>189</v>
      </c>
      <c r="F19" s="128"/>
      <c r="G19" s="129">
        <v>0</v>
      </c>
      <c r="H19" s="119" t="s">
        <v>192</v>
      </c>
      <c r="I19" s="128" t="s">
        <v>197</v>
      </c>
      <c r="J19" s="129" t="s">
        <v>221</v>
      </c>
    </row>
    <row r="20" spans="1:10" s="121" customFormat="1" ht="159" customHeight="1" x14ac:dyDescent="0.2">
      <c r="A20" s="125">
        <v>5</v>
      </c>
      <c r="B20" s="126" t="s">
        <v>202</v>
      </c>
      <c r="C20" s="173" t="s">
        <v>203</v>
      </c>
      <c r="D20" s="174"/>
      <c r="E20" s="119" t="s">
        <v>189</v>
      </c>
      <c r="F20" s="128"/>
      <c r="G20" s="129">
        <v>0</v>
      </c>
      <c r="H20" s="119" t="s">
        <v>192</v>
      </c>
      <c r="I20" s="128" t="s">
        <v>204</v>
      </c>
      <c r="J20" s="129" t="s">
        <v>221</v>
      </c>
    </row>
    <row r="21" spans="1:10" s="121" customFormat="1" ht="308.25" customHeight="1" x14ac:dyDescent="0.2">
      <c r="A21" s="125">
        <v>6</v>
      </c>
      <c r="B21" s="126" t="s">
        <v>123</v>
      </c>
      <c r="C21" s="289" t="s">
        <v>124</v>
      </c>
      <c r="D21" s="290"/>
      <c r="E21" s="119" t="s">
        <v>189</v>
      </c>
      <c r="F21" s="128"/>
      <c r="G21" s="129">
        <v>0</v>
      </c>
      <c r="H21" s="119" t="s">
        <v>192</v>
      </c>
      <c r="I21" s="128" t="s">
        <v>201</v>
      </c>
      <c r="J21" s="129" t="s">
        <v>221</v>
      </c>
    </row>
    <row r="22" spans="1:10" s="121" customFormat="1" ht="166.5" customHeight="1" x14ac:dyDescent="0.2">
      <c r="A22" s="125">
        <v>7</v>
      </c>
      <c r="B22" s="126" t="s">
        <v>125</v>
      </c>
      <c r="C22" s="289" t="s">
        <v>126</v>
      </c>
      <c r="D22" s="290"/>
      <c r="E22" s="119" t="s">
        <v>189</v>
      </c>
      <c r="F22" s="128"/>
      <c r="G22" s="129">
        <v>0</v>
      </c>
      <c r="H22" s="119"/>
      <c r="I22" s="128" t="s">
        <v>126</v>
      </c>
      <c r="J22" s="129" t="s">
        <v>221</v>
      </c>
    </row>
    <row r="23" spans="1:10" s="121" customFormat="1" ht="326.25" customHeight="1" x14ac:dyDescent="0.2">
      <c r="A23" s="125">
        <v>8</v>
      </c>
      <c r="B23" s="126" t="s">
        <v>129</v>
      </c>
      <c r="C23" s="289" t="s">
        <v>130</v>
      </c>
      <c r="D23" s="290"/>
      <c r="E23" s="119" t="s">
        <v>189</v>
      </c>
      <c r="F23" s="128"/>
      <c r="G23" s="129">
        <v>0</v>
      </c>
      <c r="H23" s="119" t="s">
        <v>192</v>
      </c>
      <c r="I23" s="128" t="s">
        <v>206</v>
      </c>
      <c r="J23" s="129" t="s">
        <v>221</v>
      </c>
    </row>
    <row r="24" spans="1:10" s="121" customFormat="1" ht="170.25" customHeight="1" x14ac:dyDescent="0.2">
      <c r="A24" s="125">
        <v>9</v>
      </c>
      <c r="B24" s="126" t="s">
        <v>127</v>
      </c>
      <c r="C24" s="289" t="s">
        <v>128</v>
      </c>
      <c r="D24" s="290"/>
      <c r="E24" s="119" t="s">
        <v>189</v>
      </c>
      <c r="F24" s="128"/>
      <c r="G24" s="129">
        <v>0</v>
      </c>
      <c r="H24" s="119"/>
      <c r="I24" s="128" t="s">
        <v>183</v>
      </c>
      <c r="J24" s="129" t="s">
        <v>221</v>
      </c>
    </row>
    <row r="25" spans="1:10" s="110" customFormat="1" ht="25.5" customHeight="1" x14ac:dyDescent="0.2">
      <c r="A25" s="273" t="s">
        <v>205</v>
      </c>
      <c r="B25" s="274"/>
      <c r="C25" s="274"/>
      <c r="D25" s="275"/>
      <c r="E25" s="276">
        <f>SUM(G16:G24)/9</f>
        <v>0</v>
      </c>
      <c r="F25" s="277"/>
      <c r="G25" s="278"/>
      <c r="H25" s="276" t="s">
        <v>221</v>
      </c>
      <c r="I25" s="277"/>
      <c r="J25" s="278"/>
    </row>
    <row r="26" spans="1:10" s="110" customFormat="1" x14ac:dyDescent="0.2">
      <c r="G26" s="111"/>
      <c r="J26" s="130"/>
    </row>
    <row r="27" spans="1:10" ht="17.25" customHeight="1" x14ac:dyDescent="0.2">
      <c r="A27" s="256" t="s">
        <v>39</v>
      </c>
      <c r="B27" s="257"/>
      <c r="C27" s="257"/>
      <c r="D27" s="257"/>
      <c r="E27" s="257"/>
      <c r="F27" s="257"/>
      <c r="G27" s="257"/>
      <c r="H27" s="257"/>
      <c r="I27" s="257"/>
      <c r="J27" s="258"/>
    </row>
    <row r="28" spans="1:10" s="110" customFormat="1" ht="62.25" customHeight="1" x14ac:dyDescent="0.2">
      <c r="A28" s="131" t="s">
        <v>32</v>
      </c>
      <c r="B28" s="245" t="s">
        <v>33</v>
      </c>
      <c r="C28" s="246"/>
      <c r="D28" s="132" t="s">
        <v>34</v>
      </c>
      <c r="E28" s="113" t="s">
        <v>35</v>
      </c>
      <c r="F28" s="115" t="s">
        <v>40</v>
      </c>
      <c r="G28" s="116" t="s">
        <v>36</v>
      </c>
      <c r="H28" s="113" t="s">
        <v>35</v>
      </c>
      <c r="I28" s="115" t="s">
        <v>40</v>
      </c>
      <c r="J28" s="116" t="s">
        <v>36</v>
      </c>
    </row>
    <row r="29" spans="1:10" s="110" customFormat="1" ht="243" customHeight="1" x14ac:dyDescent="0.2">
      <c r="A29" s="133">
        <v>1</v>
      </c>
      <c r="B29" s="251" t="s">
        <v>131</v>
      </c>
      <c r="C29" s="251"/>
      <c r="D29" s="132"/>
      <c r="E29" s="119" t="s">
        <v>189</v>
      </c>
      <c r="F29" s="115"/>
      <c r="G29" s="120">
        <v>0</v>
      </c>
      <c r="H29" s="113" t="s">
        <v>207</v>
      </c>
      <c r="I29" s="115"/>
      <c r="J29" s="116" t="s">
        <v>221</v>
      </c>
    </row>
    <row r="30" spans="1:10" s="110" customFormat="1" ht="62.25" customHeight="1" x14ac:dyDescent="0.2">
      <c r="A30" s="133">
        <v>2</v>
      </c>
      <c r="B30" s="264" t="s">
        <v>132</v>
      </c>
      <c r="C30" s="264"/>
      <c r="D30" s="132"/>
      <c r="E30" s="119" t="s">
        <v>189</v>
      </c>
      <c r="F30" s="115"/>
      <c r="G30" s="120">
        <v>0</v>
      </c>
      <c r="H30" s="113" t="s">
        <v>192</v>
      </c>
      <c r="I30" s="175" t="s">
        <v>132</v>
      </c>
      <c r="J30" s="116" t="s">
        <v>221</v>
      </c>
    </row>
    <row r="31" spans="1:10" s="110" customFormat="1" ht="100.5" customHeight="1" x14ac:dyDescent="0.3">
      <c r="A31" s="133">
        <v>3</v>
      </c>
      <c r="B31" s="265" t="s">
        <v>133</v>
      </c>
      <c r="C31" s="266"/>
      <c r="D31" s="132"/>
      <c r="E31" s="119" t="s">
        <v>189</v>
      </c>
      <c r="F31" s="115"/>
      <c r="G31" s="120">
        <v>0</v>
      </c>
      <c r="H31" s="113" t="s">
        <v>192</v>
      </c>
      <c r="I31" s="175" t="s">
        <v>208</v>
      </c>
      <c r="J31" s="116" t="s">
        <v>221</v>
      </c>
    </row>
    <row r="32" spans="1:10" s="110" customFormat="1" ht="62.25" customHeight="1" x14ac:dyDescent="0.2">
      <c r="A32" s="133">
        <v>4</v>
      </c>
      <c r="B32" s="267" t="s">
        <v>134</v>
      </c>
      <c r="C32" s="267"/>
      <c r="D32" s="132"/>
      <c r="E32" s="119" t="s">
        <v>189</v>
      </c>
      <c r="F32" s="115"/>
      <c r="G32" s="120">
        <v>0</v>
      </c>
      <c r="H32" s="113" t="s">
        <v>192</v>
      </c>
      <c r="I32" s="175" t="s">
        <v>209</v>
      </c>
      <c r="J32" s="116" t="s">
        <v>221</v>
      </c>
    </row>
    <row r="33" spans="1:10" s="110" customFormat="1" ht="62.25" customHeight="1" x14ac:dyDescent="0.2">
      <c r="A33" s="133">
        <v>5</v>
      </c>
      <c r="B33" s="268" t="s">
        <v>135</v>
      </c>
      <c r="C33" s="268"/>
      <c r="D33" s="132"/>
      <c r="E33" s="119" t="s">
        <v>189</v>
      </c>
      <c r="F33" s="115"/>
      <c r="G33" s="120">
        <v>0</v>
      </c>
      <c r="H33" s="113" t="s">
        <v>192</v>
      </c>
      <c r="I33" s="175" t="s">
        <v>210</v>
      </c>
      <c r="J33" s="116" t="s">
        <v>221</v>
      </c>
    </row>
    <row r="34" spans="1:10" s="110" customFormat="1" ht="62.25" customHeight="1" x14ac:dyDescent="0.2">
      <c r="A34" s="133">
        <v>6</v>
      </c>
      <c r="B34" s="268" t="s">
        <v>136</v>
      </c>
      <c r="C34" s="268"/>
      <c r="D34" s="132"/>
      <c r="E34" s="119" t="s">
        <v>189</v>
      </c>
      <c r="F34" s="115"/>
      <c r="G34" s="120">
        <v>0</v>
      </c>
      <c r="H34" s="113" t="s">
        <v>192</v>
      </c>
      <c r="I34" s="175" t="s">
        <v>211</v>
      </c>
      <c r="J34" s="116" t="s">
        <v>221</v>
      </c>
    </row>
    <row r="35" spans="1:10" s="110" customFormat="1" ht="112.5" customHeight="1" x14ac:dyDescent="0.2">
      <c r="A35" s="117">
        <v>7</v>
      </c>
      <c r="B35" s="247" t="s">
        <v>137</v>
      </c>
      <c r="C35" s="248"/>
      <c r="D35" s="134"/>
      <c r="E35" s="119" t="s">
        <v>189</v>
      </c>
      <c r="F35" s="135"/>
      <c r="G35" s="120">
        <v>0</v>
      </c>
      <c r="H35" s="113" t="s">
        <v>192</v>
      </c>
      <c r="I35" s="135" t="s">
        <v>212</v>
      </c>
      <c r="J35" s="120" t="s">
        <v>221</v>
      </c>
    </row>
    <row r="36" spans="1:10" s="110" customFormat="1" ht="81" customHeight="1" x14ac:dyDescent="0.2">
      <c r="A36" s="117">
        <v>8</v>
      </c>
      <c r="B36" s="249" t="s">
        <v>138</v>
      </c>
      <c r="C36" s="249"/>
      <c r="D36" s="134"/>
      <c r="E36" s="119" t="s">
        <v>189</v>
      </c>
      <c r="F36" s="135"/>
      <c r="G36" s="120">
        <v>0</v>
      </c>
      <c r="H36" s="113" t="s">
        <v>189</v>
      </c>
      <c r="I36" s="136"/>
      <c r="J36" s="137" t="s">
        <v>221</v>
      </c>
    </row>
    <row r="37" spans="1:10" s="110" customFormat="1" ht="25.5" customHeight="1" x14ac:dyDescent="0.3">
      <c r="A37" s="297" t="s">
        <v>184</v>
      </c>
      <c r="B37" s="298"/>
      <c r="C37" s="298"/>
      <c r="D37" s="299"/>
      <c r="E37" s="300">
        <f>SUM(G29:G36)/8</f>
        <v>0</v>
      </c>
      <c r="F37" s="301"/>
      <c r="G37" s="302"/>
      <c r="H37" s="300" t="s">
        <v>221</v>
      </c>
      <c r="I37" s="301"/>
      <c r="J37" s="302"/>
    </row>
    <row r="38" spans="1:10" s="121" customFormat="1" x14ac:dyDescent="0.2">
      <c r="A38" s="110"/>
      <c r="B38" s="110"/>
      <c r="C38" s="110"/>
      <c r="D38" s="110"/>
      <c r="G38" s="122"/>
      <c r="J38" s="123"/>
    </row>
    <row r="39" spans="1:10" ht="18.75" customHeight="1" x14ac:dyDescent="0.2">
      <c r="A39" s="256" t="s">
        <v>41</v>
      </c>
      <c r="B39" s="257"/>
      <c r="C39" s="257"/>
      <c r="D39" s="257"/>
      <c r="E39" s="257"/>
      <c r="F39" s="257"/>
      <c r="G39" s="257"/>
      <c r="H39" s="257"/>
      <c r="I39" s="257"/>
      <c r="J39" s="258"/>
    </row>
    <row r="40" spans="1:10" s="121" customFormat="1" ht="57" customHeight="1" x14ac:dyDescent="0.2">
      <c r="A40" s="131" t="s">
        <v>32</v>
      </c>
      <c r="B40" s="124" t="s">
        <v>33</v>
      </c>
      <c r="C40" s="124" t="s">
        <v>38</v>
      </c>
      <c r="D40" s="132" t="s">
        <v>34</v>
      </c>
      <c r="E40" s="113" t="s">
        <v>96</v>
      </c>
      <c r="F40" s="115" t="s">
        <v>42</v>
      </c>
      <c r="G40" s="116" t="s">
        <v>36</v>
      </c>
      <c r="H40" s="113" t="s">
        <v>96</v>
      </c>
      <c r="I40" s="115" t="s">
        <v>42</v>
      </c>
      <c r="J40" s="116" t="s">
        <v>36</v>
      </c>
    </row>
    <row r="41" spans="1:10" s="121" customFormat="1" ht="128.25" customHeight="1" x14ac:dyDescent="0.2">
      <c r="A41" s="131">
        <v>1</v>
      </c>
      <c r="B41" s="138" t="s">
        <v>139</v>
      </c>
      <c r="C41" s="139" t="s">
        <v>155</v>
      </c>
      <c r="D41" s="132"/>
      <c r="E41" s="113" t="s">
        <v>189</v>
      </c>
      <c r="F41" s="115"/>
      <c r="G41" s="116">
        <v>0</v>
      </c>
      <c r="H41" s="113" t="s">
        <v>189</v>
      </c>
      <c r="I41" s="115"/>
      <c r="J41" s="116" t="s">
        <v>221</v>
      </c>
    </row>
    <row r="42" spans="1:10" s="121" customFormat="1" ht="294.75" customHeight="1" x14ac:dyDescent="0.2">
      <c r="A42" s="131">
        <v>2</v>
      </c>
      <c r="B42" s="138" t="s">
        <v>140</v>
      </c>
      <c r="C42" s="139" t="s">
        <v>156</v>
      </c>
      <c r="D42" s="132"/>
      <c r="E42" s="113" t="s">
        <v>189</v>
      </c>
      <c r="F42" s="115"/>
      <c r="G42" s="116">
        <v>0</v>
      </c>
      <c r="H42" s="113" t="s">
        <v>189</v>
      </c>
      <c r="I42" s="115"/>
      <c r="J42" s="116" t="s">
        <v>221</v>
      </c>
    </row>
    <row r="43" spans="1:10" s="121" customFormat="1" ht="112.5" customHeight="1" x14ac:dyDescent="0.2">
      <c r="A43" s="131">
        <v>3</v>
      </c>
      <c r="B43" s="138" t="s">
        <v>141</v>
      </c>
      <c r="C43" s="139" t="s">
        <v>157</v>
      </c>
      <c r="D43" s="132"/>
      <c r="E43" s="113" t="s">
        <v>189</v>
      </c>
      <c r="F43" s="115"/>
      <c r="G43" s="116">
        <v>0</v>
      </c>
      <c r="H43" s="113" t="s">
        <v>192</v>
      </c>
      <c r="I43" s="175" t="s">
        <v>157</v>
      </c>
      <c r="J43" s="116" t="s">
        <v>221</v>
      </c>
    </row>
    <row r="44" spans="1:10" s="121" customFormat="1" ht="104.25" customHeight="1" x14ac:dyDescent="0.2">
      <c r="A44" s="131">
        <v>4</v>
      </c>
      <c r="B44" s="138" t="s">
        <v>142</v>
      </c>
      <c r="C44" s="139" t="s">
        <v>158</v>
      </c>
      <c r="D44" s="132"/>
      <c r="E44" s="113" t="s">
        <v>189</v>
      </c>
      <c r="F44" s="115"/>
      <c r="G44" s="116">
        <v>0</v>
      </c>
      <c r="H44" s="113" t="s">
        <v>192</v>
      </c>
      <c r="I44" s="175" t="s">
        <v>158</v>
      </c>
      <c r="J44" s="116" t="s">
        <v>221</v>
      </c>
    </row>
    <row r="45" spans="1:10" s="121" customFormat="1" ht="88.5" customHeight="1" x14ac:dyDescent="0.2">
      <c r="A45" s="131">
        <v>5</v>
      </c>
      <c r="B45" s="138" t="s">
        <v>143</v>
      </c>
      <c r="C45" s="139" t="s">
        <v>159</v>
      </c>
      <c r="D45" s="132"/>
      <c r="E45" s="113" t="s">
        <v>189</v>
      </c>
      <c r="F45" s="115"/>
      <c r="G45" s="116">
        <v>0</v>
      </c>
      <c r="H45" s="113" t="s">
        <v>192</v>
      </c>
      <c r="I45" s="175" t="s">
        <v>159</v>
      </c>
      <c r="J45" s="116" t="s">
        <v>221</v>
      </c>
    </row>
    <row r="46" spans="1:10" s="121" customFormat="1" ht="87" customHeight="1" x14ac:dyDescent="0.2">
      <c r="A46" s="131">
        <v>6</v>
      </c>
      <c r="B46" s="139" t="s">
        <v>144</v>
      </c>
      <c r="C46" s="139" t="s">
        <v>160</v>
      </c>
      <c r="D46" s="132"/>
      <c r="E46" s="113" t="s">
        <v>189</v>
      </c>
      <c r="F46" s="115"/>
      <c r="G46" s="116">
        <v>0</v>
      </c>
      <c r="H46" s="113" t="s">
        <v>192</v>
      </c>
      <c r="I46" s="175" t="s">
        <v>160</v>
      </c>
      <c r="J46" s="116" t="s">
        <v>221</v>
      </c>
    </row>
    <row r="47" spans="1:10" s="121" customFormat="1" ht="165" customHeight="1" x14ac:dyDescent="0.3">
      <c r="A47" s="140">
        <v>7</v>
      </c>
      <c r="B47" s="141" t="s">
        <v>145</v>
      </c>
      <c r="C47" s="142" t="s">
        <v>161</v>
      </c>
      <c r="D47" s="132"/>
      <c r="E47" s="113" t="s">
        <v>189</v>
      </c>
      <c r="F47" s="144"/>
      <c r="G47" s="145">
        <v>0</v>
      </c>
      <c r="H47" s="113" t="s">
        <v>192</v>
      </c>
      <c r="I47" s="176" t="s">
        <v>161</v>
      </c>
      <c r="J47" s="145" t="s">
        <v>221</v>
      </c>
    </row>
    <row r="48" spans="1:10" s="121" customFormat="1" ht="243" customHeight="1" x14ac:dyDescent="0.3">
      <c r="A48" s="140">
        <v>8</v>
      </c>
      <c r="B48" s="141" t="s">
        <v>146</v>
      </c>
      <c r="C48" s="142" t="s">
        <v>162</v>
      </c>
      <c r="D48" s="132"/>
      <c r="E48" s="113" t="s">
        <v>189</v>
      </c>
      <c r="F48" s="144"/>
      <c r="G48" s="145">
        <v>0</v>
      </c>
      <c r="H48" s="113" t="s">
        <v>192</v>
      </c>
      <c r="I48" s="176" t="s">
        <v>213</v>
      </c>
      <c r="J48" s="145" t="s">
        <v>221</v>
      </c>
    </row>
    <row r="49" spans="1:10" s="121" customFormat="1" ht="139.5" customHeight="1" x14ac:dyDescent="0.2">
      <c r="A49" s="140">
        <v>9</v>
      </c>
      <c r="B49" s="138" t="s">
        <v>147</v>
      </c>
      <c r="C49" s="139" t="s">
        <v>163</v>
      </c>
      <c r="D49" s="132"/>
      <c r="E49" s="113" t="s">
        <v>189</v>
      </c>
      <c r="F49" s="144"/>
      <c r="G49" s="145">
        <v>0</v>
      </c>
      <c r="H49" s="143" t="s">
        <v>192</v>
      </c>
      <c r="I49" s="176" t="s">
        <v>163</v>
      </c>
      <c r="J49" s="145" t="s">
        <v>221</v>
      </c>
    </row>
    <row r="50" spans="1:10" s="121" customFormat="1" ht="105" customHeight="1" x14ac:dyDescent="0.2">
      <c r="A50" s="140">
        <v>10</v>
      </c>
      <c r="B50" s="146" t="s">
        <v>148</v>
      </c>
      <c r="C50" s="147" t="s">
        <v>164</v>
      </c>
      <c r="D50" s="132"/>
      <c r="E50" s="113" t="s">
        <v>189</v>
      </c>
      <c r="F50" s="144"/>
      <c r="G50" s="145">
        <v>0</v>
      </c>
      <c r="H50" s="143" t="s">
        <v>189</v>
      </c>
      <c r="I50" s="144"/>
      <c r="J50" s="145" t="s">
        <v>221</v>
      </c>
    </row>
    <row r="51" spans="1:10" s="121" customFormat="1" ht="121.5" customHeight="1" x14ac:dyDescent="0.2">
      <c r="A51" s="140">
        <v>11</v>
      </c>
      <c r="B51" s="138" t="s">
        <v>149</v>
      </c>
      <c r="C51" s="139" t="s">
        <v>165</v>
      </c>
      <c r="D51" s="132"/>
      <c r="E51" s="113" t="s">
        <v>189</v>
      </c>
      <c r="F51" s="144"/>
      <c r="G51" s="145">
        <v>0</v>
      </c>
      <c r="H51" s="143" t="s">
        <v>192</v>
      </c>
      <c r="I51" s="176" t="s">
        <v>165</v>
      </c>
      <c r="J51" s="145" t="s">
        <v>221</v>
      </c>
    </row>
    <row r="52" spans="1:10" s="121" customFormat="1" ht="164.25" customHeight="1" x14ac:dyDescent="0.2">
      <c r="A52" s="131">
        <v>12</v>
      </c>
      <c r="B52" s="138" t="s">
        <v>150</v>
      </c>
      <c r="C52" s="139" t="s">
        <v>166</v>
      </c>
      <c r="D52" s="132"/>
      <c r="E52" s="113" t="s">
        <v>189</v>
      </c>
      <c r="F52" s="148"/>
      <c r="G52" s="116">
        <v>0</v>
      </c>
      <c r="H52" s="113" t="s">
        <v>189</v>
      </c>
      <c r="I52" s="115"/>
      <c r="J52" s="116" t="s">
        <v>221</v>
      </c>
    </row>
    <row r="53" spans="1:10" s="121" customFormat="1" ht="99" x14ac:dyDescent="0.2">
      <c r="A53" s="125">
        <v>13</v>
      </c>
      <c r="B53" s="138" t="s">
        <v>151</v>
      </c>
      <c r="C53" s="139" t="s">
        <v>167</v>
      </c>
      <c r="D53" s="127"/>
      <c r="E53" s="113" t="s">
        <v>189</v>
      </c>
      <c r="F53" s="148"/>
      <c r="G53" s="129">
        <v>0</v>
      </c>
      <c r="H53" s="119" t="s">
        <v>189</v>
      </c>
      <c r="I53" s="115"/>
      <c r="J53" s="129" t="s">
        <v>221</v>
      </c>
    </row>
    <row r="54" spans="1:10" s="121" customFormat="1" ht="99" x14ac:dyDescent="0.2">
      <c r="A54" s="125">
        <v>14</v>
      </c>
      <c r="B54" s="138" t="s">
        <v>152</v>
      </c>
      <c r="C54" s="139" t="s">
        <v>168</v>
      </c>
      <c r="D54" s="127"/>
      <c r="E54" s="113" t="s">
        <v>189</v>
      </c>
      <c r="F54" s="115"/>
      <c r="G54" s="129">
        <v>0</v>
      </c>
      <c r="H54" s="119" t="s">
        <v>192</v>
      </c>
      <c r="I54" s="175" t="s">
        <v>168</v>
      </c>
      <c r="J54" s="129" t="s">
        <v>221</v>
      </c>
    </row>
    <row r="55" spans="1:10" s="121" customFormat="1" ht="300" customHeight="1" x14ac:dyDescent="0.2">
      <c r="A55" s="125">
        <v>15</v>
      </c>
      <c r="B55" s="138" t="s">
        <v>153</v>
      </c>
      <c r="C55" s="139" t="s">
        <v>169</v>
      </c>
      <c r="D55" s="127"/>
      <c r="E55" s="113" t="s">
        <v>189</v>
      </c>
      <c r="F55" s="115"/>
      <c r="G55" s="129">
        <v>0</v>
      </c>
      <c r="H55" s="119" t="s">
        <v>192</v>
      </c>
      <c r="I55" s="175" t="s">
        <v>214</v>
      </c>
      <c r="J55" s="129" t="s">
        <v>221</v>
      </c>
    </row>
    <row r="56" spans="1:10" s="121" customFormat="1" ht="172.5" customHeight="1" x14ac:dyDescent="0.2">
      <c r="A56" s="125">
        <v>16</v>
      </c>
      <c r="B56" s="138" t="s">
        <v>154</v>
      </c>
      <c r="C56" s="139" t="s">
        <v>170</v>
      </c>
      <c r="D56" s="127"/>
      <c r="E56" s="113" t="s">
        <v>189</v>
      </c>
      <c r="F56" s="115"/>
      <c r="G56" s="129">
        <v>0</v>
      </c>
      <c r="H56" s="119" t="s">
        <v>192</v>
      </c>
      <c r="I56" s="175" t="s">
        <v>170</v>
      </c>
      <c r="J56" s="129" t="s">
        <v>221</v>
      </c>
    </row>
    <row r="57" spans="1:10" s="110" customFormat="1" ht="25.5" customHeight="1" x14ac:dyDescent="0.3">
      <c r="A57" s="273" t="s">
        <v>185</v>
      </c>
      <c r="B57" s="287"/>
      <c r="C57" s="287"/>
      <c r="D57" s="288"/>
      <c r="E57" s="276">
        <f>SUM(G41:G56)/16</f>
        <v>0</v>
      </c>
      <c r="F57" s="277"/>
      <c r="G57" s="278"/>
      <c r="H57" s="276" t="s">
        <v>221</v>
      </c>
      <c r="I57" s="277"/>
      <c r="J57" s="278"/>
    </row>
    <row r="58" spans="1:10" s="110" customFormat="1" x14ac:dyDescent="0.2">
      <c r="G58" s="111"/>
      <c r="J58" s="130"/>
    </row>
    <row r="59" spans="1:10" x14ac:dyDescent="0.2">
      <c r="A59" s="256" t="s">
        <v>43</v>
      </c>
      <c r="B59" s="257"/>
      <c r="C59" s="257"/>
      <c r="D59" s="257"/>
      <c r="E59" s="257"/>
      <c r="F59" s="257"/>
      <c r="G59" s="257"/>
      <c r="H59" s="257"/>
      <c r="I59" s="257"/>
      <c r="J59" s="258"/>
    </row>
    <row r="60" spans="1:10" s="151" customFormat="1" ht="64.5" customHeight="1" x14ac:dyDescent="0.2">
      <c r="A60" s="131" t="s">
        <v>32</v>
      </c>
      <c r="B60" s="260" t="s">
        <v>44</v>
      </c>
      <c r="C60" s="260"/>
      <c r="D60" s="132" t="s">
        <v>45</v>
      </c>
      <c r="E60" s="149" t="s">
        <v>46</v>
      </c>
      <c r="F60" s="115" t="s">
        <v>47</v>
      </c>
      <c r="G60" s="150" t="s">
        <v>36</v>
      </c>
      <c r="H60" s="149" t="s">
        <v>46</v>
      </c>
      <c r="I60" s="115" t="s">
        <v>47</v>
      </c>
      <c r="J60" s="150" t="s">
        <v>36</v>
      </c>
    </row>
    <row r="61" spans="1:10" s="151" customFormat="1" ht="147.75" customHeight="1" x14ac:dyDescent="0.2">
      <c r="A61" s="152">
        <v>1</v>
      </c>
      <c r="B61" s="153" t="s">
        <v>171</v>
      </c>
      <c r="C61" s="153" t="s">
        <v>172</v>
      </c>
      <c r="D61" s="154">
        <v>25</v>
      </c>
      <c r="E61" s="125" t="s">
        <v>189</v>
      </c>
      <c r="F61" s="119"/>
      <c r="G61" s="155">
        <v>0</v>
      </c>
      <c r="H61" s="125" t="s">
        <v>189</v>
      </c>
      <c r="I61" s="119"/>
      <c r="J61" s="155" t="s">
        <v>221</v>
      </c>
    </row>
    <row r="62" spans="1:10" s="151" customFormat="1" ht="173.25" customHeight="1" x14ac:dyDescent="0.2">
      <c r="A62" s="152">
        <f>+A61+1</f>
        <v>2</v>
      </c>
      <c r="B62" s="153" t="s">
        <v>173</v>
      </c>
      <c r="C62" s="156" t="s">
        <v>174</v>
      </c>
      <c r="D62" s="154">
        <v>25</v>
      </c>
      <c r="E62" s="125" t="s">
        <v>189</v>
      </c>
      <c r="F62" s="119"/>
      <c r="G62" s="155">
        <v>0</v>
      </c>
      <c r="H62" s="125" t="s">
        <v>189</v>
      </c>
      <c r="I62" s="119" t="s">
        <v>215</v>
      </c>
      <c r="J62" s="155" t="s">
        <v>221</v>
      </c>
    </row>
    <row r="63" spans="1:10" s="151" customFormat="1" ht="22.5" customHeight="1" x14ac:dyDescent="0.2">
      <c r="A63" s="252" t="s">
        <v>97</v>
      </c>
      <c r="B63" s="253"/>
      <c r="C63" s="253"/>
      <c r="D63" s="254"/>
      <c r="E63" s="255">
        <f>SUM(G61:G62)</f>
        <v>0</v>
      </c>
      <c r="F63" s="255"/>
      <c r="G63" s="255"/>
      <c r="H63" s="255" t="s">
        <v>221</v>
      </c>
      <c r="I63" s="255"/>
      <c r="J63" s="255"/>
    </row>
    <row r="64" spans="1:10" s="110" customFormat="1" x14ac:dyDescent="0.2">
      <c r="G64" s="111"/>
      <c r="J64" s="130"/>
    </row>
    <row r="65" spans="1:14" ht="18.75" customHeight="1" x14ac:dyDescent="0.2">
      <c r="A65" s="256" t="s">
        <v>48</v>
      </c>
      <c r="B65" s="257"/>
      <c r="C65" s="257"/>
      <c r="D65" s="257"/>
      <c r="E65" s="257"/>
      <c r="F65" s="257"/>
      <c r="G65" s="257"/>
      <c r="H65" s="257"/>
      <c r="I65" s="257"/>
      <c r="J65" s="258"/>
    </row>
    <row r="66" spans="1:14" s="158" customFormat="1" ht="32.25" customHeight="1" x14ac:dyDescent="0.2">
      <c r="A66" s="279" t="s">
        <v>49</v>
      </c>
      <c r="B66" s="279"/>
      <c r="C66" s="279"/>
      <c r="D66" s="279"/>
      <c r="E66" s="250" t="s">
        <v>50</v>
      </c>
      <c r="F66" s="250"/>
      <c r="G66" s="157" t="s">
        <v>51</v>
      </c>
      <c r="H66" s="250" t="s">
        <v>50</v>
      </c>
      <c r="I66" s="250"/>
      <c r="J66" s="157" t="s">
        <v>51</v>
      </c>
    </row>
    <row r="67" spans="1:14" s="110" customFormat="1" x14ac:dyDescent="0.2">
      <c r="G67" s="111"/>
      <c r="J67" s="130"/>
    </row>
    <row r="68" spans="1:14" s="110" customFormat="1" ht="15" customHeight="1" x14ac:dyDescent="0.2">
      <c r="A68" s="295" t="s">
        <v>62</v>
      </c>
      <c r="B68" s="296"/>
      <c r="C68" s="296"/>
      <c r="D68" s="296"/>
      <c r="E68" s="295" t="s">
        <v>52</v>
      </c>
      <c r="F68" s="296"/>
      <c r="G68" s="296"/>
      <c r="H68" s="296"/>
      <c r="I68" s="296"/>
      <c r="J68" s="303"/>
    </row>
    <row r="69" spans="1:14" s="110" customFormat="1" x14ac:dyDescent="0.2">
      <c r="A69" s="292" t="s">
        <v>61</v>
      </c>
      <c r="B69" s="292"/>
      <c r="C69" s="304">
        <v>5000000000</v>
      </c>
      <c r="D69" s="305"/>
      <c r="E69" s="261">
        <v>27.888000000000002</v>
      </c>
      <c r="F69" s="262"/>
      <c r="G69" s="263" t="s">
        <v>60</v>
      </c>
      <c r="H69" s="262">
        <v>22.93</v>
      </c>
      <c r="I69" s="262"/>
      <c r="J69" s="263" t="s">
        <v>60</v>
      </c>
      <c r="M69" s="165"/>
    </row>
    <row r="70" spans="1:14" s="110" customFormat="1" x14ac:dyDescent="0.2">
      <c r="A70" s="293"/>
      <c r="B70" s="293"/>
      <c r="C70" s="236"/>
      <c r="D70" s="237"/>
      <c r="E70" s="261"/>
      <c r="F70" s="262"/>
      <c r="G70" s="263"/>
      <c r="H70" s="262"/>
      <c r="I70" s="262"/>
      <c r="J70" s="263"/>
      <c r="N70" s="166"/>
    </row>
    <row r="71" spans="1:14" s="110" customFormat="1" x14ac:dyDescent="0.2">
      <c r="A71" s="293"/>
      <c r="B71" s="293"/>
      <c r="C71" s="236"/>
      <c r="D71" s="237"/>
      <c r="E71" s="261"/>
      <c r="F71" s="262"/>
      <c r="G71" s="263"/>
      <c r="H71" s="262"/>
      <c r="I71" s="262"/>
      <c r="J71" s="263"/>
    </row>
    <row r="72" spans="1:14" s="110" customFormat="1" x14ac:dyDescent="0.2">
      <c r="A72" s="293"/>
      <c r="B72" s="293"/>
      <c r="C72" s="236"/>
      <c r="D72" s="237"/>
      <c r="E72" s="261"/>
      <c r="F72" s="262"/>
      <c r="G72" s="263"/>
      <c r="H72" s="262"/>
      <c r="I72" s="262"/>
      <c r="J72" s="263"/>
    </row>
    <row r="73" spans="1:14" s="110" customFormat="1" ht="8.25" customHeight="1" x14ac:dyDescent="0.2">
      <c r="A73" s="293"/>
      <c r="B73" s="293"/>
      <c r="C73" s="236"/>
      <c r="D73" s="237"/>
      <c r="E73" s="261"/>
      <c r="F73" s="262"/>
      <c r="G73" s="263"/>
      <c r="H73" s="262"/>
      <c r="I73" s="262"/>
      <c r="J73" s="263"/>
    </row>
    <row r="74" spans="1:14" s="110" customFormat="1" ht="12" hidden="1" customHeight="1" x14ac:dyDescent="0.2">
      <c r="A74" s="293"/>
      <c r="B74" s="293"/>
      <c r="C74" s="236"/>
      <c r="D74" s="237"/>
      <c r="E74" s="261"/>
      <c r="F74" s="262"/>
      <c r="G74" s="263"/>
      <c r="H74" s="262"/>
      <c r="I74" s="262"/>
      <c r="J74" s="263"/>
    </row>
    <row r="75" spans="1:14" s="110" customFormat="1" ht="38.25" hidden="1" customHeight="1" x14ac:dyDescent="0.2">
      <c r="A75" s="294"/>
      <c r="B75" s="294"/>
      <c r="C75" s="238"/>
      <c r="D75" s="239"/>
      <c r="E75" s="261"/>
      <c r="F75" s="262"/>
      <c r="G75" s="263"/>
      <c r="H75" s="262"/>
      <c r="I75" s="262"/>
      <c r="J75" s="263"/>
    </row>
    <row r="76" spans="1:14" s="110" customFormat="1" ht="17.25" customHeight="1" x14ac:dyDescent="0.2">
      <c r="A76" s="295"/>
      <c r="B76" s="296"/>
      <c r="C76" s="319"/>
      <c r="D76" s="319"/>
      <c r="E76" s="296"/>
      <c r="F76" s="296"/>
      <c r="G76" s="296"/>
      <c r="H76" s="296"/>
      <c r="I76" s="296"/>
      <c r="J76" s="303"/>
    </row>
    <row r="77" spans="1:14" s="110" customFormat="1" ht="20.25" customHeight="1" x14ac:dyDescent="0.2">
      <c r="A77" s="309"/>
      <c r="B77" s="310"/>
      <c r="C77" s="310"/>
      <c r="D77" s="311"/>
      <c r="E77" s="259">
        <v>5000000000</v>
      </c>
      <c r="F77" s="259"/>
      <c r="G77" s="243"/>
      <c r="H77" s="259">
        <v>5000000000</v>
      </c>
      <c r="I77" s="259"/>
      <c r="J77" s="243"/>
    </row>
    <row r="78" spans="1:14" s="110" customFormat="1" x14ac:dyDescent="0.2">
      <c r="A78" s="230" t="s">
        <v>63</v>
      </c>
      <c r="B78" s="231"/>
      <c r="C78" s="236"/>
      <c r="D78" s="237"/>
      <c r="E78" s="236"/>
      <c r="F78" s="237"/>
      <c r="G78" s="243"/>
      <c r="H78" s="236"/>
      <c r="I78" s="237"/>
      <c r="J78" s="243"/>
      <c r="N78" s="166"/>
    </row>
    <row r="79" spans="1:14" s="110" customFormat="1" x14ac:dyDescent="0.2">
      <c r="A79" s="232"/>
      <c r="B79" s="233"/>
      <c r="C79" s="236" t="s">
        <v>175</v>
      </c>
      <c r="D79" s="237"/>
      <c r="E79" s="236"/>
      <c r="F79" s="237"/>
      <c r="G79" s="243"/>
      <c r="H79" s="236" t="s">
        <v>216</v>
      </c>
      <c r="I79" s="237"/>
      <c r="J79" s="243"/>
      <c r="N79" s="166"/>
    </row>
    <row r="80" spans="1:14" s="110" customFormat="1" x14ac:dyDescent="0.2">
      <c r="A80" s="232"/>
      <c r="B80" s="233"/>
      <c r="C80" s="236" t="s">
        <v>176</v>
      </c>
      <c r="D80" s="237"/>
      <c r="E80" s="236"/>
      <c r="F80" s="237"/>
      <c r="G80" s="243"/>
      <c r="H80" s="236" t="s">
        <v>217</v>
      </c>
      <c r="I80" s="237"/>
      <c r="J80" s="243"/>
    </row>
    <row r="81" spans="1:14" s="110" customFormat="1" x14ac:dyDescent="0.2">
      <c r="A81" s="232"/>
      <c r="B81" s="233"/>
      <c r="C81" s="236" t="s">
        <v>177</v>
      </c>
      <c r="D81" s="237"/>
      <c r="E81" s="236"/>
      <c r="F81" s="237"/>
      <c r="G81" s="243"/>
      <c r="H81" s="236" t="s">
        <v>177</v>
      </c>
      <c r="I81" s="237"/>
      <c r="J81" s="243"/>
    </row>
    <row r="82" spans="1:14" s="110" customFormat="1" x14ac:dyDescent="0.2">
      <c r="A82" s="232"/>
      <c r="B82" s="233"/>
      <c r="C82" s="236" t="s">
        <v>178</v>
      </c>
      <c r="D82" s="237"/>
      <c r="E82" s="160"/>
      <c r="F82" s="161"/>
      <c r="G82" s="243"/>
      <c r="H82" s="236" t="s">
        <v>218</v>
      </c>
      <c r="I82" s="237"/>
      <c r="J82" s="243"/>
    </row>
    <row r="83" spans="1:14" s="110" customFormat="1" ht="63" customHeight="1" x14ac:dyDescent="0.2">
      <c r="A83" s="234"/>
      <c r="B83" s="235"/>
      <c r="C83" s="238" t="s">
        <v>98</v>
      </c>
      <c r="D83" s="239"/>
      <c r="E83" s="240"/>
      <c r="F83" s="241"/>
      <c r="G83" s="243"/>
      <c r="H83" s="236" t="s">
        <v>98</v>
      </c>
      <c r="I83" s="237"/>
      <c r="J83" s="243"/>
    </row>
    <row r="84" spans="1:14" s="110" customFormat="1" ht="22.5" customHeight="1" x14ac:dyDescent="0.2">
      <c r="A84" s="312" t="s">
        <v>53</v>
      </c>
      <c r="B84" s="312"/>
      <c r="C84" s="312"/>
      <c r="D84" s="312"/>
      <c r="E84" s="313">
        <f>SUM(E77:F77)</f>
        <v>5000000000</v>
      </c>
      <c r="F84" s="313"/>
      <c r="G84" s="244"/>
      <c r="H84" s="313">
        <f>SUM(H77:I77)</f>
        <v>5000000000</v>
      </c>
      <c r="I84" s="313"/>
      <c r="J84" s="244"/>
    </row>
    <row r="85" spans="1:14" s="110" customFormat="1" x14ac:dyDescent="0.2">
      <c r="G85" s="111"/>
      <c r="J85" s="130"/>
    </row>
    <row r="86" spans="1:14" s="110" customFormat="1" ht="18" customHeight="1" x14ac:dyDescent="0.2">
      <c r="A86" s="256" t="s">
        <v>54</v>
      </c>
      <c r="B86" s="257"/>
      <c r="C86" s="257"/>
      <c r="D86" s="257"/>
      <c r="E86" s="257"/>
      <c r="F86" s="257"/>
      <c r="G86" s="257"/>
      <c r="H86" s="257"/>
      <c r="I86" s="257"/>
      <c r="J86" s="258"/>
    </row>
    <row r="87" spans="1:14" s="110" customFormat="1" ht="20.25" customHeight="1" x14ac:dyDescent="0.2">
      <c r="A87" s="320" t="s">
        <v>55</v>
      </c>
      <c r="B87" s="321"/>
      <c r="C87" s="321"/>
      <c r="D87" s="322"/>
      <c r="E87" s="323">
        <v>139</v>
      </c>
      <c r="F87" s="323"/>
      <c r="G87" s="162">
        <v>0</v>
      </c>
      <c r="H87" s="323">
        <v>169</v>
      </c>
      <c r="I87" s="323"/>
      <c r="J87" s="162" t="s">
        <v>221</v>
      </c>
    </row>
    <row r="88" spans="1:14" s="110" customFormat="1" x14ac:dyDescent="0.2">
      <c r="G88" s="111"/>
      <c r="J88" s="130"/>
    </row>
    <row r="89" spans="1:14" s="110" customFormat="1" ht="16.5" customHeight="1" x14ac:dyDescent="0.2">
      <c r="A89" s="256" t="s">
        <v>56</v>
      </c>
      <c r="B89" s="257"/>
      <c r="C89" s="257"/>
      <c r="D89" s="257"/>
      <c r="E89" s="257"/>
      <c r="F89" s="257"/>
      <c r="G89" s="257"/>
      <c r="H89" s="257"/>
      <c r="I89" s="257"/>
      <c r="J89" s="258"/>
    </row>
    <row r="90" spans="1:14" s="110" customFormat="1" ht="18" customHeight="1" x14ac:dyDescent="0.2">
      <c r="A90" s="291" t="s">
        <v>57</v>
      </c>
      <c r="B90" s="291"/>
      <c r="C90" s="291"/>
      <c r="D90" s="291"/>
      <c r="E90" s="259">
        <f>+((E84*E69/100)/365)*E87</f>
        <v>531018082.19178087</v>
      </c>
      <c r="F90" s="259"/>
      <c r="G90" s="263"/>
      <c r="H90" s="259">
        <f>+((H84*H69/100)/365)*H87</f>
        <v>530845205.47945201</v>
      </c>
      <c r="I90" s="259"/>
      <c r="J90" s="263"/>
    </row>
    <row r="91" spans="1:14" s="110" customFormat="1" ht="18" customHeight="1" x14ac:dyDescent="0.2">
      <c r="A91" s="291" t="s">
        <v>95</v>
      </c>
      <c r="B91" s="291"/>
      <c r="C91" s="291"/>
      <c r="D91" s="291"/>
      <c r="E91" s="259">
        <f>E90*19%</f>
        <v>100893435.61643836</v>
      </c>
      <c r="F91" s="259"/>
      <c r="G91" s="263"/>
      <c r="H91" s="259">
        <f>H90*19%</f>
        <v>100860589.04109588</v>
      </c>
      <c r="I91" s="259"/>
      <c r="J91" s="263"/>
    </row>
    <row r="92" spans="1:14" s="110" customFormat="1" ht="20.25" customHeight="1" x14ac:dyDescent="0.2">
      <c r="A92" s="295" t="s">
        <v>56</v>
      </c>
      <c r="B92" s="296"/>
      <c r="C92" s="296"/>
      <c r="D92" s="303"/>
      <c r="E92" s="313">
        <f>SUM(E90:F91)</f>
        <v>631911517.80821919</v>
      </c>
      <c r="F92" s="313"/>
      <c r="G92" s="263"/>
      <c r="H92" s="313">
        <f>SUM(H90:I91)</f>
        <v>631705794.52054787</v>
      </c>
      <c r="I92" s="313"/>
      <c r="J92" s="263"/>
    </row>
    <row r="93" spans="1:14" s="110" customFormat="1" x14ac:dyDescent="0.2">
      <c r="G93" s="111"/>
      <c r="J93" s="130"/>
    </row>
    <row r="94" spans="1:14" s="110" customFormat="1" ht="19.5" customHeight="1" x14ac:dyDescent="0.2">
      <c r="A94" s="256" t="s">
        <v>190</v>
      </c>
      <c r="B94" s="257"/>
      <c r="C94" s="257"/>
      <c r="D94" s="257"/>
      <c r="E94" s="257"/>
      <c r="F94" s="257"/>
      <c r="G94" s="257"/>
      <c r="H94" s="257"/>
      <c r="I94" s="257"/>
      <c r="J94" s="258"/>
    </row>
    <row r="95" spans="1:14" s="110" customFormat="1" ht="19.5" customHeight="1" x14ac:dyDescent="0.2">
      <c r="A95" s="306" t="s">
        <v>191</v>
      </c>
      <c r="B95" s="307"/>
      <c r="C95" s="307"/>
      <c r="D95" s="286"/>
      <c r="E95" s="314">
        <v>5000000000</v>
      </c>
      <c r="F95" s="315"/>
      <c r="G95" s="242">
        <v>0</v>
      </c>
      <c r="H95" s="314">
        <v>5000000000</v>
      </c>
      <c r="I95" s="315"/>
      <c r="J95" s="242" t="s">
        <v>221</v>
      </c>
    </row>
    <row r="96" spans="1:14" s="159" customFormat="1" x14ac:dyDescent="0.2">
      <c r="A96" s="230"/>
      <c r="B96" s="231"/>
      <c r="C96" s="236"/>
      <c r="D96" s="237"/>
      <c r="E96" s="236"/>
      <c r="F96" s="237"/>
      <c r="G96" s="243"/>
      <c r="H96" s="236"/>
      <c r="I96" s="237"/>
      <c r="J96" s="243"/>
      <c r="N96" s="166"/>
    </row>
    <row r="97" spans="1:14" s="159" customFormat="1" x14ac:dyDescent="0.2">
      <c r="A97" s="232"/>
      <c r="B97" s="233"/>
      <c r="C97" s="236"/>
      <c r="D97" s="237"/>
      <c r="E97" s="236"/>
      <c r="F97" s="237"/>
      <c r="G97" s="243"/>
      <c r="H97" s="236" t="s">
        <v>216</v>
      </c>
      <c r="I97" s="237"/>
      <c r="J97" s="243"/>
      <c r="N97" s="166"/>
    </row>
    <row r="98" spans="1:14" s="159" customFormat="1" x14ac:dyDescent="0.2">
      <c r="A98" s="232"/>
      <c r="B98" s="233"/>
      <c r="C98" s="236"/>
      <c r="D98" s="237"/>
      <c r="E98" s="236"/>
      <c r="F98" s="237"/>
      <c r="G98" s="243"/>
      <c r="H98" s="236" t="s">
        <v>217</v>
      </c>
      <c r="I98" s="237"/>
      <c r="J98" s="243"/>
    </row>
    <row r="99" spans="1:14" s="159" customFormat="1" x14ac:dyDescent="0.2">
      <c r="A99" s="232"/>
      <c r="B99" s="233"/>
      <c r="C99" s="236"/>
      <c r="D99" s="237"/>
      <c r="E99" s="236"/>
      <c r="F99" s="237"/>
      <c r="G99" s="243"/>
      <c r="H99" s="236" t="s">
        <v>177</v>
      </c>
      <c r="I99" s="237"/>
      <c r="J99" s="243"/>
    </row>
    <row r="100" spans="1:14" s="159" customFormat="1" x14ac:dyDescent="0.2">
      <c r="A100" s="232"/>
      <c r="B100" s="233"/>
      <c r="C100" s="236"/>
      <c r="D100" s="237"/>
      <c r="E100" s="160"/>
      <c r="F100" s="161"/>
      <c r="G100" s="243"/>
      <c r="H100" s="236" t="s">
        <v>218</v>
      </c>
      <c r="I100" s="237"/>
      <c r="J100" s="243"/>
    </row>
    <row r="101" spans="1:14" s="159" customFormat="1" ht="63" customHeight="1" x14ac:dyDescent="0.2">
      <c r="A101" s="234"/>
      <c r="B101" s="235"/>
      <c r="C101" s="238"/>
      <c r="D101" s="239"/>
      <c r="E101" s="240"/>
      <c r="F101" s="241"/>
      <c r="G101" s="244"/>
      <c r="H101" s="236" t="s">
        <v>98</v>
      </c>
      <c r="I101" s="237"/>
      <c r="J101" s="244"/>
    </row>
    <row r="102" spans="1:14" s="110" customFormat="1" ht="37.5" customHeight="1" x14ac:dyDescent="0.2">
      <c r="A102" s="316" t="s">
        <v>219</v>
      </c>
      <c r="B102" s="296"/>
      <c r="C102" s="296"/>
      <c r="D102" s="303"/>
      <c r="E102" s="317">
        <f>SUM(G95:G95)/1</f>
        <v>0</v>
      </c>
      <c r="F102" s="318"/>
      <c r="G102" s="261"/>
      <c r="H102" s="317" t="s">
        <v>221</v>
      </c>
      <c r="I102" s="318"/>
      <c r="J102" s="261"/>
    </row>
    <row r="103" spans="1:14" s="110" customFormat="1" x14ac:dyDescent="0.2">
      <c r="G103" s="111"/>
      <c r="J103" s="130"/>
    </row>
    <row r="104" spans="1:14" x14ac:dyDescent="0.2">
      <c r="A104" s="256" t="s">
        <v>59</v>
      </c>
      <c r="B104" s="257"/>
      <c r="C104" s="257"/>
      <c r="D104" s="257"/>
      <c r="E104" s="257"/>
      <c r="F104" s="257"/>
      <c r="G104" s="257"/>
      <c r="H104" s="257"/>
      <c r="I104" s="257"/>
      <c r="J104" s="258"/>
    </row>
    <row r="105" spans="1:14" s="110" customFormat="1" ht="24" customHeight="1" x14ac:dyDescent="0.2">
      <c r="A105" s="306" t="s">
        <v>58</v>
      </c>
      <c r="B105" s="307"/>
      <c r="C105" s="307"/>
      <c r="D105" s="286"/>
      <c r="E105" s="308" t="s">
        <v>93</v>
      </c>
      <c r="F105" s="308"/>
      <c r="G105" s="162">
        <v>40</v>
      </c>
      <c r="H105" s="308" t="s">
        <v>93</v>
      </c>
      <c r="I105" s="308"/>
      <c r="J105" s="162" t="s">
        <v>221</v>
      </c>
    </row>
    <row r="106" spans="1:14" s="110" customFormat="1" x14ac:dyDescent="0.2">
      <c r="A106" s="163"/>
      <c r="B106" s="163"/>
      <c r="C106" s="163"/>
      <c r="D106" s="163"/>
      <c r="G106" s="111"/>
      <c r="J106" s="111"/>
    </row>
    <row r="107" spans="1:14" s="110" customFormat="1" x14ac:dyDescent="0.2">
      <c r="A107" s="163"/>
      <c r="B107" s="163"/>
      <c r="C107" s="163"/>
      <c r="D107" s="163"/>
      <c r="G107" s="111"/>
      <c r="J107" s="111"/>
    </row>
    <row r="108" spans="1:14" s="110" customFormat="1" x14ac:dyDescent="0.2">
      <c r="A108" s="163"/>
      <c r="B108" s="163"/>
      <c r="C108" s="163"/>
      <c r="D108" s="163"/>
      <c r="G108" s="111"/>
      <c r="J108" s="111"/>
    </row>
    <row r="109" spans="1:14" s="110" customFormat="1" x14ac:dyDescent="0.3">
      <c r="A109" s="106" t="s">
        <v>12</v>
      </c>
      <c r="B109" s="163"/>
      <c r="C109" s="163"/>
      <c r="D109" s="163"/>
      <c r="G109" s="111"/>
      <c r="J109" s="111"/>
    </row>
    <row r="110" spans="1:14" s="110" customFormat="1" x14ac:dyDescent="0.3">
      <c r="A110" s="107" t="s">
        <v>102</v>
      </c>
      <c r="B110" s="163"/>
      <c r="C110" s="163"/>
      <c r="D110" s="163"/>
      <c r="G110" s="111"/>
      <c r="J110" s="111"/>
    </row>
    <row r="111" spans="1:14" s="110" customFormat="1" x14ac:dyDescent="0.2">
      <c r="A111" s="163"/>
      <c r="B111" s="163"/>
      <c r="C111" s="163"/>
      <c r="D111" s="163"/>
      <c r="G111" s="111"/>
      <c r="J111" s="111"/>
    </row>
    <row r="112" spans="1:14" s="110" customFormat="1" x14ac:dyDescent="0.2">
      <c r="A112" s="163"/>
      <c r="B112" s="163"/>
      <c r="C112" s="163"/>
      <c r="D112" s="163"/>
      <c r="G112" s="111"/>
      <c r="J112" s="111"/>
    </row>
    <row r="113" spans="1:10" s="110" customFormat="1" x14ac:dyDescent="0.2">
      <c r="A113" s="163"/>
      <c r="B113" s="163"/>
      <c r="C113" s="163"/>
      <c r="D113" s="163"/>
      <c r="G113" s="111"/>
      <c r="J113" s="111"/>
    </row>
    <row r="114" spans="1:10" s="110" customFormat="1" x14ac:dyDescent="0.2">
      <c r="A114" s="163"/>
      <c r="B114" s="163"/>
      <c r="C114" s="163"/>
      <c r="D114" s="163"/>
      <c r="G114" s="111"/>
      <c r="J114" s="111"/>
    </row>
    <row r="115" spans="1:10" s="110" customFormat="1" x14ac:dyDescent="0.2">
      <c r="A115" s="163"/>
      <c r="B115" s="163"/>
      <c r="C115" s="163"/>
      <c r="D115" s="163"/>
      <c r="G115" s="111"/>
      <c r="J115" s="111"/>
    </row>
    <row r="116" spans="1:10" s="110" customFormat="1" x14ac:dyDescent="0.2">
      <c r="A116" s="163"/>
      <c r="B116" s="163"/>
      <c r="C116" s="163"/>
      <c r="D116" s="163"/>
      <c r="G116" s="111"/>
      <c r="J116" s="111"/>
    </row>
    <row r="117" spans="1:10" s="110" customFormat="1" x14ac:dyDescent="0.2">
      <c r="A117" s="163"/>
      <c r="B117" s="163"/>
      <c r="C117" s="163"/>
      <c r="D117" s="163"/>
      <c r="G117" s="111"/>
      <c r="J117" s="111"/>
    </row>
    <row r="118" spans="1:10" s="110" customFormat="1" x14ac:dyDescent="0.2">
      <c r="A118" s="163"/>
      <c r="B118" s="163"/>
      <c r="C118" s="163"/>
      <c r="D118" s="163"/>
      <c r="G118" s="111"/>
      <c r="J118" s="111"/>
    </row>
    <row r="119" spans="1:10" s="110" customFormat="1" x14ac:dyDescent="0.2">
      <c r="A119" s="163"/>
      <c r="B119" s="163"/>
      <c r="C119" s="163"/>
      <c r="D119" s="163"/>
      <c r="G119" s="111"/>
      <c r="J119" s="111"/>
    </row>
    <row r="120" spans="1:10" s="110" customFormat="1" x14ac:dyDescent="0.2">
      <c r="A120" s="163"/>
      <c r="B120" s="163"/>
      <c r="C120" s="163"/>
      <c r="D120" s="163"/>
      <c r="G120" s="111"/>
      <c r="J120" s="111"/>
    </row>
    <row r="121" spans="1:10" s="110" customFormat="1" x14ac:dyDescent="0.2">
      <c r="A121" s="163"/>
      <c r="B121" s="163"/>
      <c r="C121" s="163"/>
      <c r="D121" s="163"/>
      <c r="G121" s="111"/>
      <c r="J121" s="111"/>
    </row>
    <row r="122" spans="1:10" s="110" customFormat="1" x14ac:dyDescent="0.2">
      <c r="A122" s="163"/>
      <c r="B122" s="163"/>
      <c r="C122" s="163"/>
      <c r="D122" s="163"/>
      <c r="E122" s="109"/>
      <c r="F122" s="109"/>
      <c r="G122" s="164"/>
      <c r="J122" s="111"/>
    </row>
  </sheetData>
  <mergeCells count="137">
    <mergeCell ref="H102:J102"/>
    <mergeCell ref="A76:J76"/>
    <mergeCell ref="A86:J86"/>
    <mergeCell ref="A89:J89"/>
    <mergeCell ref="A94:J94"/>
    <mergeCell ref="H69:I75"/>
    <mergeCell ref="J69:J75"/>
    <mergeCell ref="A87:D87"/>
    <mergeCell ref="E87:F87"/>
    <mergeCell ref="H87:I87"/>
    <mergeCell ref="C83:D83"/>
    <mergeCell ref="C72:D72"/>
    <mergeCell ref="H92:I92"/>
    <mergeCell ref="C73:D73"/>
    <mergeCell ref="C74:D74"/>
    <mergeCell ref="A78:B83"/>
    <mergeCell ref="E81:F81"/>
    <mergeCell ref="E79:F79"/>
    <mergeCell ref="C78:D78"/>
    <mergeCell ref="H90:I90"/>
    <mergeCell ref="H79:I79"/>
    <mergeCell ref="H80:I80"/>
    <mergeCell ref="H81:I81"/>
    <mergeCell ref="E90:F90"/>
    <mergeCell ref="A104:J104"/>
    <mergeCell ref="A105:D105"/>
    <mergeCell ref="E105:F105"/>
    <mergeCell ref="H105:I105"/>
    <mergeCell ref="A77:D77"/>
    <mergeCell ref="G77:G84"/>
    <mergeCell ref="J77:J84"/>
    <mergeCell ref="E83:F83"/>
    <mergeCell ref="H83:I83"/>
    <mergeCell ref="A84:D84"/>
    <mergeCell ref="E84:F84"/>
    <mergeCell ref="H84:I84"/>
    <mergeCell ref="A95:D95"/>
    <mergeCell ref="E95:F95"/>
    <mergeCell ref="H95:I95"/>
    <mergeCell ref="A102:D102"/>
    <mergeCell ref="E102:G102"/>
    <mergeCell ref="G90:G92"/>
    <mergeCell ref="J90:J92"/>
    <mergeCell ref="A91:D91"/>
    <mergeCell ref="E91:F91"/>
    <mergeCell ref="H91:I91"/>
    <mergeCell ref="A92:D92"/>
    <mergeCell ref="E92:F92"/>
    <mergeCell ref="A90:D90"/>
    <mergeCell ref="C82:D82"/>
    <mergeCell ref="E80:F80"/>
    <mergeCell ref="A69:B75"/>
    <mergeCell ref="H66:I66"/>
    <mergeCell ref="A68:D68"/>
    <mergeCell ref="E78:F78"/>
    <mergeCell ref="A37:D37"/>
    <mergeCell ref="E37:G37"/>
    <mergeCell ref="H37:J37"/>
    <mergeCell ref="A39:J39"/>
    <mergeCell ref="A57:D57"/>
    <mergeCell ref="E57:G57"/>
    <mergeCell ref="H57:J57"/>
    <mergeCell ref="E68:J68"/>
    <mergeCell ref="A66:D66"/>
    <mergeCell ref="H77:I77"/>
    <mergeCell ref="H78:I78"/>
    <mergeCell ref="C69:D69"/>
    <mergeCell ref="C70:D70"/>
    <mergeCell ref="C71:D71"/>
    <mergeCell ref="C80:D80"/>
    <mergeCell ref="H82:I82"/>
    <mergeCell ref="A1:J1"/>
    <mergeCell ref="A2:J2"/>
    <mergeCell ref="A3:J3"/>
    <mergeCell ref="A7:J7"/>
    <mergeCell ref="A14:J14"/>
    <mergeCell ref="A25:D25"/>
    <mergeCell ref="E25:G25"/>
    <mergeCell ref="H25:J25"/>
    <mergeCell ref="A27:J27"/>
    <mergeCell ref="B8:C8"/>
    <mergeCell ref="E5:G5"/>
    <mergeCell ref="H5:J5"/>
    <mergeCell ref="B11:C11"/>
    <mergeCell ref="B9:C9"/>
    <mergeCell ref="E12:G12"/>
    <mergeCell ref="H12:J12"/>
    <mergeCell ref="A12:D12"/>
    <mergeCell ref="B10:C10"/>
    <mergeCell ref="C16:D16"/>
    <mergeCell ref="C18:D18"/>
    <mergeCell ref="C21:D21"/>
    <mergeCell ref="C22:D22"/>
    <mergeCell ref="C23:D23"/>
    <mergeCell ref="C24:D24"/>
    <mergeCell ref="J95:J101"/>
    <mergeCell ref="G95:G101"/>
    <mergeCell ref="B28:C28"/>
    <mergeCell ref="B35:C35"/>
    <mergeCell ref="B36:C36"/>
    <mergeCell ref="E66:F66"/>
    <mergeCell ref="C81:D81"/>
    <mergeCell ref="B29:C29"/>
    <mergeCell ref="C79:D79"/>
    <mergeCell ref="A63:D63"/>
    <mergeCell ref="E63:G63"/>
    <mergeCell ref="A59:J59"/>
    <mergeCell ref="E77:F77"/>
    <mergeCell ref="B60:C60"/>
    <mergeCell ref="C75:D75"/>
    <mergeCell ref="E69:F75"/>
    <mergeCell ref="G69:G75"/>
    <mergeCell ref="H63:J63"/>
    <mergeCell ref="A65:J65"/>
    <mergeCell ref="B30:C30"/>
    <mergeCell ref="B31:C31"/>
    <mergeCell ref="B32:C32"/>
    <mergeCell ref="B33:C33"/>
    <mergeCell ref="B34:C34"/>
    <mergeCell ref="A96:B101"/>
    <mergeCell ref="C96:D96"/>
    <mergeCell ref="E96:F96"/>
    <mergeCell ref="H96:I96"/>
    <mergeCell ref="C97:D97"/>
    <mergeCell ref="E97:F97"/>
    <mergeCell ref="H97:I97"/>
    <mergeCell ref="C98:D98"/>
    <mergeCell ref="E98:F98"/>
    <mergeCell ref="H98:I98"/>
    <mergeCell ref="C99:D99"/>
    <mergeCell ref="E99:F99"/>
    <mergeCell ref="H99:I99"/>
    <mergeCell ref="C100:D100"/>
    <mergeCell ref="H100:I100"/>
    <mergeCell ref="C101:D101"/>
    <mergeCell ref="E101:F101"/>
    <mergeCell ref="H101:I101"/>
  </mergeCells>
  <printOptions horizontalCentered="1"/>
  <pageMargins left="0" right="0" top="0.78740157480314965" bottom="0.78740157480314965" header="0" footer="0"/>
  <pageSetup orientation="portrait" horizontalDpi="4294967292" verticalDpi="4294967292" r:id="rId1"/>
  <headerFooter alignWithMargins="0">
    <oddFooter>&amp;A&amp;RPágina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5"/>
  <sheetViews>
    <sheetView workbookViewId="0">
      <selection activeCell="Q7" sqref="Q7"/>
    </sheetView>
  </sheetViews>
  <sheetFormatPr baseColWidth="10" defaultColWidth="11.42578125" defaultRowHeight="12.75" x14ac:dyDescent="0.2"/>
  <cols>
    <col min="1" max="1" width="4.42578125" style="5" customWidth="1"/>
    <col min="2" max="2" width="18.140625" style="6" customWidth="1"/>
    <col min="3" max="3" width="22.42578125" style="6" customWidth="1"/>
    <col min="4" max="4" width="6.7109375" style="6" customWidth="1"/>
    <col min="5" max="7" width="6.7109375" style="14" customWidth="1"/>
    <col min="8" max="8" width="6.28515625" style="6" customWidth="1"/>
    <col min="9" max="9" width="6.7109375" style="13" customWidth="1"/>
    <col min="10" max="10" width="6.7109375" style="14" customWidth="1"/>
    <col min="11" max="17" width="6.7109375" style="6" customWidth="1"/>
    <col min="18" max="16384" width="11.42578125" style="6"/>
  </cols>
  <sheetData>
    <row r="1" spans="1:17" s="4" customFormat="1" ht="15.75" x14ac:dyDescent="0.2">
      <c r="A1" s="326" t="str">
        <f>'3. RCSP'!A1:J1</f>
        <v>AGENCIA NACIONAL DE INFRAESTRUCTURA</v>
      </c>
      <c r="B1" s="326"/>
      <c r="C1" s="326"/>
      <c r="D1" s="326"/>
      <c r="E1" s="326"/>
      <c r="F1" s="326"/>
      <c r="G1" s="326"/>
      <c r="H1" s="326"/>
      <c r="I1" s="326"/>
      <c r="J1" s="326"/>
      <c r="K1" s="326"/>
      <c r="L1" s="326"/>
      <c r="M1" s="326"/>
      <c r="N1" s="326"/>
      <c r="O1" s="326"/>
      <c r="P1" s="326"/>
      <c r="Q1" s="326"/>
    </row>
    <row r="2" spans="1:17" s="5" customFormat="1" x14ac:dyDescent="0.2">
      <c r="A2" s="326" t="str">
        <f>'3. RCSP'!A2:J2</f>
        <v>SELECCION ABREVIADA DE MENOR CUANTIA No VJ-VAF-SA-018-2017</v>
      </c>
      <c r="B2" s="326"/>
      <c r="C2" s="326"/>
      <c r="D2" s="326"/>
      <c r="E2" s="326"/>
      <c r="F2" s="326"/>
      <c r="G2" s="326"/>
      <c r="H2" s="326"/>
      <c r="I2" s="326"/>
      <c r="J2" s="326"/>
      <c r="K2" s="326"/>
      <c r="L2" s="326"/>
      <c r="M2" s="326"/>
      <c r="N2" s="326"/>
      <c r="O2" s="326"/>
      <c r="P2" s="326"/>
      <c r="Q2" s="326"/>
    </row>
    <row r="3" spans="1:17" x14ac:dyDescent="0.2">
      <c r="A3" s="327" t="s">
        <v>101</v>
      </c>
      <c r="B3" s="327"/>
      <c r="C3" s="327"/>
      <c r="D3" s="327"/>
      <c r="E3" s="327"/>
      <c r="F3" s="327"/>
      <c r="G3" s="327"/>
      <c r="H3" s="327"/>
      <c r="I3" s="327"/>
      <c r="J3" s="327"/>
      <c r="K3" s="327"/>
      <c r="L3" s="327"/>
      <c r="M3" s="327"/>
      <c r="N3" s="327"/>
      <c r="O3" s="327"/>
      <c r="P3" s="327"/>
      <c r="Q3" s="327"/>
    </row>
    <row r="4" spans="1:17" ht="13.5" thickBot="1" x14ac:dyDescent="0.25">
      <c r="A4" s="46"/>
      <c r="B4" s="46"/>
      <c r="C4" s="46"/>
      <c r="D4" s="46"/>
      <c r="E4" s="46"/>
      <c r="F4" s="46"/>
      <c r="G4" s="46"/>
      <c r="H4" s="46"/>
      <c r="I4" s="46"/>
      <c r="J4" s="46"/>
      <c r="K4" s="46"/>
      <c r="L4" s="46"/>
      <c r="M4" s="46"/>
      <c r="N4" s="46"/>
      <c r="O4" s="46"/>
      <c r="P4" s="46"/>
      <c r="Q4" s="46"/>
    </row>
    <row r="5" spans="1:17" ht="39.950000000000003" customHeight="1" x14ac:dyDescent="0.2">
      <c r="A5" s="328" t="s">
        <v>64</v>
      </c>
      <c r="B5" s="330" t="s">
        <v>65</v>
      </c>
      <c r="C5" s="331"/>
      <c r="D5" s="336" t="str">
        <f>'3. RCSP'!E5</f>
        <v>LA PREVISORA S.A. COMPAÑÍA DE SEGUROS</v>
      </c>
      <c r="E5" s="337"/>
      <c r="F5" s="337"/>
      <c r="G5" s="337"/>
      <c r="H5" s="337"/>
      <c r="I5" s="337"/>
      <c r="J5" s="338"/>
      <c r="K5" s="336" t="str">
        <f>'1. RESUMEN EVALUACION'!A16</f>
        <v>ASEGURADORA SOLIDARIA ENTIDAD COOPERATIVA</v>
      </c>
      <c r="L5" s="337"/>
      <c r="M5" s="337"/>
      <c r="N5" s="337"/>
      <c r="O5" s="337"/>
      <c r="P5" s="337"/>
      <c r="Q5" s="338"/>
    </row>
    <row r="6" spans="1:17" ht="81.75" customHeight="1" thickBot="1" x14ac:dyDescent="0.25">
      <c r="A6" s="329"/>
      <c r="B6" s="332"/>
      <c r="C6" s="333"/>
      <c r="D6" s="40" t="s">
        <v>66</v>
      </c>
      <c r="E6" s="41" t="s">
        <v>67</v>
      </c>
      <c r="F6" s="42" t="s">
        <v>68</v>
      </c>
      <c r="G6" s="41" t="s">
        <v>69</v>
      </c>
      <c r="H6" s="42" t="s">
        <v>70</v>
      </c>
      <c r="I6" s="41" t="s">
        <v>71</v>
      </c>
      <c r="J6" s="43" t="s">
        <v>72</v>
      </c>
      <c r="K6" s="40" t="s">
        <v>66</v>
      </c>
      <c r="L6" s="41" t="s">
        <v>67</v>
      </c>
      <c r="M6" s="42" t="s">
        <v>73</v>
      </c>
      <c r="N6" s="41" t="s">
        <v>69</v>
      </c>
      <c r="O6" s="42" t="s">
        <v>70</v>
      </c>
      <c r="P6" s="41" t="s">
        <v>71</v>
      </c>
      <c r="Q6" s="43" t="s">
        <v>72</v>
      </c>
    </row>
    <row r="7" spans="1:17" s="10" customFormat="1" ht="21" customHeight="1" x14ac:dyDescent="0.2">
      <c r="A7" s="334"/>
      <c r="B7" s="339" t="s">
        <v>74</v>
      </c>
      <c r="C7" s="340"/>
      <c r="D7" s="33">
        <v>6</v>
      </c>
      <c r="E7" s="7">
        <v>20</v>
      </c>
      <c r="F7" s="9">
        <v>3</v>
      </c>
      <c r="G7" s="7">
        <v>10</v>
      </c>
      <c r="H7" s="8">
        <v>3</v>
      </c>
      <c r="I7" s="7">
        <v>10</v>
      </c>
      <c r="J7" s="34">
        <f>I7+G7+E7</f>
        <v>40</v>
      </c>
      <c r="K7" s="33">
        <v>4</v>
      </c>
      <c r="L7" s="7" t="s">
        <v>221</v>
      </c>
      <c r="M7" s="9">
        <v>3</v>
      </c>
      <c r="N7" s="7" t="s">
        <v>221</v>
      </c>
      <c r="O7" s="8">
        <v>3</v>
      </c>
      <c r="P7" s="7" t="s">
        <v>221</v>
      </c>
      <c r="Q7" s="34" t="s">
        <v>221</v>
      </c>
    </row>
    <row r="8" spans="1:17" s="49" customFormat="1" ht="21" customHeight="1" x14ac:dyDescent="0.2">
      <c r="A8" s="335"/>
      <c r="B8" s="324" t="s">
        <v>99</v>
      </c>
      <c r="C8" s="325"/>
      <c r="D8" s="167">
        <v>6</v>
      </c>
      <c r="E8" s="168"/>
      <c r="F8" s="169">
        <v>3</v>
      </c>
      <c r="G8" s="168">
        <v>10</v>
      </c>
      <c r="H8" s="170">
        <v>3</v>
      </c>
      <c r="I8" s="168">
        <v>10</v>
      </c>
      <c r="J8" s="171"/>
      <c r="K8" s="33"/>
      <c r="L8" s="7"/>
      <c r="M8" s="9"/>
      <c r="N8" s="7"/>
      <c r="O8" s="8"/>
      <c r="P8" s="7"/>
      <c r="Q8" s="34"/>
    </row>
    <row r="9" spans="1:17" s="49" customFormat="1" ht="21" customHeight="1" x14ac:dyDescent="0.2">
      <c r="A9" s="335"/>
      <c r="B9" s="324" t="s">
        <v>99</v>
      </c>
      <c r="C9" s="325"/>
      <c r="D9" s="167">
        <v>6</v>
      </c>
      <c r="E9" s="168"/>
      <c r="F9" s="169">
        <v>3</v>
      </c>
      <c r="G9" s="168">
        <v>10</v>
      </c>
      <c r="H9" s="170">
        <v>3</v>
      </c>
      <c r="I9" s="168">
        <v>10</v>
      </c>
      <c r="J9" s="171"/>
      <c r="K9" s="33"/>
      <c r="L9" s="7"/>
      <c r="M9" s="9"/>
      <c r="N9" s="7"/>
      <c r="O9" s="8"/>
      <c r="P9" s="7"/>
      <c r="Q9" s="34"/>
    </row>
    <row r="10" spans="1:17" s="49" customFormat="1" ht="21" customHeight="1" x14ac:dyDescent="0.2">
      <c r="A10" s="335"/>
      <c r="B10" s="324" t="s">
        <v>100</v>
      </c>
      <c r="C10" s="325"/>
      <c r="D10" s="167">
        <v>5</v>
      </c>
      <c r="E10" s="168"/>
      <c r="F10" s="169">
        <v>3</v>
      </c>
      <c r="G10" s="168">
        <v>10</v>
      </c>
      <c r="H10" s="170">
        <v>3</v>
      </c>
      <c r="I10" s="168">
        <v>10</v>
      </c>
      <c r="J10" s="171"/>
      <c r="K10" s="33"/>
      <c r="L10" s="7"/>
      <c r="M10" s="9"/>
      <c r="N10" s="7"/>
      <c r="O10" s="8"/>
      <c r="P10" s="7"/>
      <c r="Q10" s="34"/>
    </row>
    <row r="11" spans="1:17" x14ac:dyDescent="0.2">
      <c r="A11" s="11"/>
      <c r="B11" s="12"/>
      <c r="C11" s="12"/>
      <c r="D11" s="12"/>
      <c r="E11" s="13"/>
      <c r="F11" s="13"/>
      <c r="G11" s="13"/>
      <c r="H11" s="12"/>
      <c r="J11" s="13"/>
    </row>
    <row r="12" spans="1:17" x14ac:dyDescent="0.2">
      <c r="A12" s="11"/>
      <c r="B12" s="12"/>
      <c r="C12" s="12"/>
      <c r="D12" s="12"/>
      <c r="E12" s="13"/>
      <c r="F12" s="13"/>
      <c r="G12" s="13"/>
      <c r="H12" s="12"/>
      <c r="J12" s="13"/>
    </row>
    <row r="13" spans="1:17" x14ac:dyDescent="0.2">
      <c r="A13" s="11"/>
      <c r="B13" s="12"/>
      <c r="C13" s="12"/>
      <c r="D13" s="12"/>
      <c r="E13" s="13"/>
      <c r="F13" s="13"/>
      <c r="G13" s="13"/>
      <c r="H13" s="12"/>
      <c r="J13" s="13"/>
    </row>
    <row r="14" spans="1:17" ht="15" x14ac:dyDescent="0.25">
      <c r="A14" s="54" t="s">
        <v>12</v>
      </c>
      <c r="B14" s="12"/>
      <c r="C14" s="12"/>
      <c r="D14" s="12"/>
      <c r="E14" s="13"/>
      <c r="F14" s="13"/>
      <c r="G14" s="13"/>
      <c r="H14" s="12"/>
      <c r="J14" s="13"/>
    </row>
    <row r="15" spans="1:17" ht="15" x14ac:dyDescent="0.25">
      <c r="A15" s="52" t="s">
        <v>102</v>
      </c>
      <c r="B15" s="12"/>
      <c r="C15" s="12"/>
      <c r="D15" s="12"/>
      <c r="E15" s="13"/>
      <c r="F15" s="13"/>
      <c r="G15" s="13"/>
      <c r="H15" s="12"/>
      <c r="J15" s="13"/>
    </row>
    <row r="16" spans="1:17" x14ac:dyDescent="0.2">
      <c r="A16" s="11"/>
      <c r="B16" s="12"/>
      <c r="C16" s="12"/>
      <c r="D16" s="12"/>
      <c r="E16" s="13"/>
      <c r="F16" s="13"/>
      <c r="G16" s="13"/>
      <c r="H16" s="12"/>
      <c r="J16" s="13"/>
    </row>
    <row r="17" spans="1:10" x14ac:dyDescent="0.2">
      <c r="A17" s="11"/>
      <c r="B17" s="12"/>
      <c r="C17" s="12"/>
      <c r="D17" s="12"/>
      <c r="E17" s="13"/>
      <c r="F17" s="13"/>
      <c r="G17" s="13"/>
      <c r="H17" s="12"/>
      <c r="J17" s="13"/>
    </row>
    <row r="18" spans="1:10" x14ac:dyDescent="0.2">
      <c r="A18" s="11"/>
      <c r="B18" s="12"/>
      <c r="C18" s="12"/>
      <c r="D18" s="12"/>
      <c r="E18" s="13"/>
      <c r="F18" s="13"/>
      <c r="G18" s="13"/>
      <c r="H18" s="12"/>
      <c r="J18" s="13"/>
    </row>
    <row r="19" spans="1:10" x14ac:dyDescent="0.2">
      <c r="A19" s="11"/>
      <c r="B19" s="12"/>
      <c r="C19" s="12"/>
      <c r="D19" s="12"/>
      <c r="E19" s="13"/>
      <c r="F19" s="13"/>
      <c r="G19" s="13"/>
      <c r="H19" s="12"/>
      <c r="J19" s="13"/>
    </row>
    <row r="20" spans="1:10" x14ac:dyDescent="0.2">
      <c r="A20" s="11"/>
      <c r="B20" s="12"/>
      <c r="C20" s="12"/>
      <c r="D20" s="12"/>
      <c r="E20" s="13"/>
      <c r="F20" s="13"/>
      <c r="G20" s="13"/>
      <c r="H20" s="12"/>
      <c r="J20" s="13"/>
    </row>
    <row r="21" spans="1:10" x14ac:dyDescent="0.2">
      <c r="A21" s="11"/>
      <c r="B21" s="12"/>
      <c r="C21" s="12"/>
      <c r="D21" s="12"/>
      <c r="E21" s="13"/>
      <c r="F21" s="13"/>
      <c r="G21" s="13"/>
      <c r="H21" s="12"/>
      <c r="J21" s="13"/>
    </row>
    <row r="22" spans="1:10" x14ac:dyDescent="0.2">
      <c r="A22" s="11"/>
      <c r="B22" s="12"/>
      <c r="C22" s="12"/>
      <c r="D22" s="12"/>
      <c r="E22" s="13"/>
      <c r="F22" s="13"/>
      <c r="G22" s="13"/>
      <c r="H22" s="12"/>
      <c r="J22" s="13"/>
    </row>
    <row r="23" spans="1:10" x14ac:dyDescent="0.2">
      <c r="A23" s="11"/>
      <c r="B23" s="12"/>
      <c r="C23" s="12"/>
      <c r="D23" s="12"/>
      <c r="E23" s="13"/>
      <c r="F23" s="13"/>
      <c r="G23" s="13"/>
      <c r="H23" s="12"/>
      <c r="J23" s="13"/>
    </row>
    <row r="24" spans="1:10" x14ac:dyDescent="0.2">
      <c r="A24" s="11"/>
      <c r="B24" s="12"/>
      <c r="C24" s="12"/>
      <c r="D24" s="12"/>
      <c r="E24" s="13"/>
      <c r="F24" s="13"/>
      <c r="G24" s="13"/>
      <c r="H24" s="12"/>
      <c r="J24" s="13"/>
    </row>
    <row r="25" spans="1:10" x14ac:dyDescent="0.2">
      <c r="A25" s="11"/>
      <c r="B25" s="12"/>
      <c r="C25" s="12"/>
      <c r="D25" s="12"/>
      <c r="E25" s="13"/>
      <c r="F25" s="13"/>
      <c r="G25" s="13"/>
      <c r="H25" s="12"/>
      <c r="J25" s="13"/>
    </row>
    <row r="26" spans="1:10" x14ac:dyDescent="0.2">
      <c r="A26" s="11"/>
      <c r="B26" s="12"/>
      <c r="C26" s="12"/>
      <c r="D26" s="12"/>
      <c r="E26" s="13"/>
      <c r="F26" s="13"/>
      <c r="G26" s="13"/>
      <c r="H26" s="12"/>
      <c r="J26" s="13"/>
    </row>
    <row r="27" spans="1:10" x14ac:dyDescent="0.2">
      <c r="A27" s="11"/>
      <c r="B27" s="12"/>
      <c r="C27" s="12"/>
      <c r="D27" s="12"/>
      <c r="E27" s="13"/>
      <c r="F27" s="13"/>
      <c r="G27" s="13"/>
      <c r="H27" s="12"/>
      <c r="J27" s="13"/>
    </row>
    <row r="28" spans="1:10" x14ac:dyDescent="0.2">
      <c r="A28" s="11"/>
      <c r="B28" s="12"/>
      <c r="C28" s="12"/>
      <c r="D28" s="12"/>
      <c r="E28" s="13"/>
      <c r="F28" s="13"/>
      <c r="G28" s="13"/>
      <c r="H28" s="12"/>
      <c r="J28" s="13"/>
    </row>
    <row r="29" spans="1:10" x14ac:dyDescent="0.2">
      <c r="A29" s="11"/>
      <c r="B29" s="12"/>
      <c r="C29" s="12"/>
      <c r="D29" s="12"/>
      <c r="E29" s="13"/>
      <c r="F29" s="13"/>
      <c r="G29" s="13"/>
      <c r="H29" s="12"/>
      <c r="J29" s="13"/>
    </row>
    <row r="30" spans="1:10" x14ac:dyDescent="0.2">
      <c r="A30" s="11"/>
      <c r="B30" s="12"/>
      <c r="C30" s="12"/>
      <c r="D30" s="12"/>
      <c r="E30" s="13"/>
      <c r="F30" s="13"/>
      <c r="G30" s="13"/>
      <c r="H30" s="12"/>
      <c r="J30" s="13"/>
    </row>
    <row r="31" spans="1:10" x14ac:dyDescent="0.2">
      <c r="A31" s="11"/>
      <c r="B31" s="12"/>
      <c r="C31" s="12"/>
      <c r="D31" s="12"/>
      <c r="E31" s="13"/>
      <c r="F31" s="13"/>
      <c r="G31" s="13"/>
      <c r="H31" s="12"/>
      <c r="J31" s="13"/>
    </row>
    <row r="32" spans="1:10" x14ac:dyDescent="0.2">
      <c r="A32" s="11"/>
      <c r="B32" s="12"/>
      <c r="C32" s="12"/>
      <c r="D32" s="12"/>
      <c r="E32" s="13"/>
      <c r="F32" s="13"/>
      <c r="G32" s="13"/>
      <c r="H32" s="12"/>
      <c r="J32" s="13"/>
    </row>
    <row r="33" spans="1:10" x14ac:dyDescent="0.2">
      <c r="A33" s="11"/>
      <c r="B33" s="12"/>
      <c r="C33" s="12"/>
      <c r="D33" s="12"/>
      <c r="E33" s="13"/>
      <c r="F33" s="13"/>
      <c r="G33" s="13"/>
      <c r="H33" s="12"/>
      <c r="J33" s="13"/>
    </row>
    <row r="34" spans="1:10" x14ac:dyDescent="0.2">
      <c r="A34" s="11"/>
      <c r="B34" s="12"/>
      <c r="C34" s="12"/>
      <c r="D34" s="12"/>
      <c r="E34" s="13"/>
      <c r="F34" s="13"/>
      <c r="G34" s="13"/>
      <c r="H34" s="12"/>
      <c r="J34" s="13"/>
    </row>
    <row r="35" spans="1:10" x14ac:dyDescent="0.2">
      <c r="A35" s="11"/>
      <c r="B35" s="12"/>
      <c r="C35" s="12"/>
      <c r="D35" s="12"/>
      <c r="E35" s="13"/>
      <c r="F35" s="13"/>
      <c r="G35" s="13"/>
      <c r="H35" s="12"/>
      <c r="J35" s="13"/>
    </row>
    <row r="36" spans="1:10" x14ac:dyDescent="0.2">
      <c r="A36" s="11"/>
      <c r="B36" s="12"/>
      <c r="C36" s="12"/>
      <c r="D36" s="12"/>
      <c r="E36" s="13"/>
      <c r="F36" s="13"/>
      <c r="G36" s="13"/>
      <c r="H36" s="12"/>
      <c r="J36" s="13"/>
    </row>
    <row r="37" spans="1:10" x14ac:dyDescent="0.2">
      <c r="A37" s="11"/>
      <c r="B37" s="12"/>
      <c r="C37" s="12"/>
      <c r="D37" s="12"/>
      <c r="E37" s="13"/>
      <c r="F37" s="13"/>
      <c r="G37" s="13"/>
      <c r="H37" s="12"/>
      <c r="J37" s="13"/>
    </row>
    <row r="38" spans="1:10" x14ac:dyDescent="0.2">
      <c r="A38" s="11"/>
      <c r="B38" s="12"/>
      <c r="C38" s="12"/>
      <c r="D38" s="12"/>
      <c r="E38" s="13"/>
      <c r="F38" s="13"/>
      <c r="G38" s="13"/>
      <c r="H38" s="12"/>
      <c r="J38" s="13"/>
    </row>
    <row r="39" spans="1:10" x14ac:dyDescent="0.2">
      <c r="A39" s="11"/>
      <c r="B39" s="12"/>
      <c r="C39" s="12"/>
      <c r="D39" s="12"/>
      <c r="E39" s="13"/>
      <c r="F39" s="13"/>
      <c r="G39" s="13"/>
      <c r="H39" s="12"/>
      <c r="J39" s="13"/>
    </row>
    <row r="40" spans="1:10" x14ac:dyDescent="0.2">
      <c r="A40" s="11"/>
      <c r="B40" s="12"/>
      <c r="C40" s="12"/>
      <c r="D40" s="12"/>
      <c r="E40" s="13"/>
      <c r="F40" s="13"/>
      <c r="G40" s="13"/>
      <c r="H40" s="12"/>
      <c r="J40" s="13"/>
    </row>
    <row r="41" spans="1:10" x14ac:dyDescent="0.2">
      <c r="A41" s="11"/>
      <c r="B41" s="12"/>
      <c r="C41" s="12"/>
      <c r="D41" s="12"/>
      <c r="E41" s="13"/>
      <c r="F41" s="13"/>
      <c r="G41" s="13"/>
      <c r="H41" s="12"/>
      <c r="J41" s="13"/>
    </row>
    <row r="42" spans="1:10" x14ac:dyDescent="0.2">
      <c r="A42" s="11"/>
      <c r="B42" s="12"/>
      <c r="C42" s="12"/>
      <c r="D42" s="12"/>
      <c r="E42" s="13"/>
      <c r="F42" s="13"/>
      <c r="G42" s="13"/>
      <c r="H42" s="12"/>
      <c r="J42" s="13"/>
    </row>
    <row r="43" spans="1:10" x14ac:dyDescent="0.2">
      <c r="A43" s="11"/>
      <c r="B43" s="12"/>
      <c r="C43" s="12"/>
      <c r="D43" s="12"/>
      <c r="E43" s="13"/>
      <c r="F43" s="13"/>
      <c r="G43" s="13"/>
      <c r="H43" s="12"/>
      <c r="J43" s="13"/>
    </row>
    <row r="44" spans="1:10" x14ac:dyDescent="0.2">
      <c r="A44" s="11"/>
      <c r="B44" s="12"/>
      <c r="C44" s="12"/>
      <c r="D44" s="12"/>
      <c r="E44" s="13"/>
      <c r="F44" s="13"/>
      <c r="G44" s="13"/>
      <c r="H44" s="12"/>
      <c r="J44" s="13"/>
    </row>
    <row r="45" spans="1:10" x14ac:dyDescent="0.2">
      <c r="A45" s="11"/>
      <c r="B45" s="12"/>
      <c r="C45" s="12"/>
      <c r="D45" s="12"/>
      <c r="E45" s="13"/>
      <c r="F45" s="13"/>
      <c r="G45" s="13"/>
      <c r="H45" s="12"/>
      <c r="J45" s="13"/>
    </row>
    <row r="46" spans="1:10" x14ac:dyDescent="0.2">
      <c r="A46" s="11"/>
      <c r="B46" s="12"/>
      <c r="C46" s="12"/>
      <c r="D46" s="12"/>
      <c r="E46" s="13"/>
      <c r="F46" s="13"/>
      <c r="G46" s="13"/>
      <c r="H46" s="12"/>
      <c r="J46" s="13"/>
    </row>
    <row r="47" spans="1:10" x14ac:dyDescent="0.2">
      <c r="A47" s="11"/>
      <c r="B47" s="12"/>
      <c r="C47" s="12"/>
      <c r="D47" s="12"/>
      <c r="E47" s="13"/>
      <c r="F47" s="13"/>
      <c r="G47" s="13"/>
      <c r="H47" s="12"/>
      <c r="J47" s="13"/>
    </row>
    <row r="48" spans="1:10" x14ac:dyDescent="0.2">
      <c r="A48" s="11"/>
      <c r="B48" s="12"/>
      <c r="C48" s="12"/>
      <c r="D48" s="12"/>
      <c r="E48" s="13"/>
      <c r="F48" s="13"/>
      <c r="G48" s="13"/>
      <c r="H48" s="12"/>
      <c r="J48" s="13"/>
    </row>
    <row r="49" spans="1:10" x14ac:dyDescent="0.2">
      <c r="A49" s="11"/>
      <c r="B49" s="12"/>
      <c r="C49" s="12"/>
      <c r="D49" s="12"/>
      <c r="E49" s="13"/>
      <c r="F49" s="13"/>
      <c r="G49" s="13"/>
      <c r="H49" s="12"/>
      <c r="J49" s="13"/>
    </row>
    <row r="50" spans="1:10" x14ac:dyDescent="0.2">
      <c r="A50" s="11"/>
      <c r="B50" s="12"/>
      <c r="C50" s="12"/>
      <c r="D50" s="12"/>
      <c r="E50" s="13"/>
      <c r="F50" s="13"/>
      <c r="G50" s="13"/>
      <c r="H50" s="12"/>
      <c r="J50" s="13"/>
    </row>
    <row r="51" spans="1:10" x14ac:dyDescent="0.2">
      <c r="A51" s="11"/>
      <c r="B51" s="12"/>
      <c r="C51" s="12"/>
      <c r="D51" s="12"/>
      <c r="E51" s="13"/>
      <c r="F51" s="13"/>
      <c r="G51" s="13"/>
      <c r="H51" s="12"/>
      <c r="J51" s="13"/>
    </row>
    <row r="52" spans="1:10" x14ac:dyDescent="0.2">
      <c r="A52" s="11"/>
      <c r="B52" s="12"/>
      <c r="C52" s="12"/>
      <c r="D52" s="12"/>
      <c r="E52" s="13"/>
      <c r="F52" s="13"/>
      <c r="G52" s="13"/>
      <c r="H52" s="12"/>
      <c r="J52" s="13"/>
    </row>
    <row r="53" spans="1:10" x14ac:dyDescent="0.2">
      <c r="A53" s="11"/>
      <c r="B53" s="12"/>
      <c r="C53" s="12"/>
      <c r="D53" s="12"/>
      <c r="E53" s="13"/>
      <c r="F53" s="13"/>
      <c r="G53" s="13"/>
      <c r="H53" s="12"/>
      <c r="J53" s="13"/>
    </row>
    <row r="54" spans="1:10" x14ac:dyDescent="0.2">
      <c r="A54" s="11"/>
      <c r="B54" s="12"/>
      <c r="C54" s="12"/>
      <c r="D54" s="12"/>
      <c r="E54" s="13"/>
      <c r="F54" s="13"/>
      <c r="G54" s="13"/>
      <c r="H54" s="12"/>
      <c r="J54" s="13"/>
    </row>
    <row r="55" spans="1:10" x14ac:dyDescent="0.2">
      <c r="A55" s="11"/>
      <c r="B55" s="12"/>
      <c r="C55" s="12"/>
      <c r="D55" s="12"/>
      <c r="E55" s="13"/>
      <c r="F55" s="13"/>
      <c r="G55" s="13"/>
      <c r="H55" s="12"/>
      <c r="J55" s="13"/>
    </row>
    <row r="56" spans="1:10" x14ac:dyDescent="0.2">
      <c r="A56" s="11"/>
      <c r="B56" s="12"/>
      <c r="C56" s="12"/>
      <c r="D56" s="12"/>
      <c r="E56" s="13"/>
      <c r="F56" s="13"/>
      <c r="G56" s="13"/>
      <c r="H56" s="12"/>
      <c r="J56" s="13"/>
    </row>
    <row r="57" spans="1:10" x14ac:dyDescent="0.2">
      <c r="A57" s="11"/>
      <c r="B57" s="12"/>
      <c r="C57" s="12"/>
      <c r="D57" s="12"/>
      <c r="E57" s="13"/>
      <c r="F57" s="13"/>
      <c r="G57" s="13"/>
      <c r="H57" s="12"/>
      <c r="J57" s="13"/>
    </row>
    <row r="58" spans="1:10" x14ac:dyDescent="0.2">
      <c r="A58" s="11"/>
      <c r="B58" s="12"/>
      <c r="C58" s="12"/>
      <c r="D58" s="12"/>
      <c r="E58" s="13"/>
      <c r="F58" s="13"/>
      <c r="G58" s="13"/>
      <c r="H58" s="12"/>
      <c r="J58" s="13"/>
    </row>
    <row r="59" spans="1:10" x14ac:dyDescent="0.2">
      <c r="A59" s="11"/>
      <c r="B59" s="12"/>
      <c r="C59" s="12"/>
      <c r="D59" s="12"/>
      <c r="E59" s="13"/>
      <c r="F59" s="13"/>
      <c r="G59" s="13"/>
      <c r="H59" s="12"/>
      <c r="J59" s="13"/>
    </row>
    <row r="60" spans="1:10" x14ac:dyDescent="0.2">
      <c r="A60" s="11"/>
      <c r="B60" s="12"/>
      <c r="C60" s="12"/>
      <c r="D60" s="12"/>
      <c r="E60" s="13"/>
      <c r="F60" s="13"/>
      <c r="G60" s="13"/>
      <c r="H60" s="12"/>
      <c r="J60" s="13"/>
    </row>
    <row r="61" spans="1:10" x14ac:dyDescent="0.2">
      <c r="A61" s="11"/>
      <c r="B61" s="12"/>
      <c r="C61" s="12"/>
      <c r="D61" s="12"/>
      <c r="E61" s="13"/>
      <c r="F61" s="13"/>
      <c r="G61" s="13"/>
      <c r="H61" s="12"/>
      <c r="J61" s="13"/>
    </row>
    <row r="62" spans="1:10" x14ac:dyDescent="0.2">
      <c r="A62" s="11"/>
      <c r="B62" s="12"/>
      <c r="C62" s="12"/>
      <c r="D62" s="12"/>
      <c r="E62" s="13"/>
      <c r="F62" s="13"/>
      <c r="G62" s="13"/>
      <c r="H62" s="12"/>
      <c r="J62" s="13"/>
    </row>
    <row r="63" spans="1:10" x14ac:dyDescent="0.2">
      <c r="A63" s="11"/>
      <c r="B63" s="12"/>
      <c r="C63" s="12"/>
      <c r="D63" s="12"/>
      <c r="E63" s="13"/>
      <c r="F63" s="13"/>
      <c r="G63" s="13"/>
      <c r="H63" s="12"/>
      <c r="J63" s="13"/>
    </row>
    <row r="64" spans="1:10" x14ac:dyDescent="0.2">
      <c r="A64" s="11"/>
      <c r="B64" s="12"/>
      <c r="C64" s="12"/>
      <c r="D64" s="12"/>
      <c r="E64" s="13"/>
      <c r="F64" s="13"/>
      <c r="G64" s="13"/>
      <c r="H64" s="12"/>
      <c r="J64" s="13"/>
    </row>
    <row r="65" spans="1:10" x14ac:dyDescent="0.2">
      <c r="A65" s="11"/>
      <c r="B65" s="12"/>
      <c r="C65" s="12"/>
      <c r="D65" s="12"/>
      <c r="E65" s="13"/>
      <c r="F65" s="13"/>
      <c r="G65" s="13"/>
      <c r="H65" s="12"/>
      <c r="J65" s="13"/>
    </row>
    <row r="66" spans="1:10" x14ac:dyDescent="0.2">
      <c r="A66" s="11"/>
      <c r="B66" s="12"/>
      <c r="C66" s="12"/>
      <c r="D66" s="12"/>
      <c r="E66" s="13"/>
      <c r="F66" s="13"/>
      <c r="G66" s="13"/>
      <c r="H66" s="12"/>
      <c r="J66" s="13"/>
    </row>
    <row r="67" spans="1:10" x14ac:dyDescent="0.2">
      <c r="A67" s="11"/>
      <c r="B67" s="12"/>
      <c r="C67" s="12"/>
      <c r="D67" s="12"/>
      <c r="E67" s="13"/>
      <c r="F67" s="13"/>
      <c r="G67" s="13"/>
      <c r="H67" s="12"/>
      <c r="J67" s="13"/>
    </row>
    <row r="68" spans="1:10" x14ac:dyDescent="0.2">
      <c r="A68" s="11"/>
      <c r="B68" s="12"/>
      <c r="C68" s="12"/>
      <c r="D68" s="12"/>
      <c r="E68" s="13"/>
      <c r="F68" s="13"/>
      <c r="G68" s="13"/>
      <c r="H68" s="12"/>
      <c r="J68" s="13"/>
    </row>
    <row r="69" spans="1:10" x14ac:dyDescent="0.2">
      <c r="A69" s="11"/>
      <c r="B69" s="12"/>
      <c r="C69" s="12"/>
      <c r="D69" s="12"/>
      <c r="E69" s="13"/>
      <c r="F69" s="13"/>
      <c r="G69" s="13"/>
      <c r="H69" s="12"/>
      <c r="J69" s="13"/>
    </row>
    <row r="70" spans="1:10" x14ac:dyDescent="0.2">
      <c r="A70" s="11"/>
      <c r="B70" s="12"/>
      <c r="C70" s="12"/>
      <c r="D70" s="12"/>
      <c r="E70" s="13"/>
      <c r="F70" s="13"/>
      <c r="G70" s="13"/>
      <c r="H70" s="12"/>
      <c r="J70" s="13"/>
    </row>
    <row r="71" spans="1:10" x14ac:dyDescent="0.2">
      <c r="A71" s="11"/>
      <c r="B71" s="12"/>
      <c r="C71" s="12"/>
      <c r="D71" s="12"/>
      <c r="E71" s="13"/>
      <c r="F71" s="13"/>
      <c r="G71" s="13"/>
      <c r="H71" s="12"/>
      <c r="J71" s="13"/>
    </row>
    <row r="72" spans="1:10" x14ac:dyDescent="0.2">
      <c r="A72" s="11"/>
      <c r="B72" s="12"/>
      <c r="C72" s="12"/>
      <c r="D72" s="12"/>
      <c r="E72" s="13"/>
      <c r="F72" s="13"/>
      <c r="G72" s="13"/>
      <c r="H72" s="12"/>
      <c r="J72" s="13"/>
    </row>
    <row r="73" spans="1:10" x14ac:dyDescent="0.2">
      <c r="A73" s="11"/>
      <c r="B73" s="12"/>
      <c r="C73" s="12"/>
      <c r="D73" s="12"/>
      <c r="E73" s="13"/>
      <c r="F73" s="13"/>
      <c r="G73" s="13"/>
      <c r="H73" s="12"/>
      <c r="J73" s="13"/>
    </row>
    <row r="74" spans="1:10" x14ac:dyDescent="0.2">
      <c r="A74" s="11"/>
      <c r="B74" s="12"/>
      <c r="C74" s="12"/>
      <c r="D74" s="12"/>
      <c r="E74" s="13"/>
      <c r="F74" s="13"/>
      <c r="G74" s="13"/>
      <c r="H74" s="12"/>
      <c r="J74" s="13"/>
    </row>
    <row r="75" spans="1:10" x14ac:dyDescent="0.2">
      <c r="A75" s="11"/>
      <c r="B75" s="12"/>
      <c r="C75" s="12"/>
      <c r="D75" s="12"/>
      <c r="E75" s="13"/>
      <c r="F75" s="13"/>
      <c r="G75" s="13"/>
      <c r="H75" s="12"/>
      <c r="J75" s="13"/>
    </row>
    <row r="76" spans="1:10" x14ac:dyDescent="0.2">
      <c r="A76" s="11"/>
      <c r="B76" s="12"/>
      <c r="C76" s="12"/>
      <c r="D76" s="12"/>
      <c r="E76" s="13"/>
      <c r="F76" s="13"/>
      <c r="G76" s="13"/>
      <c r="H76" s="12"/>
      <c r="J76" s="13"/>
    </row>
    <row r="77" spans="1:10" x14ac:dyDescent="0.2">
      <c r="A77" s="11"/>
      <c r="B77" s="12"/>
      <c r="C77" s="12"/>
      <c r="D77" s="12"/>
      <c r="E77" s="13"/>
      <c r="F77" s="13"/>
      <c r="G77" s="13"/>
      <c r="H77" s="12"/>
      <c r="J77" s="13"/>
    </row>
    <row r="78" spans="1:10" x14ac:dyDescent="0.2">
      <c r="A78" s="11"/>
      <c r="B78" s="12"/>
      <c r="C78" s="12"/>
      <c r="D78" s="12"/>
      <c r="E78" s="13"/>
      <c r="F78" s="13"/>
      <c r="G78" s="13"/>
      <c r="H78" s="12"/>
      <c r="J78" s="13"/>
    </row>
    <row r="79" spans="1:10" x14ac:dyDescent="0.2">
      <c r="A79" s="11"/>
      <c r="B79" s="12"/>
      <c r="C79" s="12"/>
      <c r="D79" s="12"/>
      <c r="E79" s="13"/>
      <c r="F79" s="13"/>
      <c r="G79" s="13"/>
      <c r="H79" s="12"/>
      <c r="J79" s="13"/>
    </row>
    <row r="80" spans="1:10" x14ac:dyDescent="0.2">
      <c r="A80" s="11"/>
      <c r="B80" s="12"/>
      <c r="C80" s="12"/>
      <c r="D80" s="12"/>
      <c r="E80" s="13"/>
      <c r="F80" s="13"/>
      <c r="G80" s="13"/>
      <c r="H80" s="12"/>
      <c r="J80" s="13"/>
    </row>
    <row r="81" spans="1:10" x14ac:dyDescent="0.2">
      <c r="A81" s="11"/>
      <c r="B81" s="12"/>
      <c r="C81" s="12"/>
      <c r="D81" s="12"/>
      <c r="E81" s="13"/>
      <c r="F81" s="13"/>
      <c r="G81" s="13"/>
      <c r="H81" s="12"/>
      <c r="J81" s="13"/>
    </row>
    <row r="82" spans="1:10" x14ac:dyDescent="0.2">
      <c r="A82" s="11"/>
      <c r="B82" s="12"/>
      <c r="C82" s="12"/>
      <c r="D82" s="12"/>
      <c r="E82" s="13"/>
      <c r="F82" s="13"/>
      <c r="G82" s="13"/>
      <c r="H82" s="12"/>
      <c r="J82" s="13"/>
    </row>
    <row r="83" spans="1:10" x14ac:dyDescent="0.2">
      <c r="A83" s="11"/>
      <c r="B83" s="12"/>
      <c r="C83" s="12"/>
      <c r="D83" s="12"/>
      <c r="E83" s="13"/>
      <c r="F83" s="13"/>
      <c r="G83" s="13"/>
      <c r="H83" s="12"/>
      <c r="J83" s="13"/>
    </row>
    <row r="84" spans="1:10" x14ac:dyDescent="0.2">
      <c r="A84" s="11"/>
      <c r="B84" s="12"/>
      <c r="C84" s="12"/>
      <c r="D84" s="12"/>
      <c r="E84" s="13"/>
      <c r="F84" s="13"/>
      <c r="G84" s="13"/>
      <c r="H84" s="12"/>
      <c r="J84" s="13"/>
    </row>
    <row r="85" spans="1:10" x14ac:dyDescent="0.2">
      <c r="A85" s="11"/>
      <c r="B85" s="12"/>
      <c r="C85" s="12"/>
      <c r="D85" s="12"/>
      <c r="E85" s="13"/>
      <c r="F85" s="13"/>
      <c r="G85" s="13"/>
      <c r="H85" s="12"/>
      <c r="J85" s="13"/>
    </row>
    <row r="86" spans="1:10" x14ac:dyDescent="0.2">
      <c r="A86" s="11"/>
      <c r="B86" s="12"/>
      <c r="C86" s="12"/>
      <c r="D86" s="12"/>
      <c r="E86" s="13"/>
      <c r="F86" s="13"/>
      <c r="G86" s="13"/>
      <c r="H86" s="12"/>
      <c r="J86" s="13"/>
    </row>
    <row r="87" spans="1:10" x14ac:dyDescent="0.2">
      <c r="A87" s="11"/>
      <c r="B87" s="12"/>
      <c r="C87" s="12"/>
      <c r="D87" s="12"/>
      <c r="E87" s="13"/>
      <c r="F87" s="13"/>
      <c r="G87" s="13"/>
      <c r="H87" s="12"/>
      <c r="J87" s="13"/>
    </row>
    <row r="88" spans="1:10" x14ac:dyDescent="0.2">
      <c r="A88" s="11"/>
      <c r="B88" s="12"/>
      <c r="C88" s="12"/>
      <c r="D88" s="12"/>
      <c r="E88" s="13"/>
      <c r="F88" s="13"/>
      <c r="G88" s="13"/>
      <c r="H88" s="12"/>
      <c r="J88" s="13"/>
    </row>
    <row r="89" spans="1:10" x14ac:dyDescent="0.2">
      <c r="A89" s="11"/>
      <c r="B89" s="12"/>
      <c r="C89" s="12"/>
      <c r="D89" s="12"/>
      <c r="E89" s="13"/>
      <c r="F89" s="13"/>
      <c r="G89" s="13"/>
      <c r="H89" s="12"/>
      <c r="J89" s="13"/>
    </row>
    <row r="90" spans="1:10" x14ac:dyDescent="0.2">
      <c r="A90" s="11"/>
      <c r="B90" s="12"/>
      <c r="C90" s="12"/>
      <c r="D90" s="12"/>
      <c r="E90" s="13"/>
      <c r="F90" s="13"/>
      <c r="G90" s="13"/>
      <c r="H90" s="12"/>
      <c r="J90" s="13"/>
    </row>
    <row r="91" spans="1:10" x14ac:dyDescent="0.2">
      <c r="A91" s="11"/>
      <c r="B91" s="12"/>
      <c r="C91" s="12"/>
      <c r="D91" s="12"/>
      <c r="E91" s="13"/>
      <c r="F91" s="13"/>
      <c r="G91" s="13"/>
      <c r="H91" s="12"/>
      <c r="J91" s="13"/>
    </row>
    <row r="92" spans="1:10" x14ac:dyDescent="0.2">
      <c r="A92" s="11"/>
      <c r="B92" s="12"/>
      <c r="C92" s="12"/>
      <c r="D92" s="12"/>
      <c r="E92" s="13"/>
      <c r="F92" s="13"/>
      <c r="G92" s="13"/>
      <c r="H92" s="12"/>
      <c r="J92" s="13"/>
    </row>
    <row r="93" spans="1:10" x14ac:dyDescent="0.2">
      <c r="A93" s="11"/>
      <c r="B93" s="12"/>
      <c r="C93" s="12"/>
      <c r="D93" s="12"/>
      <c r="E93" s="13"/>
      <c r="F93" s="13"/>
      <c r="G93" s="13"/>
      <c r="H93" s="12"/>
      <c r="J93" s="13"/>
    </row>
    <row r="94" spans="1:10" x14ac:dyDescent="0.2">
      <c r="A94" s="11"/>
      <c r="B94" s="12"/>
      <c r="C94" s="12"/>
      <c r="D94" s="12"/>
      <c r="E94" s="13"/>
      <c r="F94" s="13"/>
      <c r="G94" s="13"/>
      <c r="H94" s="12"/>
      <c r="J94" s="13"/>
    </row>
    <row r="95" spans="1:10" x14ac:dyDescent="0.2">
      <c r="A95" s="11"/>
      <c r="B95" s="12"/>
      <c r="C95" s="12"/>
      <c r="D95" s="12"/>
      <c r="E95" s="13"/>
      <c r="F95" s="13"/>
      <c r="G95" s="13"/>
      <c r="H95" s="12"/>
      <c r="J95" s="13"/>
    </row>
    <row r="96" spans="1:10" x14ac:dyDescent="0.2">
      <c r="A96" s="11"/>
      <c r="B96" s="12"/>
      <c r="C96" s="12"/>
      <c r="D96" s="12"/>
      <c r="E96" s="13"/>
      <c r="F96" s="13"/>
      <c r="G96" s="13"/>
      <c r="H96" s="12"/>
      <c r="J96" s="13"/>
    </row>
    <row r="97" spans="1:10" x14ac:dyDescent="0.2">
      <c r="A97" s="11"/>
      <c r="B97" s="12"/>
      <c r="C97" s="12"/>
      <c r="D97" s="12"/>
      <c r="E97" s="13"/>
      <c r="F97" s="13"/>
      <c r="G97" s="13"/>
      <c r="H97" s="12"/>
      <c r="J97" s="13"/>
    </row>
    <row r="98" spans="1:10" x14ac:dyDescent="0.2">
      <c r="A98" s="11"/>
      <c r="B98" s="12"/>
      <c r="C98" s="12"/>
      <c r="D98" s="12"/>
      <c r="E98" s="13"/>
      <c r="F98" s="13"/>
      <c r="G98" s="13"/>
      <c r="H98" s="12"/>
      <c r="J98" s="13"/>
    </row>
    <row r="99" spans="1:10" x14ac:dyDescent="0.2">
      <c r="A99" s="11"/>
      <c r="B99" s="12"/>
      <c r="C99" s="12"/>
      <c r="D99" s="12"/>
      <c r="E99" s="13"/>
      <c r="F99" s="13"/>
      <c r="G99" s="13"/>
      <c r="H99" s="12"/>
      <c r="J99" s="13"/>
    </row>
    <row r="100" spans="1:10" x14ac:dyDescent="0.2">
      <c r="A100" s="11"/>
      <c r="B100" s="12"/>
      <c r="C100" s="12"/>
      <c r="D100" s="12"/>
      <c r="E100" s="13"/>
      <c r="F100" s="13"/>
      <c r="G100" s="13"/>
      <c r="H100" s="12"/>
      <c r="J100" s="13"/>
    </row>
    <row r="101" spans="1:10" x14ac:dyDescent="0.2">
      <c r="A101" s="11"/>
      <c r="B101" s="12"/>
      <c r="C101" s="12"/>
      <c r="D101" s="12"/>
      <c r="E101" s="13"/>
      <c r="F101" s="13"/>
      <c r="G101" s="13"/>
      <c r="H101" s="12"/>
      <c r="J101" s="13"/>
    </row>
    <row r="102" spans="1:10" x14ac:dyDescent="0.2">
      <c r="A102" s="11"/>
      <c r="B102" s="12"/>
      <c r="C102" s="12"/>
      <c r="D102" s="12"/>
      <c r="E102" s="13"/>
      <c r="F102" s="13"/>
      <c r="G102" s="13"/>
      <c r="H102" s="12"/>
      <c r="J102" s="13"/>
    </row>
    <row r="103" spans="1:10" x14ac:dyDescent="0.2">
      <c r="A103" s="11"/>
      <c r="B103" s="12"/>
      <c r="C103" s="12"/>
      <c r="D103" s="12"/>
      <c r="E103" s="13"/>
      <c r="F103" s="13"/>
      <c r="G103" s="13"/>
      <c r="H103" s="12"/>
      <c r="J103" s="13"/>
    </row>
    <row r="104" spans="1:10" x14ac:dyDescent="0.2">
      <c r="A104" s="11"/>
      <c r="B104" s="12"/>
      <c r="C104" s="12"/>
      <c r="D104" s="12"/>
      <c r="E104" s="13"/>
      <c r="F104" s="13"/>
      <c r="G104" s="13"/>
      <c r="H104" s="12"/>
      <c r="J104" s="13"/>
    </row>
    <row r="105" spans="1:10" x14ac:dyDescent="0.2">
      <c r="A105" s="11"/>
      <c r="B105" s="12"/>
      <c r="C105" s="12"/>
      <c r="D105" s="12"/>
      <c r="E105" s="13"/>
      <c r="F105" s="13"/>
      <c r="G105" s="13"/>
      <c r="H105" s="12"/>
      <c r="J105" s="13"/>
    </row>
    <row r="106" spans="1:10" x14ac:dyDescent="0.2">
      <c r="A106" s="11"/>
      <c r="B106" s="12"/>
      <c r="C106" s="12"/>
      <c r="D106" s="12"/>
      <c r="E106" s="13"/>
      <c r="F106" s="13"/>
      <c r="G106" s="13"/>
      <c r="H106" s="12"/>
      <c r="J106" s="13"/>
    </row>
    <row r="107" spans="1:10" x14ac:dyDescent="0.2">
      <c r="A107" s="11"/>
      <c r="B107" s="12"/>
      <c r="C107" s="12"/>
      <c r="D107" s="12"/>
      <c r="E107" s="13"/>
      <c r="F107" s="13"/>
      <c r="G107" s="13"/>
      <c r="H107" s="12"/>
      <c r="J107" s="13"/>
    </row>
    <row r="108" spans="1:10" x14ac:dyDescent="0.2">
      <c r="A108" s="11"/>
      <c r="B108" s="12"/>
      <c r="C108" s="12"/>
      <c r="D108" s="12"/>
      <c r="E108" s="13"/>
      <c r="F108" s="13"/>
      <c r="G108" s="13"/>
      <c r="H108" s="12"/>
      <c r="J108" s="13"/>
    </row>
    <row r="109" spans="1:10" x14ac:dyDescent="0.2">
      <c r="A109" s="11"/>
      <c r="B109" s="12"/>
      <c r="C109" s="12"/>
      <c r="D109" s="12"/>
      <c r="E109" s="13"/>
      <c r="F109" s="13"/>
      <c r="G109" s="13"/>
      <c r="H109" s="12"/>
      <c r="J109" s="13"/>
    </row>
    <row r="110" spans="1:10" x14ac:dyDescent="0.2">
      <c r="A110" s="11"/>
      <c r="B110" s="12"/>
      <c r="C110" s="12"/>
      <c r="D110" s="12"/>
      <c r="E110" s="13"/>
      <c r="F110" s="13"/>
      <c r="G110" s="13"/>
      <c r="H110" s="12"/>
      <c r="J110" s="13"/>
    </row>
    <row r="111" spans="1:10" x14ac:dyDescent="0.2">
      <c r="A111" s="11"/>
      <c r="B111" s="12"/>
      <c r="C111" s="12"/>
      <c r="D111" s="12"/>
      <c r="E111" s="13"/>
      <c r="F111" s="13"/>
      <c r="G111" s="13"/>
      <c r="H111" s="12"/>
      <c r="J111" s="13"/>
    </row>
    <row r="112" spans="1:10" x14ac:dyDescent="0.2">
      <c r="A112" s="11"/>
      <c r="B112" s="12"/>
      <c r="C112" s="12"/>
      <c r="D112" s="12"/>
      <c r="E112" s="13"/>
      <c r="F112" s="13"/>
      <c r="G112" s="13"/>
      <c r="H112" s="12"/>
      <c r="J112" s="13"/>
    </row>
    <row r="113" spans="1:10" x14ac:dyDescent="0.2">
      <c r="A113" s="11"/>
      <c r="B113" s="12"/>
      <c r="C113" s="12"/>
      <c r="D113" s="12"/>
      <c r="E113" s="13"/>
      <c r="F113" s="13"/>
      <c r="G113" s="13"/>
      <c r="H113" s="12"/>
      <c r="J113" s="13"/>
    </row>
    <row r="114" spans="1:10" x14ac:dyDescent="0.2">
      <c r="A114" s="11"/>
      <c r="B114" s="12"/>
      <c r="C114" s="12"/>
      <c r="D114" s="12"/>
      <c r="E114" s="13"/>
      <c r="F114" s="13"/>
      <c r="G114" s="13"/>
      <c r="H114" s="12"/>
      <c r="J114" s="13"/>
    </row>
    <row r="115" spans="1:10" x14ac:dyDescent="0.2">
      <c r="A115" s="11"/>
      <c r="B115" s="12"/>
      <c r="C115" s="12"/>
      <c r="D115" s="12"/>
      <c r="E115" s="13"/>
      <c r="F115" s="13"/>
      <c r="G115" s="13"/>
      <c r="H115" s="12"/>
      <c r="J115" s="13"/>
    </row>
    <row r="116" spans="1:10" x14ac:dyDescent="0.2">
      <c r="A116" s="11"/>
      <c r="B116" s="12"/>
      <c r="C116" s="12"/>
      <c r="D116" s="12"/>
      <c r="E116" s="13"/>
      <c r="F116" s="13"/>
      <c r="G116" s="13"/>
      <c r="H116" s="12"/>
      <c r="J116" s="13"/>
    </row>
    <row r="117" spans="1:10" x14ac:dyDescent="0.2">
      <c r="A117" s="11"/>
      <c r="B117" s="12"/>
      <c r="C117" s="12"/>
      <c r="D117" s="12"/>
      <c r="E117" s="13"/>
      <c r="F117" s="13"/>
      <c r="G117" s="13"/>
      <c r="H117" s="12"/>
      <c r="J117" s="13"/>
    </row>
    <row r="118" spans="1:10" x14ac:dyDescent="0.2">
      <c r="A118" s="11"/>
      <c r="B118" s="12"/>
      <c r="C118" s="12"/>
      <c r="D118" s="12"/>
      <c r="E118" s="13"/>
      <c r="F118" s="13"/>
      <c r="G118" s="13"/>
      <c r="H118" s="12"/>
      <c r="J118" s="13"/>
    </row>
    <row r="119" spans="1:10" x14ac:dyDescent="0.2">
      <c r="A119" s="11"/>
      <c r="B119" s="12"/>
      <c r="C119" s="12"/>
      <c r="D119" s="12"/>
      <c r="E119" s="13"/>
      <c r="F119" s="13"/>
      <c r="G119" s="13"/>
      <c r="H119" s="12"/>
      <c r="J119" s="13"/>
    </row>
    <row r="120" spans="1:10" x14ac:dyDescent="0.2">
      <c r="A120" s="11"/>
      <c r="B120" s="12"/>
      <c r="C120" s="12"/>
      <c r="D120" s="12"/>
      <c r="E120" s="13"/>
      <c r="F120" s="13"/>
      <c r="G120" s="13"/>
      <c r="H120" s="12"/>
      <c r="J120" s="13"/>
    </row>
    <row r="121" spans="1:10" x14ac:dyDescent="0.2">
      <c r="A121" s="11"/>
      <c r="B121" s="12"/>
      <c r="C121" s="12"/>
      <c r="D121" s="12"/>
      <c r="E121" s="13"/>
      <c r="F121" s="13"/>
      <c r="G121" s="13"/>
      <c r="H121" s="12"/>
      <c r="J121" s="13"/>
    </row>
    <row r="122" spans="1:10" x14ac:dyDescent="0.2">
      <c r="A122" s="11"/>
      <c r="B122" s="12"/>
      <c r="C122" s="12"/>
      <c r="D122" s="12"/>
      <c r="E122" s="13"/>
      <c r="F122" s="13"/>
      <c r="G122" s="13"/>
      <c r="H122" s="12"/>
      <c r="J122" s="13"/>
    </row>
    <row r="123" spans="1:10" x14ac:dyDescent="0.2">
      <c r="A123" s="11"/>
      <c r="B123" s="12"/>
      <c r="C123" s="12"/>
      <c r="D123" s="12"/>
      <c r="E123" s="13"/>
      <c r="F123" s="13"/>
      <c r="G123" s="13"/>
      <c r="H123" s="12"/>
      <c r="J123" s="13"/>
    </row>
    <row r="124" spans="1:10" x14ac:dyDescent="0.2">
      <c r="A124" s="11"/>
      <c r="B124" s="12"/>
      <c r="C124" s="12"/>
      <c r="D124" s="12"/>
      <c r="E124" s="13"/>
      <c r="F124" s="13"/>
      <c r="G124" s="13"/>
      <c r="H124" s="12"/>
      <c r="J124" s="13"/>
    </row>
    <row r="125" spans="1:10" x14ac:dyDescent="0.2">
      <c r="A125" s="11"/>
      <c r="B125" s="12"/>
      <c r="C125" s="12"/>
      <c r="D125" s="12"/>
      <c r="E125" s="13"/>
      <c r="F125" s="13"/>
      <c r="G125" s="13"/>
      <c r="H125" s="12"/>
      <c r="J125" s="13"/>
    </row>
    <row r="126" spans="1:10" x14ac:dyDescent="0.2">
      <c r="A126" s="11"/>
      <c r="B126" s="12"/>
      <c r="C126" s="12"/>
      <c r="D126" s="12"/>
      <c r="E126" s="13"/>
      <c r="F126" s="13"/>
      <c r="G126" s="13"/>
      <c r="H126" s="12"/>
      <c r="J126" s="13"/>
    </row>
    <row r="127" spans="1:10" x14ac:dyDescent="0.2">
      <c r="A127" s="11"/>
      <c r="B127" s="12"/>
      <c r="C127" s="12"/>
      <c r="D127" s="12"/>
      <c r="E127" s="13"/>
      <c r="F127" s="13"/>
      <c r="G127" s="13"/>
      <c r="H127" s="12"/>
      <c r="J127" s="13"/>
    </row>
    <row r="128" spans="1:10" x14ac:dyDescent="0.2">
      <c r="A128" s="11"/>
      <c r="B128" s="12"/>
      <c r="C128" s="12"/>
      <c r="D128" s="12"/>
      <c r="E128" s="13"/>
      <c r="F128" s="13"/>
      <c r="G128" s="13"/>
      <c r="H128" s="12"/>
      <c r="J128" s="13"/>
    </row>
    <row r="129" spans="1:10" x14ac:dyDescent="0.2">
      <c r="A129" s="11"/>
      <c r="B129" s="12"/>
      <c r="C129" s="12"/>
      <c r="D129" s="12"/>
      <c r="E129" s="13"/>
      <c r="F129" s="13"/>
      <c r="G129" s="13"/>
      <c r="H129" s="12"/>
      <c r="J129" s="13"/>
    </row>
    <row r="130" spans="1:10" x14ac:dyDescent="0.2">
      <c r="A130" s="11"/>
      <c r="B130" s="12"/>
      <c r="C130" s="12"/>
      <c r="D130" s="12"/>
      <c r="E130" s="13"/>
      <c r="F130" s="13"/>
      <c r="G130" s="13"/>
      <c r="H130" s="12"/>
      <c r="J130" s="13"/>
    </row>
    <row r="131" spans="1:10" x14ac:dyDescent="0.2">
      <c r="A131" s="11"/>
      <c r="B131" s="12"/>
      <c r="C131" s="12"/>
      <c r="D131" s="12"/>
      <c r="E131" s="13"/>
      <c r="F131" s="13"/>
      <c r="G131" s="13"/>
      <c r="H131" s="12"/>
      <c r="J131" s="13"/>
    </row>
    <row r="132" spans="1:10" x14ac:dyDescent="0.2">
      <c r="A132" s="11"/>
      <c r="B132" s="12"/>
      <c r="C132" s="12"/>
      <c r="D132" s="12"/>
      <c r="E132" s="13"/>
      <c r="F132" s="13"/>
      <c r="G132" s="13"/>
      <c r="H132" s="12"/>
      <c r="J132" s="13"/>
    </row>
    <row r="133" spans="1:10" x14ac:dyDescent="0.2">
      <c r="A133" s="11"/>
      <c r="B133" s="12"/>
      <c r="C133" s="12"/>
      <c r="D133" s="12"/>
      <c r="E133" s="13"/>
      <c r="F133" s="13"/>
      <c r="G133" s="13"/>
      <c r="H133" s="12"/>
      <c r="J133" s="13"/>
    </row>
    <row r="134" spans="1:10" x14ac:dyDescent="0.2">
      <c r="A134" s="11"/>
      <c r="B134" s="12"/>
      <c r="C134" s="12"/>
      <c r="D134" s="12"/>
      <c r="E134" s="13"/>
      <c r="F134" s="13"/>
      <c r="G134" s="13"/>
      <c r="H134" s="12"/>
      <c r="J134" s="13"/>
    </row>
    <row r="135" spans="1:10" x14ac:dyDescent="0.2">
      <c r="A135" s="11"/>
      <c r="B135" s="12"/>
      <c r="C135" s="12"/>
      <c r="D135" s="12"/>
      <c r="E135" s="13"/>
      <c r="F135" s="13"/>
      <c r="G135" s="13"/>
      <c r="H135" s="12"/>
      <c r="J135" s="13"/>
    </row>
    <row r="136" spans="1:10" x14ac:dyDescent="0.2">
      <c r="A136" s="11"/>
      <c r="B136" s="12"/>
      <c r="C136" s="12"/>
      <c r="D136" s="12"/>
      <c r="E136" s="13"/>
      <c r="F136" s="13"/>
      <c r="G136" s="13"/>
      <c r="H136" s="12"/>
      <c r="J136" s="13"/>
    </row>
    <row r="137" spans="1:10" x14ac:dyDescent="0.2">
      <c r="A137" s="11"/>
      <c r="B137" s="12"/>
      <c r="C137" s="12"/>
      <c r="D137" s="12"/>
      <c r="E137" s="13"/>
      <c r="F137" s="13"/>
      <c r="G137" s="13"/>
      <c r="H137" s="12"/>
      <c r="J137" s="13"/>
    </row>
    <row r="138" spans="1:10" x14ac:dyDescent="0.2">
      <c r="A138" s="11"/>
      <c r="B138" s="12"/>
      <c r="C138" s="12"/>
      <c r="D138" s="12"/>
      <c r="E138" s="13"/>
      <c r="F138" s="13"/>
      <c r="G138" s="13"/>
      <c r="H138" s="12"/>
      <c r="J138" s="13"/>
    </row>
    <row r="139" spans="1:10" x14ac:dyDescent="0.2">
      <c r="A139" s="11"/>
      <c r="B139" s="12"/>
      <c r="C139" s="12"/>
      <c r="D139" s="12"/>
      <c r="E139" s="13"/>
      <c r="F139" s="13"/>
      <c r="G139" s="13"/>
      <c r="H139" s="12"/>
      <c r="J139" s="13"/>
    </row>
    <row r="140" spans="1:10" x14ac:dyDescent="0.2">
      <c r="A140" s="11"/>
      <c r="B140" s="12"/>
      <c r="C140" s="12"/>
      <c r="D140" s="12"/>
      <c r="E140" s="13"/>
      <c r="F140" s="13"/>
      <c r="G140" s="13"/>
      <c r="H140" s="12"/>
      <c r="J140" s="13"/>
    </row>
    <row r="141" spans="1:10" x14ac:dyDescent="0.2">
      <c r="A141" s="11"/>
      <c r="B141" s="12"/>
      <c r="C141" s="12"/>
      <c r="D141" s="12"/>
      <c r="E141" s="13"/>
      <c r="F141" s="13"/>
      <c r="G141" s="13"/>
      <c r="H141" s="12"/>
      <c r="J141" s="13"/>
    </row>
    <row r="142" spans="1:10" x14ac:dyDescent="0.2">
      <c r="A142" s="11"/>
      <c r="B142" s="12"/>
      <c r="C142" s="12"/>
      <c r="D142" s="12"/>
      <c r="E142" s="13"/>
      <c r="F142" s="13"/>
      <c r="G142" s="13"/>
      <c r="H142" s="12"/>
      <c r="J142" s="13"/>
    </row>
    <row r="143" spans="1:10" x14ac:dyDescent="0.2">
      <c r="A143" s="11"/>
      <c r="B143" s="12"/>
      <c r="C143" s="12"/>
      <c r="D143" s="12"/>
      <c r="E143" s="13"/>
      <c r="F143" s="13"/>
      <c r="G143" s="13"/>
      <c r="H143" s="12"/>
      <c r="J143" s="13"/>
    </row>
    <row r="144" spans="1:10" x14ac:dyDescent="0.2">
      <c r="A144" s="11"/>
      <c r="B144" s="12"/>
      <c r="C144" s="12"/>
      <c r="D144" s="12"/>
      <c r="E144" s="13"/>
      <c r="F144" s="13"/>
      <c r="G144" s="13"/>
      <c r="H144" s="12"/>
      <c r="J144" s="13"/>
    </row>
    <row r="145" spans="1:10" x14ac:dyDescent="0.2">
      <c r="A145" s="11"/>
      <c r="B145" s="12"/>
      <c r="C145" s="12"/>
      <c r="D145" s="12"/>
      <c r="E145" s="13"/>
      <c r="F145" s="13"/>
      <c r="G145" s="13"/>
      <c r="H145" s="12"/>
      <c r="J145" s="13"/>
    </row>
    <row r="146" spans="1:10" x14ac:dyDescent="0.2">
      <c r="A146" s="11"/>
      <c r="B146" s="12"/>
      <c r="C146" s="12"/>
      <c r="D146" s="12"/>
      <c r="E146" s="13"/>
      <c r="F146" s="13"/>
      <c r="G146" s="13"/>
      <c r="H146" s="12"/>
      <c r="J146" s="13"/>
    </row>
    <row r="147" spans="1:10" x14ac:dyDescent="0.2">
      <c r="A147" s="11"/>
      <c r="B147" s="12"/>
      <c r="C147" s="12"/>
      <c r="D147" s="12"/>
      <c r="E147" s="13"/>
      <c r="F147" s="13"/>
      <c r="G147" s="13"/>
      <c r="H147" s="12"/>
      <c r="J147" s="13"/>
    </row>
    <row r="148" spans="1:10" x14ac:dyDescent="0.2">
      <c r="A148" s="11"/>
      <c r="B148" s="12"/>
      <c r="C148" s="12"/>
      <c r="D148" s="12"/>
      <c r="E148" s="13"/>
      <c r="F148" s="13"/>
      <c r="G148" s="13"/>
      <c r="H148" s="12"/>
      <c r="J148" s="13"/>
    </row>
    <row r="149" spans="1:10" x14ac:dyDescent="0.2">
      <c r="A149" s="11"/>
      <c r="B149" s="12"/>
      <c r="C149" s="12"/>
      <c r="D149" s="12"/>
      <c r="E149" s="13"/>
      <c r="F149" s="13"/>
      <c r="G149" s="13"/>
      <c r="H149" s="12"/>
      <c r="J149" s="13"/>
    </row>
    <row r="150" spans="1:10" x14ac:dyDescent="0.2">
      <c r="A150" s="11"/>
      <c r="B150" s="12"/>
      <c r="C150" s="12"/>
      <c r="D150" s="12"/>
      <c r="E150" s="13"/>
      <c r="F150" s="13"/>
      <c r="G150" s="13"/>
      <c r="H150" s="12"/>
      <c r="J150" s="13"/>
    </row>
    <row r="151" spans="1:10" x14ac:dyDescent="0.2">
      <c r="A151" s="11"/>
      <c r="B151" s="12"/>
      <c r="C151" s="12"/>
      <c r="D151" s="12"/>
      <c r="E151" s="13"/>
      <c r="F151" s="13"/>
      <c r="G151" s="13"/>
      <c r="H151" s="12"/>
      <c r="J151" s="13"/>
    </row>
    <row r="152" spans="1:10" x14ac:dyDescent="0.2">
      <c r="A152" s="11"/>
      <c r="B152" s="12"/>
      <c r="C152" s="12"/>
      <c r="D152" s="12"/>
      <c r="E152" s="13"/>
      <c r="F152" s="13"/>
      <c r="G152" s="13"/>
      <c r="H152" s="12"/>
      <c r="J152" s="13"/>
    </row>
    <row r="153" spans="1:10" x14ac:dyDescent="0.2">
      <c r="A153" s="11"/>
      <c r="B153" s="12"/>
      <c r="C153" s="12"/>
      <c r="D153" s="12"/>
      <c r="E153" s="13"/>
      <c r="F153" s="13"/>
      <c r="G153" s="13"/>
      <c r="H153" s="12"/>
      <c r="J153" s="13"/>
    </row>
    <row r="154" spans="1:10" x14ac:dyDescent="0.2">
      <c r="A154" s="11"/>
      <c r="B154" s="12"/>
      <c r="C154" s="12"/>
      <c r="D154" s="12"/>
      <c r="E154" s="13"/>
      <c r="F154" s="13"/>
      <c r="G154" s="13"/>
      <c r="H154" s="12"/>
      <c r="J154" s="13"/>
    </row>
    <row r="155" spans="1:10" x14ac:dyDescent="0.2">
      <c r="A155" s="11"/>
      <c r="B155" s="12"/>
      <c r="C155" s="12"/>
      <c r="D155" s="12"/>
      <c r="E155" s="13"/>
      <c r="F155" s="13"/>
      <c r="G155" s="13"/>
      <c r="H155" s="12"/>
      <c r="J155" s="13"/>
    </row>
    <row r="156" spans="1:10" x14ac:dyDescent="0.2">
      <c r="A156" s="11"/>
      <c r="B156" s="12"/>
      <c r="C156" s="12"/>
      <c r="D156" s="12"/>
      <c r="E156" s="13"/>
      <c r="F156" s="13"/>
      <c r="G156" s="13"/>
      <c r="H156" s="12"/>
      <c r="J156" s="13"/>
    </row>
    <row r="157" spans="1:10" x14ac:dyDescent="0.2">
      <c r="A157" s="11"/>
      <c r="B157" s="12"/>
      <c r="C157" s="12"/>
      <c r="D157" s="12"/>
      <c r="E157" s="13"/>
      <c r="F157" s="13"/>
      <c r="G157" s="13"/>
      <c r="H157" s="12"/>
      <c r="J157" s="13"/>
    </row>
    <row r="158" spans="1:10" x14ac:dyDescent="0.2">
      <c r="A158" s="11"/>
      <c r="B158" s="12"/>
      <c r="C158" s="12"/>
      <c r="D158" s="12"/>
      <c r="E158" s="13"/>
      <c r="F158" s="13"/>
      <c r="G158" s="13"/>
      <c r="H158" s="12"/>
      <c r="J158" s="13"/>
    </row>
    <row r="159" spans="1:10" x14ac:dyDescent="0.2">
      <c r="A159" s="11"/>
      <c r="B159" s="12"/>
      <c r="C159" s="12"/>
      <c r="D159" s="12"/>
      <c r="E159" s="13"/>
      <c r="F159" s="13"/>
      <c r="G159" s="13"/>
      <c r="H159" s="12"/>
      <c r="J159" s="13"/>
    </row>
    <row r="160" spans="1:10" x14ac:dyDescent="0.2">
      <c r="A160" s="11"/>
      <c r="B160" s="12"/>
      <c r="C160" s="12"/>
      <c r="D160" s="12"/>
      <c r="E160" s="13"/>
      <c r="F160" s="13"/>
      <c r="G160" s="13"/>
      <c r="H160" s="12"/>
      <c r="J160" s="13"/>
    </row>
    <row r="161" spans="1:10" x14ac:dyDescent="0.2">
      <c r="A161" s="11"/>
      <c r="B161" s="12"/>
      <c r="C161" s="12"/>
      <c r="D161" s="12"/>
      <c r="E161" s="13"/>
      <c r="F161" s="13"/>
      <c r="G161" s="13"/>
      <c r="H161" s="12"/>
      <c r="J161" s="13"/>
    </row>
    <row r="162" spans="1:10" x14ac:dyDescent="0.2">
      <c r="A162" s="11"/>
      <c r="B162" s="12"/>
      <c r="C162" s="12"/>
      <c r="D162" s="12"/>
      <c r="E162" s="13"/>
      <c r="F162" s="13"/>
      <c r="G162" s="13"/>
      <c r="H162" s="12"/>
      <c r="J162" s="13"/>
    </row>
    <row r="163" spans="1:10" x14ac:dyDescent="0.2">
      <c r="A163" s="11"/>
      <c r="B163" s="12"/>
      <c r="C163" s="12"/>
      <c r="D163" s="12"/>
      <c r="E163" s="13"/>
      <c r="F163" s="13"/>
      <c r="G163" s="13"/>
      <c r="H163" s="12"/>
      <c r="J163" s="13"/>
    </row>
    <row r="164" spans="1:10" x14ac:dyDescent="0.2">
      <c r="A164" s="11"/>
      <c r="B164" s="12"/>
      <c r="C164" s="12"/>
      <c r="D164" s="12"/>
      <c r="E164" s="13"/>
      <c r="F164" s="13"/>
      <c r="G164" s="13"/>
      <c r="H164" s="12"/>
      <c r="J164" s="13"/>
    </row>
    <row r="165" spans="1:10" x14ac:dyDescent="0.2">
      <c r="A165" s="11"/>
      <c r="B165" s="12"/>
      <c r="C165" s="12"/>
      <c r="D165" s="12"/>
      <c r="E165" s="13"/>
      <c r="F165" s="13"/>
      <c r="G165" s="13"/>
      <c r="H165" s="12"/>
      <c r="J165" s="13"/>
    </row>
    <row r="166" spans="1:10" x14ac:dyDescent="0.2">
      <c r="A166" s="11"/>
      <c r="B166" s="12"/>
      <c r="C166" s="12"/>
      <c r="D166" s="12"/>
      <c r="E166" s="13"/>
      <c r="F166" s="13"/>
      <c r="G166" s="13"/>
      <c r="H166" s="12"/>
      <c r="J166" s="13"/>
    </row>
    <row r="167" spans="1:10" x14ac:dyDescent="0.2">
      <c r="A167" s="11"/>
      <c r="B167" s="12"/>
      <c r="C167" s="12"/>
      <c r="D167" s="12"/>
      <c r="E167" s="13"/>
      <c r="F167" s="13"/>
      <c r="G167" s="13"/>
      <c r="H167" s="12"/>
      <c r="J167" s="13"/>
    </row>
    <row r="168" spans="1:10" x14ac:dyDescent="0.2">
      <c r="A168" s="11"/>
      <c r="B168" s="12"/>
      <c r="C168" s="12"/>
      <c r="D168" s="12"/>
      <c r="E168" s="13"/>
      <c r="F168" s="13"/>
      <c r="G168" s="13"/>
      <c r="H168" s="12"/>
      <c r="J168" s="13"/>
    </row>
    <row r="169" spans="1:10" x14ac:dyDescent="0.2">
      <c r="A169" s="11"/>
      <c r="B169" s="12"/>
      <c r="C169" s="12"/>
      <c r="D169" s="12"/>
      <c r="E169" s="13"/>
      <c r="F169" s="13"/>
      <c r="G169" s="13"/>
      <c r="H169" s="12"/>
      <c r="J169" s="13"/>
    </row>
    <row r="170" spans="1:10" x14ac:dyDescent="0.2">
      <c r="A170" s="11"/>
      <c r="B170" s="12"/>
      <c r="C170" s="12"/>
      <c r="D170" s="12"/>
      <c r="E170" s="13"/>
      <c r="F170" s="13"/>
      <c r="G170" s="13"/>
      <c r="H170" s="12"/>
      <c r="J170" s="13"/>
    </row>
    <row r="171" spans="1:10" x14ac:dyDescent="0.2">
      <c r="A171" s="11"/>
      <c r="B171" s="12"/>
      <c r="C171" s="12"/>
      <c r="D171" s="12"/>
      <c r="E171" s="13"/>
      <c r="F171" s="13"/>
      <c r="G171" s="13"/>
      <c r="H171" s="12"/>
      <c r="J171" s="13"/>
    </row>
    <row r="172" spans="1:10" x14ac:dyDescent="0.2">
      <c r="A172" s="11"/>
      <c r="B172" s="12"/>
      <c r="C172" s="12"/>
      <c r="D172" s="12"/>
      <c r="E172" s="13"/>
      <c r="F172" s="13"/>
      <c r="G172" s="13"/>
      <c r="H172" s="12"/>
      <c r="J172" s="13"/>
    </row>
    <row r="173" spans="1:10" x14ac:dyDescent="0.2">
      <c r="A173" s="11"/>
      <c r="B173" s="12"/>
      <c r="C173" s="12"/>
      <c r="D173" s="12"/>
      <c r="E173" s="13"/>
      <c r="F173" s="13"/>
      <c r="G173" s="13"/>
      <c r="H173" s="12"/>
      <c r="J173" s="13"/>
    </row>
    <row r="174" spans="1:10" x14ac:dyDescent="0.2">
      <c r="A174" s="11"/>
      <c r="B174" s="12"/>
      <c r="C174" s="12"/>
      <c r="D174" s="12"/>
      <c r="E174" s="13"/>
      <c r="F174" s="13"/>
      <c r="G174" s="13"/>
      <c r="H174" s="12"/>
      <c r="J174" s="13"/>
    </row>
    <row r="175" spans="1:10" x14ac:dyDescent="0.2">
      <c r="A175" s="11"/>
      <c r="B175" s="12"/>
      <c r="C175" s="12"/>
      <c r="D175" s="12"/>
      <c r="E175" s="13"/>
      <c r="F175" s="13"/>
      <c r="G175" s="13"/>
      <c r="H175" s="12"/>
      <c r="J175" s="13"/>
    </row>
    <row r="176" spans="1:10" x14ac:dyDescent="0.2">
      <c r="A176" s="11"/>
      <c r="B176" s="12"/>
      <c r="C176" s="12"/>
      <c r="D176" s="12"/>
      <c r="E176" s="13"/>
      <c r="F176" s="13"/>
      <c r="G176" s="13"/>
      <c r="H176" s="12"/>
      <c r="J176" s="13"/>
    </row>
    <row r="177" spans="1:10" x14ac:dyDescent="0.2">
      <c r="A177" s="11"/>
      <c r="B177" s="12"/>
      <c r="C177" s="12"/>
      <c r="D177" s="12"/>
      <c r="E177" s="13"/>
      <c r="F177" s="13"/>
      <c r="G177" s="13"/>
      <c r="H177" s="12"/>
      <c r="J177" s="13"/>
    </row>
    <row r="178" spans="1:10" x14ac:dyDescent="0.2">
      <c r="A178" s="11"/>
      <c r="B178" s="12"/>
      <c r="C178" s="12"/>
      <c r="D178" s="12"/>
      <c r="E178" s="13"/>
      <c r="F178" s="13"/>
      <c r="G178" s="13"/>
      <c r="H178" s="12"/>
      <c r="J178" s="13"/>
    </row>
    <row r="179" spans="1:10" x14ac:dyDescent="0.2">
      <c r="A179" s="11"/>
      <c r="B179" s="12"/>
      <c r="C179" s="12"/>
      <c r="D179" s="12"/>
      <c r="E179" s="13"/>
      <c r="F179" s="13"/>
      <c r="G179" s="13"/>
      <c r="H179" s="12"/>
      <c r="J179" s="13"/>
    </row>
    <row r="180" spans="1:10" x14ac:dyDescent="0.2">
      <c r="A180" s="11"/>
      <c r="B180" s="12"/>
      <c r="C180" s="12"/>
      <c r="D180" s="12"/>
      <c r="E180" s="13"/>
      <c r="F180" s="13"/>
      <c r="G180" s="13"/>
      <c r="H180" s="12"/>
      <c r="J180" s="13"/>
    </row>
    <row r="181" spans="1:10" x14ac:dyDescent="0.2">
      <c r="A181" s="11"/>
      <c r="B181" s="12"/>
      <c r="C181" s="12"/>
      <c r="D181" s="12"/>
      <c r="E181" s="13"/>
      <c r="F181" s="13"/>
      <c r="G181" s="13"/>
      <c r="H181" s="12"/>
      <c r="J181" s="13"/>
    </row>
    <row r="182" spans="1:10" x14ac:dyDescent="0.2">
      <c r="A182" s="11"/>
      <c r="B182" s="12"/>
      <c r="C182" s="12"/>
      <c r="D182" s="12"/>
      <c r="E182" s="13"/>
      <c r="F182" s="13"/>
      <c r="G182" s="13"/>
      <c r="H182" s="12"/>
      <c r="J182" s="13"/>
    </row>
    <row r="183" spans="1:10" x14ac:dyDescent="0.2">
      <c r="A183" s="11"/>
      <c r="B183" s="12"/>
      <c r="C183" s="12"/>
      <c r="D183" s="12"/>
      <c r="E183" s="13"/>
      <c r="F183" s="13"/>
      <c r="G183" s="13"/>
      <c r="H183" s="12"/>
      <c r="J183" s="13"/>
    </row>
    <row r="184" spans="1:10" x14ac:dyDescent="0.2">
      <c r="A184" s="11"/>
      <c r="B184" s="12"/>
      <c r="C184" s="12"/>
      <c r="D184" s="12"/>
      <c r="E184" s="13"/>
      <c r="F184" s="13"/>
      <c r="G184" s="13"/>
      <c r="H184" s="12"/>
      <c r="J184" s="13"/>
    </row>
    <row r="185" spans="1:10" x14ac:dyDescent="0.2">
      <c r="A185" s="11"/>
      <c r="B185" s="12"/>
      <c r="C185" s="12"/>
      <c r="D185" s="12"/>
      <c r="E185" s="13"/>
      <c r="F185" s="13"/>
      <c r="G185" s="13"/>
      <c r="H185" s="12"/>
      <c r="J185" s="13"/>
    </row>
    <row r="186" spans="1:10" x14ac:dyDescent="0.2">
      <c r="A186" s="11"/>
      <c r="B186" s="12"/>
      <c r="C186" s="12"/>
      <c r="D186" s="12"/>
      <c r="E186" s="13"/>
      <c r="F186" s="13"/>
      <c r="G186" s="13"/>
      <c r="H186" s="12"/>
      <c r="J186" s="13"/>
    </row>
    <row r="187" spans="1:10" x14ac:dyDescent="0.2">
      <c r="A187" s="11"/>
      <c r="B187" s="12"/>
      <c r="C187" s="12"/>
      <c r="D187" s="12"/>
      <c r="E187" s="13"/>
      <c r="F187" s="13"/>
      <c r="G187" s="13"/>
      <c r="H187" s="12"/>
      <c r="J187" s="13"/>
    </row>
    <row r="188" spans="1:10" x14ac:dyDescent="0.2">
      <c r="A188" s="11"/>
      <c r="B188" s="12"/>
      <c r="C188" s="12"/>
      <c r="D188" s="12"/>
      <c r="E188" s="13"/>
      <c r="F188" s="13"/>
      <c r="G188" s="13"/>
      <c r="H188" s="12"/>
      <c r="J188" s="13"/>
    </row>
    <row r="189" spans="1:10" x14ac:dyDescent="0.2">
      <c r="A189" s="11"/>
      <c r="B189" s="12"/>
      <c r="C189" s="12"/>
      <c r="D189" s="12"/>
      <c r="E189" s="13"/>
      <c r="F189" s="13"/>
      <c r="G189" s="13"/>
      <c r="H189" s="12"/>
      <c r="J189" s="13"/>
    </row>
    <row r="190" spans="1:10" x14ac:dyDescent="0.2">
      <c r="A190" s="11"/>
      <c r="B190" s="12"/>
      <c r="C190" s="12"/>
      <c r="D190" s="12"/>
      <c r="E190" s="13"/>
      <c r="F190" s="13"/>
      <c r="G190" s="13"/>
      <c r="H190" s="12"/>
      <c r="J190" s="13"/>
    </row>
    <row r="191" spans="1:10" x14ac:dyDescent="0.2">
      <c r="A191" s="11"/>
      <c r="B191" s="12"/>
      <c r="C191" s="12"/>
      <c r="D191" s="12"/>
      <c r="E191" s="13"/>
      <c r="F191" s="13"/>
      <c r="G191" s="13"/>
      <c r="H191" s="12"/>
      <c r="J191" s="13"/>
    </row>
    <row r="192" spans="1:10" x14ac:dyDescent="0.2">
      <c r="A192" s="11"/>
      <c r="B192" s="12"/>
      <c r="C192" s="12"/>
      <c r="D192" s="12"/>
      <c r="E192" s="13"/>
      <c r="F192" s="13"/>
      <c r="G192" s="13"/>
      <c r="H192" s="12"/>
      <c r="J192" s="13"/>
    </row>
    <row r="193" spans="1:10" x14ac:dyDescent="0.2">
      <c r="A193" s="11"/>
      <c r="B193" s="12"/>
      <c r="C193" s="12"/>
      <c r="D193" s="12"/>
      <c r="E193" s="13"/>
      <c r="F193" s="13"/>
      <c r="G193" s="13"/>
      <c r="H193" s="12"/>
      <c r="J193" s="13"/>
    </row>
    <row r="194" spans="1:10" x14ac:dyDescent="0.2">
      <c r="A194" s="11"/>
      <c r="B194" s="12"/>
      <c r="C194" s="12"/>
      <c r="D194" s="12"/>
      <c r="E194" s="13"/>
      <c r="F194" s="13"/>
      <c r="G194" s="13"/>
      <c r="H194" s="12"/>
      <c r="J194" s="13"/>
    </row>
    <row r="195" spans="1:10" x14ac:dyDescent="0.2">
      <c r="A195" s="11"/>
      <c r="B195" s="12"/>
      <c r="C195" s="12"/>
      <c r="D195" s="12"/>
      <c r="E195" s="13"/>
      <c r="F195" s="13"/>
      <c r="G195" s="13"/>
      <c r="H195" s="12"/>
      <c r="J195" s="13"/>
    </row>
    <row r="196" spans="1:10" x14ac:dyDescent="0.2">
      <c r="A196" s="11"/>
      <c r="B196" s="12"/>
      <c r="C196" s="12"/>
      <c r="D196" s="12"/>
      <c r="E196" s="13"/>
      <c r="F196" s="13"/>
      <c r="G196" s="13"/>
      <c r="H196" s="12"/>
      <c r="J196" s="13"/>
    </row>
    <row r="197" spans="1:10" x14ac:dyDescent="0.2">
      <c r="A197" s="11"/>
      <c r="B197" s="12"/>
      <c r="C197" s="12"/>
      <c r="D197" s="12"/>
      <c r="E197" s="13"/>
      <c r="F197" s="13"/>
      <c r="G197" s="13"/>
      <c r="H197" s="12"/>
      <c r="J197" s="13"/>
    </row>
    <row r="198" spans="1:10" x14ac:dyDescent="0.2">
      <c r="A198" s="11"/>
      <c r="B198" s="12"/>
      <c r="C198" s="12"/>
      <c r="D198" s="12"/>
      <c r="E198" s="13"/>
      <c r="F198" s="13"/>
      <c r="G198" s="13"/>
      <c r="H198" s="12"/>
      <c r="J198" s="13"/>
    </row>
    <row r="199" spans="1:10" x14ac:dyDescent="0.2">
      <c r="A199" s="11"/>
      <c r="B199" s="12"/>
      <c r="C199" s="12"/>
      <c r="D199" s="12"/>
      <c r="E199" s="13"/>
      <c r="F199" s="13"/>
      <c r="G199" s="13"/>
      <c r="H199" s="12"/>
      <c r="J199" s="13"/>
    </row>
    <row r="200" spans="1:10" x14ac:dyDescent="0.2">
      <c r="A200" s="11"/>
      <c r="B200" s="12"/>
      <c r="C200" s="12"/>
      <c r="D200" s="12"/>
      <c r="E200" s="13"/>
      <c r="F200" s="13"/>
      <c r="G200" s="13"/>
      <c r="H200" s="12"/>
      <c r="J200" s="13"/>
    </row>
    <row r="201" spans="1:10" x14ac:dyDescent="0.2">
      <c r="A201" s="11"/>
      <c r="B201" s="12"/>
      <c r="C201" s="12"/>
      <c r="D201" s="12"/>
      <c r="E201" s="13"/>
      <c r="F201" s="13"/>
      <c r="G201" s="13"/>
      <c r="H201" s="12"/>
      <c r="J201" s="13"/>
    </row>
    <row r="202" spans="1:10" x14ac:dyDescent="0.2">
      <c r="A202" s="11"/>
      <c r="B202" s="12"/>
      <c r="C202" s="12"/>
      <c r="D202" s="12"/>
      <c r="E202" s="13"/>
      <c r="F202" s="13"/>
      <c r="G202" s="13"/>
      <c r="H202" s="12"/>
      <c r="J202" s="13"/>
    </row>
    <row r="203" spans="1:10" x14ac:dyDescent="0.2">
      <c r="A203" s="11"/>
      <c r="B203" s="12"/>
      <c r="C203" s="12"/>
      <c r="D203" s="12"/>
      <c r="E203" s="13"/>
      <c r="F203" s="13"/>
      <c r="G203" s="13"/>
      <c r="H203" s="12"/>
      <c r="J203" s="13"/>
    </row>
    <row r="204" spans="1:10" x14ac:dyDescent="0.2">
      <c r="A204" s="11"/>
      <c r="B204" s="12"/>
      <c r="C204" s="12"/>
      <c r="D204" s="12"/>
      <c r="E204" s="13"/>
      <c r="F204" s="13"/>
      <c r="G204" s="13"/>
      <c r="H204" s="12"/>
      <c r="J204" s="13"/>
    </row>
    <row r="205" spans="1:10" x14ac:dyDescent="0.2">
      <c r="A205" s="11"/>
      <c r="B205" s="12"/>
      <c r="C205" s="12"/>
      <c r="D205" s="12"/>
      <c r="E205" s="13"/>
      <c r="F205" s="13"/>
      <c r="G205" s="13"/>
      <c r="H205" s="12"/>
      <c r="J205" s="13"/>
    </row>
    <row r="206" spans="1:10" x14ac:dyDescent="0.2">
      <c r="A206" s="11"/>
      <c r="B206" s="12"/>
      <c r="C206" s="12"/>
      <c r="D206" s="12"/>
      <c r="E206" s="13"/>
      <c r="F206" s="13"/>
      <c r="G206" s="13"/>
      <c r="H206" s="12"/>
      <c r="J206" s="13"/>
    </row>
    <row r="207" spans="1:10" x14ac:dyDescent="0.2">
      <c r="A207" s="11"/>
      <c r="B207" s="12"/>
      <c r="C207" s="12"/>
      <c r="D207" s="12"/>
      <c r="E207" s="13"/>
      <c r="F207" s="13"/>
      <c r="G207" s="13"/>
      <c r="H207" s="12"/>
      <c r="J207" s="13"/>
    </row>
    <row r="208" spans="1:10" x14ac:dyDescent="0.2">
      <c r="A208" s="11"/>
      <c r="B208" s="12"/>
      <c r="C208" s="12"/>
      <c r="D208" s="12"/>
      <c r="E208" s="13"/>
      <c r="F208" s="13"/>
      <c r="G208" s="13"/>
      <c r="H208" s="12"/>
      <c r="J208" s="13"/>
    </row>
    <row r="209" spans="1:10" x14ac:dyDescent="0.2">
      <c r="A209" s="11"/>
      <c r="B209" s="12"/>
      <c r="C209" s="12"/>
      <c r="D209" s="12"/>
      <c r="E209" s="13"/>
      <c r="F209" s="13"/>
      <c r="G209" s="13"/>
      <c r="H209" s="12"/>
      <c r="J209" s="13"/>
    </row>
    <row r="210" spans="1:10" x14ac:dyDescent="0.2">
      <c r="A210" s="11"/>
      <c r="B210" s="12"/>
      <c r="C210" s="12"/>
      <c r="D210" s="12"/>
      <c r="E210" s="13"/>
      <c r="F210" s="13"/>
      <c r="G210" s="13"/>
      <c r="H210" s="12"/>
      <c r="J210" s="13"/>
    </row>
    <row r="211" spans="1:10" x14ac:dyDescent="0.2">
      <c r="A211" s="11"/>
      <c r="B211" s="12"/>
      <c r="C211" s="12"/>
      <c r="D211" s="12"/>
      <c r="E211" s="13"/>
      <c r="F211" s="13"/>
      <c r="G211" s="13"/>
      <c r="H211" s="12"/>
      <c r="J211" s="13"/>
    </row>
    <row r="212" spans="1:10" x14ac:dyDescent="0.2">
      <c r="A212" s="11"/>
      <c r="B212" s="12"/>
      <c r="C212" s="12"/>
      <c r="D212" s="12"/>
      <c r="E212" s="13"/>
      <c r="F212" s="13"/>
      <c r="G212" s="13"/>
      <c r="H212" s="12"/>
      <c r="J212" s="13"/>
    </row>
    <row r="213" spans="1:10" x14ac:dyDescent="0.2">
      <c r="A213" s="11"/>
      <c r="B213" s="12"/>
      <c r="C213" s="12"/>
      <c r="D213" s="12"/>
      <c r="E213" s="13"/>
      <c r="F213" s="13"/>
      <c r="G213" s="13"/>
      <c r="H213" s="12"/>
      <c r="J213" s="13"/>
    </row>
    <row r="214" spans="1:10" x14ac:dyDescent="0.2">
      <c r="A214" s="11"/>
      <c r="B214" s="12"/>
      <c r="C214" s="12"/>
      <c r="D214" s="12"/>
      <c r="E214" s="13"/>
      <c r="F214" s="13"/>
      <c r="G214" s="13"/>
      <c r="H214" s="12"/>
      <c r="J214" s="13"/>
    </row>
    <row r="215" spans="1:10" x14ac:dyDescent="0.2">
      <c r="A215" s="11"/>
      <c r="B215" s="12"/>
      <c r="C215" s="12"/>
      <c r="D215" s="12"/>
      <c r="E215" s="13"/>
      <c r="F215" s="13"/>
      <c r="G215" s="13"/>
      <c r="H215" s="12"/>
      <c r="J215" s="13"/>
    </row>
    <row r="216" spans="1:10" x14ac:dyDescent="0.2">
      <c r="A216" s="11"/>
      <c r="B216" s="12"/>
      <c r="C216" s="12"/>
      <c r="D216" s="12"/>
      <c r="E216" s="13"/>
      <c r="F216" s="13"/>
      <c r="G216" s="13"/>
      <c r="H216" s="12"/>
      <c r="J216" s="13"/>
    </row>
    <row r="217" spans="1:10" x14ac:dyDescent="0.2">
      <c r="A217" s="11"/>
      <c r="B217" s="12"/>
      <c r="C217" s="12"/>
      <c r="D217" s="12"/>
      <c r="E217" s="13"/>
      <c r="F217" s="13"/>
      <c r="G217" s="13"/>
      <c r="H217" s="12"/>
      <c r="J217" s="13"/>
    </row>
    <row r="218" spans="1:10" x14ac:dyDescent="0.2">
      <c r="A218" s="11"/>
      <c r="B218" s="12"/>
      <c r="C218" s="12"/>
      <c r="D218" s="12"/>
      <c r="E218" s="13"/>
      <c r="F218" s="13"/>
      <c r="G218" s="13"/>
      <c r="H218" s="12"/>
      <c r="J218" s="13"/>
    </row>
    <row r="219" spans="1:10" x14ac:dyDescent="0.2">
      <c r="A219" s="11"/>
      <c r="B219" s="12"/>
      <c r="C219" s="12"/>
      <c r="D219" s="12"/>
      <c r="E219" s="13"/>
      <c r="F219" s="13"/>
      <c r="G219" s="13"/>
      <c r="H219" s="12"/>
      <c r="J219" s="13"/>
    </row>
    <row r="220" spans="1:10" x14ac:dyDescent="0.2">
      <c r="A220" s="11"/>
      <c r="B220" s="12"/>
      <c r="C220" s="12"/>
      <c r="D220" s="12"/>
      <c r="E220" s="13"/>
      <c r="F220" s="13"/>
      <c r="G220" s="13"/>
      <c r="H220" s="12"/>
      <c r="J220" s="13"/>
    </row>
    <row r="221" spans="1:10" x14ac:dyDescent="0.2">
      <c r="A221" s="11"/>
      <c r="B221" s="12"/>
      <c r="C221" s="12"/>
      <c r="D221" s="12"/>
      <c r="E221" s="13"/>
      <c r="F221" s="13"/>
      <c r="G221" s="13"/>
      <c r="H221" s="12"/>
      <c r="J221" s="13"/>
    </row>
    <row r="222" spans="1:10" x14ac:dyDescent="0.2">
      <c r="A222" s="11"/>
      <c r="B222" s="12"/>
      <c r="C222" s="12"/>
      <c r="D222" s="12"/>
      <c r="E222" s="13"/>
      <c r="F222" s="13"/>
      <c r="G222" s="13"/>
      <c r="H222" s="12"/>
      <c r="J222" s="13"/>
    </row>
    <row r="223" spans="1:10" x14ac:dyDescent="0.2">
      <c r="A223" s="11"/>
      <c r="B223" s="12"/>
      <c r="C223" s="12"/>
      <c r="D223" s="12"/>
      <c r="E223" s="13"/>
      <c r="F223" s="13"/>
      <c r="G223" s="13"/>
      <c r="H223" s="12"/>
      <c r="J223" s="13"/>
    </row>
    <row r="224" spans="1:10" x14ac:dyDescent="0.2">
      <c r="A224" s="11"/>
      <c r="B224" s="12"/>
      <c r="C224" s="12"/>
      <c r="D224" s="12"/>
      <c r="E224" s="13"/>
      <c r="F224" s="13"/>
      <c r="G224" s="13"/>
      <c r="H224" s="12"/>
      <c r="J224" s="13"/>
    </row>
    <row r="225" spans="1:10" x14ac:dyDescent="0.2">
      <c r="A225" s="11"/>
      <c r="B225" s="12"/>
      <c r="C225" s="12"/>
      <c r="D225" s="12"/>
      <c r="E225" s="13"/>
      <c r="F225" s="13"/>
      <c r="G225" s="13"/>
      <c r="H225" s="12"/>
      <c r="J225" s="13"/>
    </row>
    <row r="226" spans="1:10" x14ac:dyDescent="0.2">
      <c r="A226" s="11"/>
      <c r="B226" s="12"/>
      <c r="C226" s="12"/>
      <c r="D226" s="12"/>
      <c r="E226" s="13"/>
      <c r="F226" s="13"/>
      <c r="G226" s="13"/>
      <c r="H226" s="12"/>
      <c r="J226" s="13"/>
    </row>
    <row r="227" spans="1:10" x14ac:dyDescent="0.2">
      <c r="A227" s="11"/>
      <c r="B227" s="12"/>
      <c r="C227" s="12"/>
      <c r="D227" s="12"/>
      <c r="E227" s="13"/>
      <c r="F227" s="13"/>
      <c r="G227" s="13"/>
      <c r="H227" s="12"/>
      <c r="J227" s="13"/>
    </row>
    <row r="228" spans="1:10" x14ac:dyDescent="0.2">
      <c r="A228" s="11"/>
      <c r="B228" s="12"/>
      <c r="C228" s="12"/>
      <c r="D228" s="12"/>
      <c r="E228" s="13"/>
      <c r="F228" s="13"/>
      <c r="G228" s="13"/>
      <c r="H228" s="12"/>
      <c r="J228" s="13"/>
    </row>
    <row r="229" spans="1:10" x14ac:dyDescent="0.2">
      <c r="A229" s="11"/>
      <c r="B229" s="12"/>
      <c r="C229" s="12"/>
      <c r="D229" s="12"/>
      <c r="E229" s="13"/>
      <c r="F229" s="13"/>
      <c r="G229" s="13"/>
      <c r="H229" s="12"/>
      <c r="J229" s="13"/>
    </row>
    <row r="230" spans="1:10" x14ac:dyDescent="0.2">
      <c r="A230" s="11"/>
      <c r="B230" s="12"/>
      <c r="C230" s="12"/>
      <c r="D230" s="12"/>
      <c r="E230" s="13"/>
      <c r="F230" s="13"/>
      <c r="G230" s="13"/>
      <c r="H230" s="12"/>
      <c r="J230" s="13"/>
    </row>
    <row r="231" spans="1:10" x14ac:dyDescent="0.2">
      <c r="A231" s="11"/>
      <c r="B231" s="12"/>
      <c r="C231" s="12"/>
      <c r="D231" s="12"/>
      <c r="E231" s="13"/>
      <c r="F231" s="13"/>
      <c r="G231" s="13"/>
      <c r="H231" s="12"/>
      <c r="J231" s="13"/>
    </row>
    <row r="232" spans="1:10" x14ac:dyDescent="0.2">
      <c r="A232" s="11"/>
      <c r="B232" s="12"/>
      <c r="C232" s="12"/>
      <c r="D232" s="12"/>
      <c r="E232" s="13"/>
      <c r="F232" s="13"/>
      <c r="G232" s="13"/>
      <c r="H232" s="12"/>
      <c r="J232" s="13"/>
    </row>
    <row r="233" spans="1:10" x14ac:dyDescent="0.2">
      <c r="A233" s="11"/>
      <c r="B233" s="12"/>
      <c r="C233" s="12"/>
      <c r="D233" s="12"/>
      <c r="E233" s="13"/>
      <c r="F233" s="13"/>
      <c r="G233" s="13"/>
      <c r="H233" s="12"/>
      <c r="J233" s="13"/>
    </row>
    <row r="234" spans="1:10" x14ac:dyDescent="0.2">
      <c r="A234" s="11"/>
      <c r="B234" s="12"/>
      <c r="C234" s="12"/>
      <c r="D234" s="12"/>
      <c r="E234" s="13"/>
      <c r="F234" s="13"/>
      <c r="G234" s="13"/>
      <c r="H234" s="12"/>
      <c r="J234" s="13"/>
    </row>
    <row r="235" spans="1:10" x14ac:dyDescent="0.2">
      <c r="A235" s="11"/>
      <c r="B235" s="12"/>
      <c r="C235" s="12"/>
      <c r="D235" s="12"/>
      <c r="E235" s="13"/>
      <c r="F235" s="13"/>
      <c r="G235" s="13"/>
      <c r="H235" s="12"/>
      <c r="J235" s="13"/>
    </row>
    <row r="236" spans="1:10" x14ac:dyDescent="0.2">
      <c r="A236" s="11"/>
      <c r="B236" s="12"/>
      <c r="C236" s="12"/>
      <c r="D236" s="12"/>
      <c r="E236" s="13"/>
      <c r="F236" s="13"/>
      <c r="G236" s="13"/>
      <c r="H236" s="12"/>
      <c r="J236" s="13"/>
    </row>
    <row r="237" spans="1:10" x14ac:dyDescent="0.2">
      <c r="A237" s="11"/>
      <c r="B237" s="12"/>
      <c r="C237" s="12"/>
      <c r="D237" s="12"/>
      <c r="E237" s="13"/>
      <c r="F237" s="13"/>
      <c r="G237" s="13"/>
      <c r="H237" s="12"/>
      <c r="J237" s="13"/>
    </row>
    <row r="238" spans="1:10" x14ac:dyDescent="0.2">
      <c r="A238" s="11"/>
      <c r="B238" s="12"/>
      <c r="C238" s="12"/>
      <c r="D238" s="12"/>
      <c r="E238" s="13"/>
      <c r="F238" s="13"/>
      <c r="G238" s="13"/>
      <c r="H238" s="12"/>
      <c r="J238" s="13"/>
    </row>
    <row r="239" spans="1:10" x14ac:dyDescent="0.2">
      <c r="A239" s="11"/>
      <c r="B239" s="12"/>
      <c r="C239" s="12"/>
      <c r="D239" s="12"/>
      <c r="E239" s="13"/>
      <c r="F239" s="13"/>
      <c r="G239" s="13"/>
      <c r="H239" s="12"/>
      <c r="J239" s="13"/>
    </row>
    <row r="240" spans="1:10" x14ac:dyDescent="0.2">
      <c r="A240" s="11"/>
      <c r="B240" s="12"/>
      <c r="C240" s="12"/>
      <c r="D240" s="12"/>
      <c r="E240" s="13"/>
      <c r="F240" s="13"/>
      <c r="G240" s="13"/>
      <c r="H240" s="12"/>
      <c r="J240" s="13"/>
    </row>
    <row r="241" spans="1:10" x14ac:dyDescent="0.2">
      <c r="A241" s="11"/>
      <c r="B241" s="12"/>
      <c r="C241" s="12"/>
      <c r="D241" s="12"/>
      <c r="E241" s="13"/>
      <c r="F241" s="13"/>
      <c r="G241" s="13"/>
      <c r="H241" s="12"/>
      <c r="J241" s="13"/>
    </row>
    <row r="242" spans="1:10" x14ac:dyDescent="0.2">
      <c r="A242" s="11"/>
      <c r="B242" s="12"/>
      <c r="C242" s="12"/>
      <c r="D242" s="12"/>
      <c r="E242" s="13"/>
      <c r="F242" s="13"/>
      <c r="G242" s="13"/>
      <c r="H242" s="12"/>
      <c r="J242" s="13"/>
    </row>
    <row r="243" spans="1:10" x14ac:dyDescent="0.2">
      <c r="A243" s="11"/>
      <c r="B243" s="12"/>
      <c r="C243" s="12"/>
      <c r="D243" s="12"/>
      <c r="E243" s="13"/>
      <c r="F243" s="13"/>
      <c r="G243" s="13"/>
      <c r="H243" s="12"/>
      <c r="J243" s="13"/>
    </row>
    <row r="244" spans="1:10" x14ac:dyDescent="0.2">
      <c r="A244" s="11"/>
      <c r="B244" s="12"/>
      <c r="C244" s="12"/>
      <c r="D244" s="12"/>
      <c r="E244" s="13"/>
      <c r="F244" s="13"/>
      <c r="G244" s="13"/>
      <c r="H244" s="12"/>
      <c r="J244" s="13"/>
    </row>
    <row r="245" spans="1:10" x14ac:dyDescent="0.2">
      <c r="A245" s="11"/>
      <c r="B245" s="12"/>
      <c r="C245" s="12"/>
      <c r="D245" s="12"/>
      <c r="E245" s="13"/>
      <c r="F245" s="13"/>
      <c r="G245" s="13"/>
      <c r="H245" s="12"/>
      <c r="J245" s="13"/>
    </row>
    <row r="246" spans="1:10" x14ac:dyDescent="0.2">
      <c r="A246" s="11"/>
      <c r="B246" s="12"/>
      <c r="C246" s="12"/>
      <c r="D246" s="12"/>
      <c r="E246" s="13"/>
      <c r="F246" s="13"/>
      <c r="G246" s="13"/>
      <c r="H246" s="12"/>
      <c r="J246" s="13"/>
    </row>
    <row r="247" spans="1:10" x14ac:dyDescent="0.2">
      <c r="A247" s="11"/>
      <c r="B247" s="12"/>
      <c r="C247" s="12"/>
      <c r="D247" s="12"/>
      <c r="E247" s="13"/>
      <c r="F247" s="13"/>
      <c r="G247" s="13"/>
      <c r="H247" s="12"/>
      <c r="J247" s="13"/>
    </row>
    <row r="248" spans="1:10" x14ac:dyDescent="0.2">
      <c r="A248" s="11"/>
      <c r="B248" s="12"/>
      <c r="C248" s="12"/>
      <c r="D248" s="12"/>
      <c r="E248" s="13"/>
      <c r="F248" s="13"/>
      <c r="G248" s="13"/>
      <c r="H248" s="12"/>
      <c r="J248" s="13"/>
    </row>
    <row r="249" spans="1:10" x14ac:dyDescent="0.2">
      <c r="A249" s="11"/>
      <c r="B249" s="12"/>
      <c r="C249" s="12"/>
      <c r="D249" s="12"/>
      <c r="E249" s="13"/>
      <c r="F249" s="13"/>
      <c r="G249" s="13"/>
      <c r="H249" s="12"/>
      <c r="J249" s="13"/>
    </row>
    <row r="250" spans="1:10" x14ac:dyDescent="0.2">
      <c r="A250" s="11"/>
      <c r="B250" s="12"/>
      <c r="C250" s="12"/>
      <c r="D250" s="12"/>
      <c r="E250" s="13"/>
      <c r="F250" s="13"/>
      <c r="G250" s="13"/>
      <c r="H250" s="12"/>
      <c r="J250" s="13"/>
    </row>
    <row r="251" spans="1:10" x14ac:dyDescent="0.2">
      <c r="A251" s="11"/>
      <c r="B251" s="12"/>
      <c r="C251" s="12"/>
      <c r="D251" s="12"/>
      <c r="E251" s="13"/>
      <c r="F251" s="13"/>
      <c r="G251" s="13"/>
      <c r="H251" s="12"/>
      <c r="J251" s="13"/>
    </row>
    <row r="252" spans="1:10" x14ac:dyDescent="0.2">
      <c r="A252" s="11"/>
      <c r="B252" s="12"/>
      <c r="C252" s="12"/>
      <c r="D252" s="12"/>
      <c r="E252" s="13"/>
      <c r="F252" s="13"/>
      <c r="G252" s="13"/>
      <c r="H252" s="12"/>
      <c r="J252" s="13"/>
    </row>
    <row r="253" spans="1:10" x14ac:dyDescent="0.2">
      <c r="A253" s="11"/>
      <c r="B253" s="12"/>
      <c r="C253" s="12"/>
      <c r="D253" s="12"/>
      <c r="E253" s="13"/>
      <c r="F253" s="13"/>
      <c r="G253" s="13"/>
      <c r="H253" s="12"/>
      <c r="J253" s="13"/>
    </row>
    <row r="254" spans="1:10" x14ac:dyDescent="0.2">
      <c r="A254" s="11"/>
      <c r="B254" s="12"/>
      <c r="C254" s="12"/>
      <c r="D254" s="12"/>
      <c r="E254" s="13"/>
      <c r="F254" s="13"/>
      <c r="G254" s="13"/>
      <c r="H254" s="12"/>
      <c r="J254" s="13"/>
    </row>
    <row r="255" spans="1:10" x14ac:dyDescent="0.2">
      <c r="A255" s="11"/>
      <c r="B255" s="12"/>
      <c r="C255" s="12"/>
      <c r="D255" s="12"/>
      <c r="E255" s="13"/>
      <c r="F255" s="13"/>
      <c r="G255" s="13"/>
      <c r="H255" s="12"/>
      <c r="J255" s="13"/>
    </row>
    <row r="256" spans="1:10" x14ac:dyDescent="0.2">
      <c r="A256" s="11"/>
      <c r="B256" s="12"/>
      <c r="C256" s="12"/>
      <c r="D256" s="12"/>
      <c r="E256" s="13"/>
      <c r="F256" s="13"/>
      <c r="G256" s="13"/>
      <c r="H256" s="12"/>
      <c r="J256" s="13"/>
    </row>
    <row r="257" spans="1:10" x14ac:dyDescent="0.2">
      <c r="A257" s="11"/>
      <c r="B257" s="12"/>
      <c r="C257" s="12"/>
      <c r="D257" s="12"/>
      <c r="E257" s="13"/>
      <c r="F257" s="13"/>
      <c r="G257" s="13"/>
      <c r="H257" s="12"/>
      <c r="J257" s="13"/>
    </row>
    <row r="258" spans="1:10" x14ac:dyDescent="0.2">
      <c r="A258" s="11"/>
      <c r="B258" s="12"/>
      <c r="C258" s="12"/>
      <c r="D258" s="12"/>
      <c r="E258" s="13"/>
      <c r="F258" s="13"/>
      <c r="G258" s="13"/>
      <c r="H258" s="12"/>
      <c r="J258" s="13"/>
    </row>
    <row r="259" spans="1:10" x14ac:dyDescent="0.2">
      <c r="A259" s="11"/>
      <c r="B259" s="12"/>
      <c r="C259" s="12"/>
      <c r="D259" s="12"/>
      <c r="E259" s="13"/>
      <c r="F259" s="13"/>
      <c r="G259" s="13"/>
      <c r="H259" s="12"/>
      <c r="J259" s="13"/>
    </row>
    <row r="260" spans="1:10" x14ac:dyDescent="0.2">
      <c r="A260" s="11"/>
      <c r="B260" s="12"/>
      <c r="C260" s="12"/>
      <c r="D260" s="12"/>
      <c r="E260" s="13"/>
      <c r="F260" s="13"/>
      <c r="G260" s="13"/>
      <c r="H260" s="12"/>
      <c r="J260" s="13"/>
    </row>
    <row r="261" spans="1:10" x14ac:dyDescent="0.2">
      <c r="A261" s="11"/>
      <c r="B261" s="12"/>
      <c r="C261" s="12"/>
      <c r="D261" s="12"/>
      <c r="E261" s="13"/>
      <c r="F261" s="13"/>
      <c r="G261" s="13"/>
      <c r="H261" s="12"/>
      <c r="J261" s="13"/>
    </row>
    <row r="262" spans="1:10" x14ac:dyDescent="0.2">
      <c r="A262" s="11"/>
      <c r="B262" s="12"/>
      <c r="C262" s="12"/>
      <c r="D262" s="12"/>
      <c r="E262" s="13"/>
      <c r="F262" s="13"/>
      <c r="G262" s="13"/>
      <c r="H262" s="12"/>
      <c r="J262" s="13"/>
    </row>
    <row r="263" spans="1:10" x14ac:dyDescent="0.2">
      <c r="A263" s="11"/>
      <c r="B263" s="12"/>
      <c r="C263" s="12"/>
      <c r="D263" s="12"/>
      <c r="E263" s="13"/>
      <c r="F263" s="13"/>
      <c r="G263" s="13"/>
      <c r="H263" s="12"/>
      <c r="J263" s="13"/>
    </row>
    <row r="264" spans="1:10" x14ac:dyDescent="0.2">
      <c r="A264" s="11"/>
      <c r="B264" s="12"/>
      <c r="C264" s="12"/>
      <c r="D264" s="12"/>
      <c r="E264" s="13"/>
      <c r="F264" s="13"/>
      <c r="G264" s="13"/>
      <c r="H264" s="12"/>
      <c r="J264" s="13"/>
    </row>
    <row r="265" spans="1:10" x14ac:dyDescent="0.2">
      <c r="A265" s="11"/>
      <c r="B265" s="12"/>
      <c r="C265" s="12"/>
      <c r="D265" s="12"/>
      <c r="E265" s="13"/>
      <c r="F265" s="13"/>
      <c r="G265" s="13"/>
      <c r="H265" s="12"/>
      <c r="J265" s="13"/>
    </row>
    <row r="266" spans="1:10" x14ac:dyDescent="0.2">
      <c r="A266" s="11"/>
      <c r="B266" s="12"/>
      <c r="C266" s="12"/>
      <c r="D266" s="12"/>
      <c r="E266" s="13"/>
      <c r="F266" s="13"/>
      <c r="G266" s="13"/>
      <c r="H266" s="12"/>
      <c r="J266" s="13"/>
    </row>
    <row r="267" spans="1:10" x14ac:dyDescent="0.2">
      <c r="A267" s="11"/>
      <c r="B267" s="12"/>
      <c r="C267" s="12"/>
      <c r="D267" s="12"/>
      <c r="E267" s="13"/>
      <c r="F267" s="13"/>
      <c r="G267" s="13"/>
      <c r="H267" s="12"/>
      <c r="J267" s="13"/>
    </row>
    <row r="268" spans="1:10" x14ac:dyDescent="0.2">
      <c r="A268" s="11"/>
      <c r="B268" s="12"/>
      <c r="C268" s="12"/>
      <c r="D268" s="12"/>
      <c r="E268" s="13"/>
      <c r="F268" s="13"/>
      <c r="G268" s="13"/>
      <c r="H268" s="12"/>
      <c r="J268" s="13"/>
    </row>
    <row r="269" spans="1:10" x14ac:dyDescent="0.2">
      <c r="A269" s="11"/>
      <c r="B269" s="12"/>
      <c r="C269" s="12"/>
      <c r="D269" s="12"/>
      <c r="E269" s="13"/>
      <c r="F269" s="13"/>
      <c r="G269" s="13"/>
      <c r="H269" s="12"/>
      <c r="J269" s="13"/>
    </row>
    <row r="270" spans="1:10" x14ac:dyDescent="0.2">
      <c r="A270" s="11"/>
      <c r="B270" s="12"/>
      <c r="C270" s="12"/>
      <c r="D270" s="12"/>
      <c r="E270" s="13"/>
      <c r="F270" s="13"/>
      <c r="G270" s="13"/>
      <c r="H270" s="12"/>
      <c r="J270" s="13"/>
    </row>
    <row r="271" spans="1:10" x14ac:dyDescent="0.2">
      <c r="A271" s="11"/>
      <c r="B271" s="12"/>
      <c r="C271" s="12"/>
      <c r="D271" s="12"/>
      <c r="E271" s="13"/>
      <c r="F271" s="13"/>
      <c r="G271" s="13"/>
      <c r="H271" s="12"/>
      <c r="J271" s="13"/>
    </row>
    <row r="272" spans="1:10" x14ac:dyDescent="0.2">
      <c r="A272" s="11"/>
      <c r="B272" s="12"/>
      <c r="C272" s="12"/>
      <c r="D272" s="12"/>
      <c r="E272" s="13"/>
      <c r="F272" s="13"/>
      <c r="G272" s="13"/>
      <c r="H272" s="12"/>
      <c r="J272" s="13"/>
    </row>
    <row r="273" spans="1:10" x14ac:dyDescent="0.2">
      <c r="A273" s="11"/>
      <c r="B273" s="12"/>
      <c r="C273" s="12"/>
      <c r="D273" s="12"/>
      <c r="E273" s="13"/>
      <c r="F273" s="13"/>
      <c r="G273" s="13"/>
      <c r="H273" s="12"/>
      <c r="J273" s="13"/>
    </row>
    <row r="274" spans="1:10" x14ac:dyDescent="0.2">
      <c r="A274" s="11"/>
      <c r="B274" s="12"/>
      <c r="C274" s="12"/>
      <c r="D274" s="12"/>
      <c r="E274" s="13"/>
      <c r="F274" s="13"/>
      <c r="G274" s="13"/>
      <c r="H274" s="12"/>
      <c r="J274" s="13"/>
    </row>
    <row r="275" spans="1:10" x14ac:dyDescent="0.2">
      <c r="A275" s="11"/>
      <c r="B275" s="12"/>
      <c r="C275" s="12"/>
      <c r="D275" s="12"/>
      <c r="E275" s="13"/>
      <c r="F275" s="13"/>
      <c r="G275" s="13"/>
      <c r="H275" s="12"/>
      <c r="J275" s="13"/>
    </row>
    <row r="276" spans="1:10" x14ac:dyDescent="0.2">
      <c r="A276" s="11"/>
      <c r="B276" s="12"/>
      <c r="C276" s="12"/>
      <c r="D276" s="12"/>
      <c r="E276" s="13"/>
      <c r="F276" s="13"/>
      <c r="G276" s="13"/>
      <c r="H276" s="12"/>
      <c r="J276" s="13"/>
    </row>
    <row r="277" spans="1:10" x14ac:dyDescent="0.2">
      <c r="A277" s="11"/>
      <c r="B277" s="12"/>
      <c r="C277" s="12"/>
      <c r="D277" s="12"/>
      <c r="E277" s="13"/>
      <c r="F277" s="13"/>
      <c r="G277" s="13"/>
      <c r="H277" s="12"/>
      <c r="J277" s="13"/>
    </row>
    <row r="278" spans="1:10" x14ac:dyDescent="0.2">
      <c r="A278" s="11"/>
      <c r="B278" s="12"/>
      <c r="C278" s="12"/>
      <c r="D278" s="12"/>
      <c r="E278" s="13"/>
      <c r="F278" s="13"/>
      <c r="G278" s="13"/>
      <c r="H278" s="12"/>
      <c r="J278" s="13"/>
    </row>
    <row r="279" spans="1:10" x14ac:dyDescent="0.2">
      <c r="A279" s="11"/>
      <c r="B279" s="12"/>
      <c r="C279" s="12"/>
      <c r="D279" s="12"/>
      <c r="E279" s="13"/>
      <c r="F279" s="13"/>
      <c r="G279" s="13"/>
      <c r="H279" s="12"/>
      <c r="J279" s="13"/>
    </row>
    <row r="280" spans="1:10" x14ac:dyDescent="0.2">
      <c r="A280" s="11"/>
      <c r="B280" s="12"/>
      <c r="C280" s="12"/>
      <c r="D280" s="12"/>
      <c r="E280" s="13"/>
      <c r="F280" s="13"/>
      <c r="G280" s="13"/>
      <c r="H280" s="12"/>
      <c r="J280" s="13"/>
    </row>
    <row r="281" spans="1:10" x14ac:dyDescent="0.2">
      <c r="A281" s="11"/>
      <c r="B281" s="12"/>
      <c r="C281" s="12"/>
      <c r="D281" s="12"/>
      <c r="E281" s="13"/>
      <c r="F281" s="13"/>
      <c r="G281" s="13"/>
      <c r="H281" s="12"/>
      <c r="J281" s="13"/>
    </row>
    <row r="282" spans="1:10" x14ac:dyDescent="0.2">
      <c r="A282" s="11"/>
      <c r="B282" s="12"/>
      <c r="C282" s="12"/>
      <c r="D282" s="12"/>
      <c r="E282" s="13"/>
      <c r="F282" s="13"/>
      <c r="G282" s="13"/>
      <c r="H282" s="12"/>
      <c r="J282" s="13"/>
    </row>
    <row r="283" spans="1:10" x14ac:dyDescent="0.2">
      <c r="A283" s="11"/>
      <c r="B283" s="12"/>
      <c r="C283" s="12"/>
      <c r="D283" s="12"/>
      <c r="E283" s="13"/>
      <c r="F283" s="13"/>
      <c r="G283" s="13"/>
      <c r="H283" s="12"/>
      <c r="J283" s="13"/>
    </row>
    <row r="284" spans="1:10" x14ac:dyDescent="0.2">
      <c r="A284" s="11"/>
      <c r="B284" s="12"/>
      <c r="C284" s="12"/>
      <c r="D284" s="12"/>
      <c r="E284" s="13"/>
      <c r="F284" s="13"/>
      <c r="G284" s="13"/>
      <c r="H284" s="12"/>
      <c r="J284" s="13"/>
    </row>
    <row r="285" spans="1:10" x14ac:dyDescent="0.2">
      <c r="A285" s="11"/>
      <c r="B285" s="12"/>
      <c r="C285" s="12"/>
      <c r="D285" s="12"/>
      <c r="E285" s="13"/>
      <c r="F285" s="13"/>
      <c r="G285" s="13"/>
      <c r="H285" s="12"/>
      <c r="J285" s="13"/>
    </row>
    <row r="286" spans="1:10" x14ac:dyDescent="0.2">
      <c r="A286" s="11"/>
      <c r="B286" s="12"/>
      <c r="C286" s="12"/>
      <c r="D286" s="12"/>
      <c r="E286" s="13"/>
      <c r="F286" s="13"/>
      <c r="G286" s="13"/>
      <c r="H286" s="12"/>
      <c r="J286" s="13"/>
    </row>
    <row r="287" spans="1:10" x14ac:dyDescent="0.2">
      <c r="A287" s="11"/>
      <c r="B287" s="12"/>
      <c r="C287" s="12"/>
      <c r="D287" s="12"/>
      <c r="E287" s="13"/>
      <c r="F287" s="13"/>
      <c r="G287" s="13"/>
      <c r="H287" s="12"/>
      <c r="J287" s="13"/>
    </row>
    <row r="288" spans="1:10" x14ac:dyDescent="0.2">
      <c r="A288" s="11"/>
      <c r="B288" s="12"/>
      <c r="C288" s="12"/>
      <c r="D288" s="12"/>
      <c r="E288" s="13"/>
      <c r="F288" s="13"/>
      <c r="G288" s="13"/>
      <c r="H288" s="12"/>
      <c r="J288" s="13"/>
    </row>
    <row r="289" spans="1:10" x14ac:dyDescent="0.2">
      <c r="A289" s="11"/>
      <c r="B289" s="12"/>
      <c r="C289" s="12"/>
      <c r="D289" s="12"/>
      <c r="E289" s="13"/>
      <c r="F289" s="13"/>
      <c r="G289" s="13"/>
      <c r="H289" s="12"/>
      <c r="J289" s="13"/>
    </row>
    <row r="290" spans="1:10" x14ac:dyDescent="0.2">
      <c r="A290" s="11"/>
      <c r="B290" s="12"/>
      <c r="C290" s="12"/>
      <c r="D290" s="12"/>
      <c r="E290" s="13"/>
      <c r="F290" s="13"/>
      <c r="G290" s="13"/>
      <c r="H290" s="12"/>
      <c r="J290" s="13"/>
    </row>
    <row r="291" spans="1:10" x14ac:dyDescent="0.2">
      <c r="A291" s="11"/>
      <c r="B291" s="12"/>
      <c r="C291" s="12"/>
      <c r="D291" s="12"/>
      <c r="E291" s="13"/>
      <c r="F291" s="13"/>
      <c r="G291" s="13"/>
      <c r="H291" s="12"/>
      <c r="J291" s="13"/>
    </row>
    <row r="292" spans="1:10" x14ac:dyDescent="0.2">
      <c r="A292" s="11"/>
      <c r="B292" s="12"/>
      <c r="C292" s="12"/>
      <c r="D292" s="12"/>
      <c r="E292" s="13"/>
      <c r="F292" s="13"/>
      <c r="G292" s="13"/>
      <c r="H292" s="12"/>
      <c r="J292" s="13"/>
    </row>
    <row r="293" spans="1:10" x14ac:dyDescent="0.2">
      <c r="A293" s="11"/>
      <c r="B293" s="12"/>
      <c r="C293" s="12"/>
      <c r="D293" s="12"/>
      <c r="E293" s="13"/>
      <c r="F293" s="13"/>
      <c r="G293" s="13"/>
      <c r="H293" s="12"/>
      <c r="J293" s="13"/>
    </row>
    <row r="294" spans="1:10" x14ac:dyDescent="0.2">
      <c r="A294" s="11"/>
      <c r="B294" s="12"/>
      <c r="C294" s="12"/>
      <c r="D294" s="12"/>
      <c r="E294" s="13"/>
      <c r="F294" s="13"/>
      <c r="G294" s="13"/>
      <c r="H294" s="12"/>
      <c r="J294" s="13"/>
    </row>
    <row r="295" spans="1:10" x14ac:dyDescent="0.2">
      <c r="A295" s="11"/>
      <c r="B295" s="12"/>
      <c r="C295" s="12"/>
      <c r="D295" s="12"/>
      <c r="E295" s="13"/>
      <c r="F295" s="13"/>
      <c r="G295" s="13"/>
      <c r="H295" s="12"/>
      <c r="J295" s="13"/>
    </row>
    <row r="296" spans="1:10" x14ac:dyDescent="0.2">
      <c r="A296" s="11"/>
      <c r="B296" s="12"/>
      <c r="C296" s="12"/>
      <c r="D296" s="12"/>
      <c r="E296" s="13"/>
      <c r="F296" s="13"/>
      <c r="G296" s="13"/>
      <c r="H296" s="12"/>
      <c r="J296" s="13"/>
    </row>
    <row r="297" spans="1:10" x14ac:dyDescent="0.2">
      <c r="A297" s="11"/>
      <c r="B297" s="12"/>
      <c r="C297" s="12"/>
      <c r="D297" s="12"/>
      <c r="E297" s="13"/>
      <c r="F297" s="13"/>
      <c r="G297" s="13"/>
      <c r="H297" s="12"/>
      <c r="J297" s="13"/>
    </row>
    <row r="298" spans="1:10" x14ac:dyDescent="0.2">
      <c r="A298" s="11"/>
      <c r="B298" s="12"/>
      <c r="C298" s="12"/>
      <c r="D298" s="12"/>
      <c r="E298" s="13"/>
      <c r="F298" s="13"/>
      <c r="G298" s="13"/>
      <c r="H298" s="12"/>
      <c r="J298" s="13"/>
    </row>
    <row r="299" spans="1:10" x14ac:dyDescent="0.2">
      <c r="A299" s="11"/>
      <c r="B299" s="12"/>
      <c r="C299" s="12"/>
      <c r="D299" s="12"/>
      <c r="E299" s="13"/>
      <c r="F299" s="13"/>
      <c r="G299" s="13"/>
      <c r="H299" s="12"/>
      <c r="J299" s="13"/>
    </row>
    <row r="300" spans="1:10" x14ac:dyDescent="0.2">
      <c r="A300" s="11"/>
      <c r="B300" s="12"/>
      <c r="C300" s="12"/>
      <c r="D300" s="12"/>
      <c r="E300" s="13"/>
      <c r="F300" s="13"/>
      <c r="G300" s="13"/>
      <c r="H300" s="12"/>
      <c r="J300" s="13"/>
    </row>
    <row r="301" spans="1:10" x14ac:dyDescent="0.2">
      <c r="A301" s="11"/>
      <c r="B301" s="12"/>
      <c r="C301" s="12"/>
      <c r="D301" s="12"/>
      <c r="E301" s="13"/>
      <c r="F301" s="13"/>
      <c r="G301" s="13"/>
      <c r="H301" s="12"/>
      <c r="J301" s="13"/>
    </row>
    <row r="302" spans="1:10" x14ac:dyDescent="0.2">
      <c r="A302" s="11"/>
      <c r="B302" s="12"/>
      <c r="C302" s="12"/>
      <c r="D302" s="12"/>
      <c r="E302" s="13"/>
      <c r="F302" s="13"/>
      <c r="G302" s="13"/>
      <c r="H302" s="12"/>
      <c r="J302" s="13"/>
    </row>
    <row r="303" spans="1:10" x14ac:dyDescent="0.2">
      <c r="A303" s="11"/>
      <c r="B303" s="12"/>
      <c r="C303" s="12"/>
      <c r="D303" s="12"/>
      <c r="E303" s="13"/>
      <c r="F303" s="13"/>
      <c r="G303" s="13"/>
      <c r="H303" s="12"/>
      <c r="J303" s="13"/>
    </row>
    <row r="304" spans="1:10" x14ac:dyDescent="0.2">
      <c r="A304" s="11"/>
      <c r="B304" s="12"/>
      <c r="C304" s="12"/>
      <c r="D304" s="12"/>
      <c r="E304" s="13"/>
      <c r="F304" s="13"/>
      <c r="G304" s="13"/>
      <c r="H304" s="12"/>
      <c r="J304" s="13"/>
    </row>
    <row r="305" spans="1:10" x14ac:dyDescent="0.2">
      <c r="A305" s="11"/>
      <c r="B305" s="12"/>
      <c r="C305" s="12"/>
      <c r="D305" s="12"/>
      <c r="E305" s="13"/>
      <c r="F305" s="13"/>
      <c r="G305" s="13"/>
      <c r="H305" s="12"/>
      <c r="J305" s="13"/>
    </row>
    <row r="306" spans="1:10" x14ac:dyDescent="0.2">
      <c r="A306" s="11"/>
      <c r="B306" s="12"/>
      <c r="C306" s="12"/>
      <c r="D306" s="12"/>
      <c r="E306" s="13"/>
      <c r="F306" s="13"/>
      <c r="G306" s="13"/>
      <c r="H306" s="12"/>
      <c r="J306" s="13"/>
    </row>
    <row r="307" spans="1:10" x14ac:dyDescent="0.2">
      <c r="A307" s="11"/>
      <c r="B307" s="12"/>
      <c r="C307" s="12"/>
      <c r="D307" s="12"/>
      <c r="E307" s="13"/>
      <c r="F307" s="13"/>
      <c r="G307" s="13"/>
      <c r="H307" s="12"/>
      <c r="J307" s="13"/>
    </row>
    <row r="308" spans="1:10" x14ac:dyDescent="0.2">
      <c r="A308" s="11"/>
      <c r="B308" s="12"/>
      <c r="C308" s="12"/>
      <c r="D308" s="12"/>
      <c r="E308" s="13"/>
      <c r="F308" s="13"/>
      <c r="G308" s="13"/>
      <c r="H308" s="12"/>
      <c r="J308" s="13"/>
    </row>
    <row r="309" spans="1:10" x14ac:dyDescent="0.2">
      <c r="A309" s="11"/>
      <c r="B309" s="12"/>
      <c r="C309" s="12"/>
      <c r="D309" s="12"/>
      <c r="E309" s="13"/>
      <c r="F309" s="13"/>
      <c r="G309" s="13"/>
      <c r="H309" s="12"/>
      <c r="J309" s="13"/>
    </row>
    <row r="310" spans="1:10" x14ac:dyDescent="0.2">
      <c r="A310" s="11"/>
      <c r="B310" s="12"/>
      <c r="C310" s="12"/>
      <c r="D310" s="12"/>
      <c r="E310" s="13"/>
      <c r="F310" s="13"/>
      <c r="G310" s="13"/>
      <c r="H310" s="12"/>
      <c r="J310" s="13"/>
    </row>
    <row r="311" spans="1:10" x14ac:dyDescent="0.2">
      <c r="A311" s="11"/>
      <c r="B311" s="12"/>
      <c r="C311" s="12"/>
      <c r="D311" s="12"/>
      <c r="E311" s="13"/>
      <c r="F311" s="13"/>
      <c r="G311" s="13"/>
      <c r="H311" s="12"/>
      <c r="J311" s="13"/>
    </row>
    <row r="312" spans="1:10" x14ac:dyDescent="0.2">
      <c r="A312" s="11"/>
      <c r="B312" s="12"/>
      <c r="C312" s="12"/>
      <c r="D312" s="12"/>
      <c r="E312" s="13"/>
      <c r="F312" s="13"/>
      <c r="G312" s="13"/>
      <c r="H312" s="12"/>
      <c r="J312" s="13"/>
    </row>
    <row r="313" spans="1:10" x14ac:dyDescent="0.2">
      <c r="A313" s="11"/>
      <c r="B313" s="12"/>
      <c r="C313" s="12"/>
      <c r="D313" s="12"/>
      <c r="E313" s="13"/>
      <c r="F313" s="13"/>
      <c r="G313" s="13"/>
      <c r="H313" s="12"/>
      <c r="J313" s="13"/>
    </row>
    <row r="314" spans="1:10" x14ac:dyDescent="0.2">
      <c r="A314" s="11"/>
      <c r="B314" s="12"/>
      <c r="C314" s="12"/>
      <c r="D314" s="12"/>
      <c r="E314" s="13"/>
      <c r="F314" s="13"/>
      <c r="G314" s="13"/>
      <c r="H314" s="12"/>
      <c r="J314" s="13"/>
    </row>
    <row r="315" spans="1:10" x14ac:dyDescent="0.2">
      <c r="A315" s="11"/>
      <c r="B315" s="12"/>
      <c r="C315" s="12"/>
      <c r="D315" s="12"/>
      <c r="E315" s="13"/>
      <c r="F315" s="13"/>
      <c r="G315" s="13"/>
      <c r="H315" s="12"/>
      <c r="J315" s="13"/>
    </row>
    <row r="316" spans="1:10" x14ac:dyDescent="0.2">
      <c r="A316" s="11"/>
      <c r="B316" s="12"/>
      <c r="C316" s="12"/>
      <c r="D316" s="12"/>
      <c r="E316" s="13"/>
      <c r="F316" s="13"/>
      <c r="G316" s="13"/>
      <c r="H316" s="12"/>
      <c r="J316" s="13"/>
    </row>
    <row r="317" spans="1:10" x14ac:dyDescent="0.2">
      <c r="A317" s="11"/>
      <c r="B317" s="12"/>
      <c r="C317" s="12"/>
      <c r="D317" s="12"/>
      <c r="E317" s="13"/>
      <c r="F317" s="13"/>
      <c r="G317" s="13"/>
      <c r="H317" s="12"/>
      <c r="J317" s="13"/>
    </row>
    <row r="318" spans="1:10" x14ac:dyDescent="0.2">
      <c r="A318" s="11"/>
      <c r="B318" s="12"/>
      <c r="C318" s="12"/>
      <c r="D318" s="12"/>
      <c r="E318" s="13"/>
      <c r="F318" s="13"/>
      <c r="G318" s="13"/>
      <c r="H318" s="12"/>
      <c r="J318" s="13"/>
    </row>
    <row r="319" spans="1:10" x14ac:dyDescent="0.2">
      <c r="A319" s="11"/>
      <c r="B319" s="12"/>
      <c r="C319" s="12"/>
      <c r="D319" s="12"/>
      <c r="E319" s="13"/>
      <c r="F319" s="13"/>
      <c r="G319" s="13"/>
      <c r="H319" s="12"/>
      <c r="J319" s="13"/>
    </row>
    <row r="320" spans="1:10" x14ac:dyDescent="0.2">
      <c r="A320" s="11"/>
      <c r="B320" s="12"/>
      <c r="C320" s="12"/>
      <c r="D320" s="12"/>
      <c r="E320" s="13"/>
      <c r="F320" s="13"/>
      <c r="G320" s="13"/>
      <c r="H320" s="12"/>
      <c r="J320" s="13"/>
    </row>
    <row r="321" spans="1:10" x14ac:dyDescent="0.2">
      <c r="A321" s="11"/>
      <c r="B321" s="12"/>
      <c r="C321" s="12"/>
      <c r="D321" s="12"/>
      <c r="E321" s="13"/>
      <c r="F321" s="13"/>
      <c r="G321" s="13"/>
      <c r="H321" s="12"/>
      <c r="J321" s="13"/>
    </row>
    <row r="322" spans="1:10" x14ac:dyDescent="0.2">
      <c r="A322" s="11"/>
      <c r="B322" s="12"/>
      <c r="C322" s="12"/>
      <c r="D322" s="12"/>
      <c r="E322" s="13"/>
      <c r="F322" s="13"/>
      <c r="G322" s="13"/>
      <c r="H322" s="12"/>
      <c r="J322" s="13"/>
    </row>
    <row r="323" spans="1:10" x14ac:dyDescent="0.2">
      <c r="A323" s="11"/>
      <c r="B323" s="12"/>
      <c r="C323" s="12"/>
      <c r="D323" s="12"/>
      <c r="E323" s="13"/>
      <c r="F323" s="13"/>
      <c r="G323" s="13"/>
      <c r="H323" s="12"/>
      <c r="J323" s="13"/>
    </row>
    <row r="324" spans="1:10" x14ac:dyDescent="0.2">
      <c r="A324" s="11"/>
      <c r="B324" s="12"/>
      <c r="C324" s="12"/>
      <c r="D324" s="12"/>
      <c r="E324" s="13"/>
      <c r="F324" s="13"/>
      <c r="G324" s="13"/>
      <c r="H324" s="12"/>
      <c r="J324" s="13"/>
    </row>
    <row r="325" spans="1:10" x14ac:dyDescent="0.2">
      <c r="A325" s="11"/>
      <c r="B325" s="12"/>
      <c r="C325" s="12"/>
      <c r="D325" s="12"/>
      <c r="E325" s="13"/>
      <c r="F325" s="13"/>
      <c r="G325" s="13"/>
      <c r="H325" s="12"/>
      <c r="J325" s="13"/>
    </row>
    <row r="326" spans="1:10" x14ac:dyDescent="0.2">
      <c r="A326" s="11"/>
      <c r="B326" s="12"/>
      <c r="C326" s="12"/>
      <c r="D326" s="12"/>
      <c r="E326" s="13"/>
      <c r="F326" s="13"/>
      <c r="G326" s="13"/>
      <c r="H326" s="12"/>
      <c r="J326" s="13"/>
    </row>
    <row r="327" spans="1:10" x14ac:dyDescent="0.2">
      <c r="A327" s="11"/>
      <c r="B327" s="12"/>
      <c r="C327" s="12"/>
      <c r="D327" s="12"/>
      <c r="E327" s="13"/>
      <c r="F327" s="13"/>
      <c r="G327" s="13"/>
      <c r="H327" s="12"/>
      <c r="J327" s="13"/>
    </row>
    <row r="328" spans="1:10" x14ac:dyDescent="0.2">
      <c r="A328" s="11"/>
      <c r="B328" s="12"/>
      <c r="C328" s="12"/>
      <c r="D328" s="12"/>
      <c r="E328" s="13"/>
      <c r="F328" s="13"/>
      <c r="G328" s="13"/>
      <c r="H328" s="12"/>
      <c r="J328" s="13"/>
    </row>
    <row r="329" spans="1:10" x14ac:dyDescent="0.2">
      <c r="A329" s="11"/>
      <c r="B329" s="12"/>
      <c r="C329" s="12"/>
      <c r="D329" s="12"/>
      <c r="E329" s="13"/>
      <c r="F329" s="13"/>
      <c r="G329" s="13"/>
      <c r="H329" s="12"/>
      <c r="J329" s="13"/>
    </row>
    <row r="330" spans="1:10" x14ac:dyDescent="0.2">
      <c r="A330" s="11"/>
      <c r="B330" s="12"/>
      <c r="C330" s="12"/>
      <c r="D330" s="12"/>
      <c r="E330" s="13"/>
      <c r="F330" s="13"/>
      <c r="G330" s="13"/>
      <c r="H330" s="12"/>
      <c r="J330" s="13"/>
    </row>
    <row r="331" spans="1:10" x14ac:dyDescent="0.2">
      <c r="A331" s="11"/>
      <c r="B331" s="12"/>
      <c r="C331" s="12"/>
      <c r="D331" s="12"/>
      <c r="E331" s="13"/>
      <c r="F331" s="13"/>
      <c r="G331" s="13"/>
      <c r="H331" s="12"/>
      <c r="J331" s="13"/>
    </row>
    <row r="332" spans="1:10" x14ac:dyDescent="0.2">
      <c r="A332" s="11"/>
      <c r="B332" s="12"/>
      <c r="C332" s="12"/>
      <c r="D332" s="12"/>
      <c r="E332" s="13"/>
      <c r="F332" s="13"/>
      <c r="G332" s="13"/>
      <c r="H332" s="12"/>
      <c r="J332" s="13"/>
    </row>
    <row r="333" spans="1:10" x14ac:dyDescent="0.2">
      <c r="A333" s="11"/>
      <c r="B333" s="12"/>
      <c r="C333" s="12"/>
      <c r="D333" s="12"/>
      <c r="E333" s="13"/>
      <c r="F333" s="13"/>
      <c r="G333" s="13"/>
      <c r="H333" s="12"/>
      <c r="J333" s="13"/>
    </row>
    <row r="334" spans="1:10" x14ac:dyDescent="0.2">
      <c r="A334" s="11"/>
      <c r="B334" s="12"/>
      <c r="C334" s="12"/>
      <c r="D334" s="12"/>
      <c r="E334" s="13"/>
      <c r="F334" s="13"/>
      <c r="G334" s="13"/>
      <c r="H334" s="12"/>
      <c r="J334" s="13"/>
    </row>
    <row r="335" spans="1:10" x14ac:dyDescent="0.2">
      <c r="A335" s="11"/>
      <c r="B335" s="12"/>
      <c r="C335" s="12"/>
      <c r="D335" s="12"/>
      <c r="E335" s="13"/>
      <c r="F335" s="13"/>
      <c r="G335" s="13"/>
      <c r="H335" s="12"/>
      <c r="J335" s="13"/>
    </row>
    <row r="336" spans="1:10" x14ac:dyDescent="0.2">
      <c r="A336" s="11"/>
      <c r="B336" s="12"/>
      <c r="C336" s="12"/>
      <c r="D336" s="12"/>
      <c r="E336" s="13"/>
      <c r="F336" s="13"/>
      <c r="G336" s="13"/>
      <c r="H336" s="12"/>
      <c r="J336" s="13"/>
    </row>
    <row r="337" spans="1:10" x14ac:dyDescent="0.2">
      <c r="A337" s="11"/>
      <c r="B337" s="12"/>
      <c r="C337" s="12"/>
      <c r="D337" s="12"/>
      <c r="E337" s="13"/>
      <c r="F337" s="13"/>
      <c r="G337" s="13"/>
      <c r="H337" s="12"/>
      <c r="J337" s="13"/>
    </row>
    <row r="338" spans="1:10" x14ac:dyDescent="0.2">
      <c r="A338" s="11"/>
      <c r="B338" s="12"/>
      <c r="C338" s="12"/>
      <c r="D338" s="12"/>
      <c r="E338" s="13"/>
      <c r="F338" s="13"/>
      <c r="G338" s="13"/>
      <c r="H338" s="12"/>
      <c r="J338" s="13"/>
    </row>
    <row r="339" spans="1:10" x14ac:dyDescent="0.2">
      <c r="A339" s="11"/>
      <c r="B339" s="12"/>
      <c r="C339" s="12"/>
      <c r="D339" s="12"/>
      <c r="E339" s="13"/>
      <c r="F339" s="13"/>
      <c r="G339" s="13"/>
      <c r="H339" s="12"/>
      <c r="J339" s="13"/>
    </row>
    <row r="340" spans="1:10" x14ac:dyDescent="0.2">
      <c r="A340" s="11"/>
      <c r="B340" s="12"/>
      <c r="C340" s="12"/>
      <c r="D340" s="12"/>
      <c r="E340" s="13"/>
      <c r="F340" s="13"/>
      <c r="G340" s="13"/>
      <c r="H340" s="12"/>
      <c r="J340" s="13"/>
    </row>
    <row r="341" spans="1:10" x14ac:dyDescent="0.2">
      <c r="A341" s="11"/>
      <c r="B341" s="12"/>
      <c r="C341" s="12"/>
      <c r="D341" s="12"/>
      <c r="E341" s="13"/>
      <c r="F341" s="13"/>
      <c r="G341" s="13"/>
      <c r="H341" s="12"/>
      <c r="J341" s="13"/>
    </row>
    <row r="342" spans="1:10" x14ac:dyDescent="0.2">
      <c r="A342" s="11"/>
      <c r="B342" s="12"/>
      <c r="C342" s="12"/>
      <c r="D342" s="12"/>
      <c r="E342" s="13"/>
      <c r="F342" s="13"/>
      <c r="G342" s="13"/>
      <c r="H342" s="12"/>
      <c r="J342" s="13"/>
    </row>
    <row r="343" spans="1:10" x14ac:dyDescent="0.2">
      <c r="A343" s="11"/>
      <c r="B343" s="12"/>
      <c r="C343" s="12"/>
      <c r="D343" s="12"/>
      <c r="E343" s="13"/>
      <c r="F343" s="13"/>
      <c r="G343" s="13"/>
      <c r="H343" s="12"/>
      <c r="J343" s="13"/>
    </row>
    <row r="344" spans="1:10" x14ac:dyDescent="0.2">
      <c r="A344" s="11"/>
      <c r="B344" s="12"/>
      <c r="C344" s="12"/>
      <c r="D344" s="12"/>
      <c r="E344" s="13"/>
      <c r="F344" s="13"/>
      <c r="G344" s="13"/>
      <c r="H344" s="12"/>
      <c r="J344" s="13"/>
    </row>
    <row r="345" spans="1:10" x14ac:dyDescent="0.2">
      <c r="A345" s="11"/>
      <c r="B345" s="12"/>
      <c r="C345" s="12"/>
      <c r="D345" s="12"/>
      <c r="E345" s="13"/>
      <c r="F345" s="13"/>
      <c r="G345" s="13"/>
      <c r="H345" s="12"/>
      <c r="J345" s="13"/>
    </row>
    <row r="346" spans="1:10" x14ac:dyDescent="0.2">
      <c r="A346" s="11"/>
      <c r="B346" s="12"/>
      <c r="C346" s="12"/>
      <c r="D346" s="12"/>
      <c r="E346" s="13"/>
      <c r="F346" s="13"/>
      <c r="G346" s="13"/>
      <c r="H346" s="12"/>
      <c r="J346" s="13"/>
    </row>
    <row r="347" spans="1:10" x14ac:dyDescent="0.2">
      <c r="A347" s="11"/>
      <c r="B347" s="12"/>
      <c r="C347" s="12"/>
      <c r="D347" s="12"/>
      <c r="E347" s="13"/>
      <c r="F347" s="13"/>
      <c r="G347" s="13"/>
      <c r="H347" s="12"/>
      <c r="J347" s="13"/>
    </row>
    <row r="348" spans="1:10" x14ac:dyDescent="0.2">
      <c r="A348" s="11"/>
      <c r="B348" s="12"/>
      <c r="C348" s="12"/>
      <c r="D348" s="12"/>
      <c r="E348" s="13"/>
      <c r="F348" s="13"/>
      <c r="G348" s="13"/>
      <c r="H348" s="12"/>
      <c r="J348" s="13"/>
    </row>
    <row r="349" spans="1:10" x14ac:dyDescent="0.2">
      <c r="A349" s="11"/>
      <c r="B349" s="12"/>
      <c r="C349" s="12"/>
      <c r="D349" s="12"/>
      <c r="E349" s="13"/>
      <c r="F349" s="13"/>
      <c r="G349" s="13"/>
      <c r="H349" s="12"/>
      <c r="J349" s="13"/>
    </row>
    <row r="350" spans="1:10" x14ac:dyDescent="0.2">
      <c r="A350" s="11"/>
      <c r="B350" s="12"/>
      <c r="C350" s="12"/>
      <c r="D350" s="12"/>
      <c r="E350" s="13"/>
      <c r="F350" s="13"/>
      <c r="G350" s="13"/>
      <c r="H350" s="12"/>
      <c r="J350" s="13"/>
    </row>
    <row r="351" spans="1:10" x14ac:dyDescent="0.2">
      <c r="A351" s="11"/>
      <c r="B351" s="12"/>
      <c r="C351" s="12"/>
      <c r="D351" s="12"/>
      <c r="E351" s="13"/>
      <c r="F351" s="13"/>
      <c r="G351" s="13"/>
      <c r="H351" s="12"/>
      <c r="J351" s="13"/>
    </row>
    <row r="352" spans="1:10" x14ac:dyDescent="0.2">
      <c r="A352" s="11"/>
      <c r="B352" s="12"/>
      <c r="C352" s="12"/>
      <c r="D352" s="12"/>
      <c r="E352" s="13"/>
      <c r="F352" s="13"/>
      <c r="G352" s="13"/>
      <c r="H352" s="12"/>
      <c r="J352" s="13"/>
    </row>
    <row r="353" spans="1:10" x14ac:dyDescent="0.2">
      <c r="A353" s="11"/>
      <c r="B353" s="12"/>
      <c r="C353" s="12"/>
      <c r="D353" s="12"/>
      <c r="E353" s="13"/>
      <c r="F353" s="13"/>
      <c r="G353" s="13"/>
      <c r="H353" s="12"/>
      <c r="J353" s="13"/>
    </row>
    <row r="354" spans="1:10" x14ac:dyDescent="0.2">
      <c r="A354" s="11"/>
      <c r="B354" s="12"/>
      <c r="C354" s="12"/>
      <c r="D354" s="12"/>
      <c r="E354" s="13"/>
      <c r="F354" s="13"/>
      <c r="G354" s="13"/>
      <c r="H354" s="12"/>
      <c r="J354" s="13"/>
    </row>
    <row r="355" spans="1:10" x14ac:dyDescent="0.2">
      <c r="A355" s="11"/>
      <c r="B355" s="12"/>
      <c r="C355" s="12"/>
      <c r="D355" s="12"/>
      <c r="E355" s="13"/>
      <c r="F355" s="13"/>
      <c r="G355" s="13"/>
      <c r="H355" s="12"/>
      <c r="J355" s="13"/>
    </row>
    <row r="356" spans="1:10" x14ac:dyDescent="0.2">
      <c r="A356" s="11"/>
      <c r="B356" s="12"/>
      <c r="C356" s="12"/>
      <c r="D356" s="12"/>
      <c r="E356" s="13"/>
      <c r="F356" s="13"/>
      <c r="G356" s="13"/>
      <c r="H356" s="12"/>
      <c r="J356" s="13"/>
    </row>
    <row r="357" spans="1:10" x14ac:dyDescent="0.2">
      <c r="A357" s="11"/>
      <c r="B357" s="12"/>
      <c r="C357" s="12"/>
      <c r="D357" s="12"/>
      <c r="E357" s="13"/>
      <c r="F357" s="13"/>
      <c r="G357" s="13"/>
      <c r="H357" s="12"/>
      <c r="J357" s="13"/>
    </row>
    <row r="358" spans="1:10" x14ac:dyDescent="0.2">
      <c r="A358" s="11"/>
      <c r="B358" s="12"/>
      <c r="C358" s="12"/>
      <c r="D358" s="12"/>
      <c r="E358" s="13"/>
      <c r="F358" s="13"/>
      <c r="G358" s="13"/>
      <c r="H358" s="12"/>
      <c r="J358" s="13"/>
    </row>
    <row r="359" spans="1:10" x14ac:dyDescent="0.2">
      <c r="A359" s="11"/>
      <c r="B359" s="12"/>
      <c r="C359" s="12"/>
      <c r="D359" s="12"/>
      <c r="E359" s="13"/>
      <c r="F359" s="13"/>
      <c r="G359" s="13"/>
      <c r="H359" s="12"/>
      <c r="J359" s="13"/>
    </row>
    <row r="360" spans="1:10" x14ac:dyDescent="0.2">
      <c r="A360" s="11"/>
      <c r="B360" s="12"/>
      <c r="C360" s="12"/>
      <c r="D360" s="12"/>
      <c r="E360" s="13"/>
      <c r="F360" s="13"/>
      <c r="G360" s="13"/>
      <c r="H360" s="12"/>
      <c r="J360" s="13"/>
    </row>
    <row r="361" spans="1:10" x14ac:dyDescent="0.2">
      <c r="A361" s="11"/>
      <c r="B361" s="12"/>
      <c r="C361" s="12"/>
      <c r="D361" s="12"/>
      <c r="E361" s="13"/>
      <c r="F361" s="13"/>
      <c r="G361" s="13"/>
      <c r="H361" s="12"/>
      <c r="J361" s="13"/>
    </row>
    <row r="362" spans="1:10" x14ac:dyDescent="0.2">
      <c r="A362" s="11"/>
      <c r="B362" s="12"/>
      <c r="C362" s="12"/>
      <c r="D362" s="12"/>
      <c r="E362" s="13"/>
      <c r="F362" s="13"/>
      <c r="G362" s="13"/>
      <c r="H362" s="12"/>
      <c r="J362" s="13"/>
    </row>
    <row r="363" spans="1:10" x14ac:dyDescent="0.2">
      <c r="A363" s="11"/>
      <c r="B363" s="12"/>
      <c r="C363" s="12"/>
      <c r="D363" s="12"/>
      <c r="E363" s="13"/>
      <c r="F363" s="13"/>
      <c r="G363" s="13"/>
      <c r="H363" s="12"/>
      <c r="J363" s="13"/>
    </row>
    <row r="364" spans="1:10" x14ac:dyDescent="0.2">
      <c r="A364" s="11"/>
      <c r="B364" s="12"/>
      <c r="C364" s="12"/>
      <c r="D364" s="12"/>
      <c r="E364" s="13"/>
      <c r="F364" s="13"/>
      <c r="G364" s="13"/>
      <c r="H364" s="12"/>
      <c r="J364" s="13"/>
    </row>
    <row r="365" spans="1:10" x14ac:dyDescent="0.2">
      <c r="A365" s="11"/>
      <c r="B365" s="12"/>
      <c r="C365" s="12"/>
      <c r="D365" s="12"/>
      <c r="E365" s="13"/>
      <c r="F365" s="13"/>
      <c r="G365" s="13"/>
      <c r="H365" s="12"/>
      <c r="J365" s="13"/>
    </row>
    <row r="366" spans="1:10" x14ac:dyDescent="0.2">
      <c r="A366" s="11"/>
      <c r="B366" s="12"/>
      <c r="C366" s="12"/>
      <c r="D366" s="12"/>
      <c r="E366" s="13"/>
      <c r="F366" s="13"/>
      <c r="G366" s="13"/>
      <c r="H366" s="12"/>
      <c r="J366" s="13"/>
    </row>
    <row r="367" spans="1:10" x14ac:dyDescent="0.2">
      <c r="A367" s="11"/>
      <c r="B367" s="12"/>
      <c r="C367" s="12"/>
      <c r="D367" s="12"/>
      <c r="E367" s="13"/>
      <c r="F367" s="13"/>
      <c r="G367" s="13"/>
      <c r="H367" s="12"/>
      <c r="J367" s="13"/>
    </row>
    <row r="368" spans="1:10" x14ac:dyDescent="0.2">
      <c r="A368" s="11"/>
      <c r="B368" s="12"/>
      <c r="C368" s="12"/>
      <c r="D368" s="12"/>
      <c r="E368" s="13"/>
      <c r="F368" s="13"/>
      <c r="G368" s="13"/>
      <c r="H368" s="12"/>
      <c r="J368" s="13"/>
    </row>
    <row r="369" spans="1:10" x14ac:dyDescent="0.2">
      <c r="A369" s="11"/>
      <c r="B369" s="12"/>
      <c r="C369" s="12"/>
      <c r="D369" s="12"/>
      <c r="E369" s="13"/>
      <c r="F369" s="13"/>
      <c r="G369" s="13"/>
      <c r="H369" s="12"/>
      <c r="J369" s="13"/>
    </row>
    <row r="370" spans="1:10" x14ac:dyDescent="0.2">
      <c r="A370" s="11"/>
      <c r="B370" s="12"/>
      <c r="C370" s="12"/>
      <c r="D370" s="12"/>
      <c r="E370" s="13"/>
      <c r="F370" s="13"/>
      <c r="G370" s="13"/>
      <c r="H370" s="12"/>
      <c r="J370" s="13"/>
    </row>
    <row r="371" spans="1:10" x14ac:dyDescent="0.2">
      <c r="A371" s="11"/>
      <c r="B371" s="12"/>
      <c r="C371" s="12"/>
      <c r="D371" s="12"/>
      <c r="E371" s="13"/>
      <c r="F371" s="13"/>
      <c r="G371" s="13"/>
      <c r="H371" s="12"/>
      <c r="J371" s="13"/>
    </row>
    <row r="372" spans="1:10" x14ac:dyDescent="0.2">
      <c r="A372" s="11"/>
      <c r="B372" s="12"/>
      <c r="C372" s="12"/>
      <c r="D372" s="12"/>
      <c r="E372" s="13"/>
      <c r="F372" s="13"/>
      <c r="G372" s="13"/>
      <c r="H372" s="12"/>
      <c r="J372" s="13"/>
    </row>
    <row r="373" spans="1:10" x14ac:dyDescent="0.2">
      <c r="A373" s="11"/>
      <c r="B373" s="12"/>
      <c r="C373" s="12"/>
      <c r="D373" s="12"/>
      <c r="E373" s="13"/>
      <c r="F373" s="13"/>
      <c r="G373" s="13"/>
      <c r="H373" s="12"/>
      <c r="J373" s="13"/>
    </row>
    <row r="374" spans="1:10" x14ac:dyDescent="0.2">
      <c r="A374" s="11"/>
      <c r="B374" s="12"/>
      <c r="C374" s="12"/>
      <c r="D374" s="12"/>
      <c r="E374" s="13"/>
      <c r="F374" s="13"/>
      <c r="G374" s="13"/>
      <c r="H374" s="12"/>
      <c r="J374" s="13"/>
    </row>
    <row r="375" spans="1:10" x14ac:dyDescent="0.2">
      <c r="A375" s="11"/>
      <c r="B375" s="12"/>
      <c r="C375" s="12"/>
      <c r="D375" s="12"/>
      <c r="E375" s="13"/>
      <c r="F375" s="13"/>
      <c r="G375" s="13"/>
      <c r="H375" s="12"/>
      <c r="J375" s="13"/>
    </row>
    <row r="376" spans="1:10" x14ac:dyDescent="0.2">
      <c r="A376" s="11"/>
      <c r="B376" s="12"/>
      <c r="C376" s="12"/>
      <c r="D376" s="12"/>
      <c r="E376" s="13"/>
      <c r="F376" s="13"/>
      <c r="G376" s="13"/>
      <c r="H376" s="12"/>
      <c r="J376" s="13"/>
    </row>
    <row r="377" spans="1:10" x14ac:dyDescent="0.2">
      <c r="A377" s="11"/>
      <c r="B377" s="12"/>
      <c r="C377" s="12"/>
      <c r="D377" s="12"/>
      <c r="E377" s="13"/>
      <c r="F377" s="13"/>
      <c r="G377" s="13"/>
      <c r="H377" s="12"/>
      <c r="J377" s="13"/>
    </row>
    <row r="378" spans="1:10" x14ac:dyDescent="0.2">
      <c r="A378" s="11"/>
      <c r="B378" s="12"/>
      <c r="C378" s="12"/>
      <c r="D378" s="12"/>
      <c r="E378" s="13"/>
      <c r="F378" s="13"/>
      <c r="G378" s="13"/>
      <c r="H378" s="12"/>
      <c r="J378" s="13"/>
    </row>
    <row r="379" spans="1:10" x14ac:dyDescent="0.2">
      <c r="A379" s="11"/>
      <c r="B379" s="12"/>
      <c r="C379" s="12"/>
      <c r="D379" s="12"/>
      <c r="E379" s="13"/>
      <c r="F379" s="13"/>
      <c r="G379" s="13"/>
      <c r="H379" s="12"/>
      <c r="J379" s="13"/>
    </row>
    <row r="380" spans="1:10" x14ac:dyDescent="0.2">
      <c r="A380" s="11"/>
      <c r="B380" s="12"/>
      <c r="C380" s="12"/>
      <c r="D380" s="12"/>
      <c r="E380" s="13"/>
      <c r="F380" s="13"/>
      <c r="G380" s="13"/>
      <c r="H380" s="12"/>
      <c r="J380" s="13"/>
    </row>
    <row r="381" spans="1:10" x14ac:dyDescent="0.2">
      <c r="A381" s="11"/>
      <c r="B381" s="12"/>
      <c r="C381" s="12"/>
      <c r="D381" s="12"/>
      <c r="E381" s="13"/>
      <c r="F381" s="13"/>
      <c r="G381" s="13"/>
      <c r="H381" s="12"/>
      <c r="J381" s="13"/>
    </row>
    <row r="382" spans="1:10" x14ac:dyDescent="0.2">
      <c r="A382" s="11"/>
      <c r="B382" s="12"/>
      <c r="C382" s="12"/>
      <c r="D382" s="12"/>
      <c r="E382" s="13"/>
      <c r="F382" s="13"/>
      <c r="G382" s="13"/>
      <c r="H382" s="12"/>
      <c r="J382" s="13"/>
    </row>
    <row r="383" spans="1:10" x14ac:dyDescent="0.2">
      <c r="A383" s="11"/>
      <c r="B383" s="12"/>
      <c r="C383" s="12"/>
      <c r="D383" s="12"/>
      <c r="E383" s="13"/>
      <c r="F383" s="13"/>
      <c r="G383" s="13"/>
      <c r="H383" s="12"/>
      <c r="J383" s="13"/>
    </row>
    <row r="384" spans="1:10" x14ac:dyDescent="0.2">
      <c r="A384" s="11"/>
      <c r="B384" s="12"/>
      <c r="C384" s="12"/>
      <c r="D384" s="12"/>
      <c r="E384" s="13"/>
      <c r="F384" s="13"/>
      <c r="G384" s="13"/>
      <c r="H384" s="12"/>
      <c r="J384" s="13"/>
    </row>
    <row r="385" spans="1:10" x14ac:dyDescent="0.2">
      <c r="A385" s="11"/>
      <c r="B385" s="12"/>
      <c r="C385" s="12"/>
      <c r="D385" s="12"/>
      <c r="E385" s="13"/>
      <c r="F385" s="13"/>
      <c r="G385" s="13"/>
      <c r="H385" s="12"/>
      <c r="J385" s="13"/>
    </row>
    <row r="386" spans="1:10" x14ac:dyDescent="0.2">
      <c r="A386" s="11"/>
      <c r="B386" s="12"/>
      <c r="C386" s="12"/>
      <c r="D386" s="12"/>
      <c r="E386" s="13"/>
      <c r="F386" s="13"/>
      <c r="G386" s="13"/>
      <c r="H386" s="12"/>
      <c r="J386" s="13"/>
    </row>
    <row r="387" spans="1:10" x14ac:dyDescent="0.2">
      <c r="A387" s="11"/>
      <c r="B387" s="12"/>
      <c r="C387" s="12"/>
      <c r="D387" s="12"/>
      <c r="E387" s="13"/>
      <c r="F387" s="13"/>
      <c r="G387" s="13"/>
      <c r="H387" s="12"/>
      <c r="J387" s="13"/>
    </row>
    <row r="388" spans="1:10" x14ac:dyDescent="0.2">
      <c r="A388" s="11"/>
      <c r="B388" s="12"/>
      <c r="C388" s="12"/>
      <c r="D388" s="12"/>
      <c r="E388" s="13"/>
      <c r="F388" s="13"/>
      <c r="G388" s="13"/>
      <c r="H388" s="12"/>
      <c r="J388" s="13"/>
    </row>
    <row r="389" spans="1:10" x14ac:dyDescent="0.2">
      <c r="A389" s="11"/>
      <c r="B389" s="12"/>
      <c r="C389" s="12"/>
      <c r="D389" s="12"/>
      <c r="E389" s="13"/>
      <c r="F389" s="13"/>
      <c r="G389" s="13"/>
      <c r="H389" s="12"/>
      <c r="J389" s="13"/>
    </row>
    <row r="390" spans="1:10" x14ac:dyDescent="0.2">
      <c r="A390" s="11"/>
      <c r="B390" s="12"/>
      <c r="C390" s="12"/>
      <c r="D390" s="12"/>
      <c r="E390" s="13"/>
      <c r="F390" s="13"/>
      <c r="G390" s="13"/>
      <c r="H390" s="12"/>
      <c r="J390" s="13"/>
    </row>
    <row r="391" spans="1:10" x14ac:dyDescent="0.2">
      <c r="A391" s="11"/>
      <c r="B391" s="12"/>
      <c r="C391" s="12"/>
      <c r="D391" s="12"/>
      <c r="E391" s="13"/>
      <c r="F391" s="13"/>
      <c r="G391" s="13"/>
      <c r="H391" s="12"/>
      <c r="J391" s="13"/>
    </row>
    <row r="392" spans="1:10" x14ac:dyDescent="0.2">
      <c r="A392" s="11"/>
      <c r="B392" s="12"/>
      <c r="C392" s="12"/>
      <c r="D392" s="12"/>
      <c r="E392" s="13"/>
      <c r="F392" s="13"/>
      <c r="G392" s="13"/>
      <c r="H392" s="12"/>
      <c r="J392" s="13"/>
    </row>
    <row r="393" spans="1:10" x14ac:dyDescent="0.2">
      <c r="A393" s="11"/>
      <c r="B393" s="12"/>
      <c r="C393" s="12"/>
      <c r="D393" s="12"/>
      <c r="E393" s="13"/>
      <c r="F393" s="13"/>
      <c r="G393" s="13"/>
      <c r="H393" s="12"/>
      <c r="J393" s="13"/>
    </row>
    <row r="394" spans="1:10" x14ac:dyDescent="0.2">
      <c r="A394" s="11"/>
      <c r="B394" s="12"/>
      <c r="C394" s="12"/>
      <c r="D394" s="12"/>
      <c r="E394" s="13"/>
      <c r="F394" s="13"/>
      <c r="G394" s="13"/>
      <c r="H394" s="12"/>
      <c r="J394" s="13"/>
    </row>
    <row r="395" spans="1:10" x14ac:dyDescent="0.2">
      <c r="A395" s="11"/>
      <c r="B395" s="12"/>
      <c r="C395" s="12"/>
      <c r="D395" s="12"/>
      <c r="E395" s="13"/>
      <c r="F395" s="13"/>
      <c r="G395" s="13"/>
      <c r="H395" s="12"/>
      <c r="J395" s="13"/>
    </row>
    <row r="396" spans="1:10" x14ac:dyDescent="0.2">
      <c r="A396" s="11"/>
      <c r="B396" s="12"/>
      <c r="C396" s="12"/>
      <c r="D396" s="12"/>
      <c r="E396" s="13"/>
      <c r="F396" s="13"/>
      <c r="G396" s="13"/>
      <c r="H396" s="12"/>
      <c r="J396" s="13"/>
    </row>
    <row r="397" spans="1:10" x14ac:dyDescent="0.2">
      <c r="A397" s="11"/>
      <c r="B397" s="12"/>
      <c r="C397" s="12"/>
      <c r="D397" s="12"/>
      <c r="E397" s="13"/>
      <c r="F397" s="13"/>
      <c r="G397" s="13"/>
      <c r="H397" s="12"/>
      <c r="J397" s="13"/>
    </row>
    <row r="398" spans="1:10" x14ac:dyDescent="0.2">
      <c r="A398" s="11"/>
      <c r="B398" s="12"/>
      <c r="C398" s="12"/>
      <c r="D398" s="12"/>
      <c r="E398" s="13"/>
      <c r="F398" s="13"/>
      <c r="G398" s="13"/>
      <c r="H398" s="12"/>
      <c r="J398" s="13"/>
    </row>
    <row r="399" spans="1:10" x14ac:dyDescent="0.2">
      <c r="A399" s="11"/>
      <c r="B399" s="12"/>
      <c r="C399" s="12"/>
      <c r="D399" s="12"/>
      <c r="E399" s="13"/>
      <c r="F399" s="13"/>
      <c r="G399" s="13"/>
      <c r="H399" s="12"/>
      <c r="J399" s="13"/>
    </row>
    <row r="400" spans="1:10" x14ac:dyDescent="0.2">
      <c r="A400" s="11"/>
      <c r="B400" s="12"/>
      <c r="C400" s="12"/>
      <c r="D400" s="12"/>
      <c r="E400" s="13"/>
      <c r="F400" s="13"/>
      <c r="G400" s="13"/>
      <c r="H400" s="12"/>
      <c r="J400" s="13"/>
    </row>
    <row r="401" spans="1:10" x14ac:dyDescent="0.2">
      <c r="A401" s="11"/>
      <c r="B401" s="12"/>
      <c r="C401" s="12"/>
      <c r="D401" s="12"/>
      <c r="E401" s="13"/>
      <c r="F401" s="13"/>
      <c r="G401" s="13"/>
      <c r="H401" s="12"/>
      <c r="J401" s="13"/>
    </row>
    <row r="402" spans="1:10" x14ac:dyDescent="0.2">
      <c r="A402" s="11"/>
      <c r="B402" s="12"/>
      <c r="C402" s="12"/>
      <c r="D402" s="12"/>
      <c r="E402" s="13"/>
      <c r="F402" s="13"/>
      <c r="G402" s="13"/>
      <c r="H402" s="12"/>
      <c r="J402" s="13"/>
    </row>
    <row r="403" spans="1:10" x14ac:dyDescent="0.2">
      <c r="A403" s="11"/>
      <c r="B403" s="12"/>
      <c r="C403" s="12"/>
      <c r="D403" s="12"/>
      <c r="E403" s="13"/>
      <c r="F403" s="13"/>
      <c r="G403" s="13"/>
      <c r="H403" s="12"/>
      <c r="J403" s="13"/>
    </row>
    <row r="404" spans="1:10" x14ac:dyDescent="0.2">
      <c r="A404" s="11"/>
      <c r="B404" s="12"/>
      <c r="C404" s="12"/>
      <c r="D404" s="12"/>
      <c r="E404" s="13"/>
      <c r="F404" s="13"/>
      <c r="G404" s="13"/>
      <c r="H404" s="12"/>
      <c r="J404" s="13"/>
    </row>
    <row r="405" spans="1:10" x14ac:dyDescent="0.2">
      <c r="A405" s="11"/>
      <c r="B405" s="12"/>
      <c r="C405" s="12"/>
      <c r="D405" s="12"/>
      <c r="E405" s="13"/>
      <c r="F405" s="13"/>
      <c r="G405" s="13"/>
      <c r="H405" s="12"/>
      <c r="J405" s="13"/>
    </row>
    <row r="406" spans="1:10" x14ac:dyDescent="0.2">
      <c r="A406" s="11"/>
      <c r="B406" s="12"/>
      <c r="C406" s="12"/>
      <c r="D406" s="12"/>
      <c r="E406" s="13"/>
      <c r="F406" s="13"/>
      <c r="G406" s="13"/>
      <c r="H406" s="12"/>
      <c r="J406" s="13"/>
    </row>
    <row r="407" spans="1:10" x14ac:dyDescent="0.2">
      <c r="A407" s="11"/>
      <c r="B407" s="12"/>
      <c r="C407" s="12"/>
      <c r="D407" s="12"/>
      <c r="E407" s="13"/>
      <c r="F407" s="13"/>
      <c r="G407" s="13"/>
      <c r="H407" s="12"/>
      <c r="J407" s="13"/>
    </row>
    <row r="408" spans="1:10" x14ac:dyDescent="0.2">
      <c r="A408" s="11"/>
      <c r="B408" s="12"/>
      <c r="C408" s="12"/>
      <c r="D408" s="12"/>
      <c r="E408" s="13"/>
      <c r="F408" s="13"/>
      <c r="G408" s="13"/>
      <c r="H408" s="12"/>
      <c r="J408" s="13"/>
    </row>
    <row r="409" spans="1:10" x14ac:dyDescent="0.2">
      <c r="A409" s="11"/>
      <c r="B409" s="12"/>
      <c r="C409" s="12"/>
      <c r="D409" s="12"/>
      <c r="E409" s="13"/>
      <c r="F409" s="13"/>
      <c r="G409" s="13"/>
      <c r="H409" s="12"/>
      <c r="J409" s="13"/>
    </row>
    <row r="410" spans="1:10" x14ac:dyDescent="0.2">
      <c r="A410" s="11"/>
      <c r="B410" s="12"/>
      <c r="C410" s="12"/>
      <c r="D410" s="12"/>
      <c r="E410" s="13"/>
      <c r="F410" s="13"/>
      <c r="G410" s="13"/>
      <c r="H410" s="12"/>
      <c r="J410" s="13"/>
    </row>
    <row r="411" spans="1:10" x14ac:dyDescent="0.2">
      <c r="A411" s="11"/>
      <c r="B411" s="12"/>
      <c r="C411" s="12"/>
      <c r="D411" s="12"/>
      <c r="E411" s="13"/>
      <c r="F411" s="13"/>
      <c r="G411" s="13"/>
      <c r="H411" s="12"/>
      <c r="J411" s="13"/>
    </row>
    <row r="412" spans="1:10" x14ac:dyDescent="0.2">
      <c r="A412" s="11"/>
      <c r="B412" s="12"/>
      <c r="C412" s="12"/>
      <c r="D412" s="12"/>
      <c r="E412" s="13"/>
      <c r="F412" s="13"/>
      <c r="G412" s="13"/>
      <c r="H412" s="12"/>
      <c r="J412" s="13"/>
    </row>
    <row r="413" spans="1:10" x14ac:dyDescent="0.2">
      <c r="A413" s="11"/>
      <c r="B413" s="12"/>
      <c r="C413" s="12"/>
      <c r="D413" s="12"/>
      <c r="E413" s="13"/>
      <c r="F413" s="13"/>
      <c r="G413" s="13"/>
      <c r="H413" s="12"/>
      <c r="J413" s="13"/>
    </row>
    <row r="414" spans="1:10" x14ac:dyDescent="0.2">
      <c r="A414" s="11"/>
      <c r="B414" s="12"/>
      <c r="C414" s="12"/>
      <c r="D414" s="12"/>
      <c r="E414" s="13"/>
      <c r="F414" s="13"/>
      <c r="G414" s="13"/>
      <c r="H414" s="12"/>
      <c r="J414" s="13"/>
    </row>
    <row r="415" spans="1:10" x14ac:dyDescent="0.2">
      <c r="A415" s="11"/>
      <c r="B415" s="12"/>
      <c r="C415" s="12"/>
      <c r="D415" s="12"/>
      <c r="E415" s="13"/>
      <c r="F415" s="13"/>
      <c r="G415" s="13"/>
      <c r="H415" s="12"/>
      <c r="J415" s="13"/>
    </row>
    <row r="416" spans="1:10" x14ac:dyDescent="0.2">
      <c r="A416" s="11"/>
      <c r="B416" s="12"/>
      <c r="C416" s="12"/>
      <c r="D416" s="12"/>
      <c r="E416" s="13"/>
      <c r="F416" s="13"/>
      <c r="G416" s="13"/>
      <c r="H416" s="12"/>
      <c r="J416" s="13"/>
    </row>
    <row r="417" spans="1:10" x14ac:dyDescent="0.2">
      <c r="A417" s="11"/>
      <c r="B417" s="12"/>
      <c r="C417" s="12"/>
      <c r="D417" s="12"/>
      <c r="E417" s="13"/>
      <c r="F417" s="13"/>
      <c r="G417" s="13"/>
      <c r="H417" s="12"/>
      <c r="J417" s="13"/>
    </row>
    <row r="418" spans="1:10" x14ac:dyDescent="0.2">
      <c r="A418" s="11"/>
      <c r="B418" s="12"/>
      <c r="C418" s="12"/>
      <c r="D418" s="12"/>
      <c r="E418" s="13"/>
      <c r="F418" s="13"/>
      <c r="G418" s="13"/>
      <c r="H418" s="12"/>
      <c r="J418" s="13"/>
    </row>
    <row r="419" spans="1:10" x14ac:dyDescent="0.2">
      <c r="A419" s="11"/>
      <c r="B419" s="12"/>
      <c r="C419" s="12"/>
      <c r="D419" s="12"/>
      <c r="E419" s="13"/>
      <c r="F419" s="13"/>
      <c r="G419" s="13"/>
      <c r="H419" s="12"/>
      <c r="J419" s="13"/>
    </row>
    <row r="420" spans="1:10" x14ac:dyDescent="0.2">
      <c r="A420" s="11"/>
      <c r="B420" s="12"/>
      <c r="C420" s="12"/>
      <c r="D420" s="12"/>
      <c r="E420" s="13"/>
      <c r="F420" s="13"/>
      <c r="G420" s="13"/>
      <c r="H420" s="12"/>
      <c r="J420" s="13"/>
    </row>
    <row r="421" spans="1:10" x14ac:dyDescent="0.2">
      <c r="A421" s="11"/>
      <c r="B421" s="12"/>
      <c r="C421" s="12"/>
      <c r="D421" s="12"/>
      <c r="E421" s="13"/>
      <c r="F421" s="13"/>
      <c r="G421" s="13"/>
      <c r="H421" s="12"/>
      <c r="J421" s="13"/>
    </row>
    <row r="422" spans="1:10" x14ac:dyDescent="0.2">
      <c r="A422" s="11"/>
      <c r="B422" s="12"/>
      <c r="C422" s="12"/>
      <c r="D422" s="12"/>
      <c r="E422" s="13"/>
      <c r="F422" s="13"/>
      <c r="G422" s="13"/>
      <c r="H422" s="12"/>
      <c r="J422" s="13"/>
    </row>
    <row r="423" spans="1:10" x14ac:dyDescent="0.2">
      <c r="A423" s="11"/>
      <c r="B423" s="12"/>
      <c r="C423" s="12"/>
      <c r="D423" s="12"/>
      <c r="E423" s="13"/>
      <c r="F423" s="13"/>
      <c r="G423" s="13"/>
      <c r="H423" s="12"/>
      <c r="J423" s="13"/>
    </row>
    <row r="424" spans="1:10" x14ac:dyDescent="0.2">
      <c r="A424" s="11"/>
      <c r="B424" s="12"/>
      <c r="C424" s="12"/>
      <c r="D424" s="12"/>
      <c r="E424" s="13"/>
      <c r="F424" s="13"/>
      <c r="G424" s="13"/>
      <c r="H424" s="12"/>
      <c r="J424" s="13"/>
    </row>
    <row r="425" spans="1:10" x14ac:dyDescent="0.2">
      <c r="A425" s="11"/>
      <c r="B425" s="12"/>
      <c r="C425" s="12"/>
      <c r="D425" s="12"/>
      <c r="E425" s="13"/>
      <c r="F425" s="13"/>
      <c r="G425" s="13"/>
      <c r="H425" s="12"/>
      <c r="J425" s="13"/>
    </row>
    <row r="426" spans="1:10" x14ac:dyDescent="0.2">
      <c r="A426" s="11"/>
      <c r="B426" s="12"/>
      <c r="C426" s="12"/>
      <c r="D426" s="12"/>
      <c r="E426" s="13"/>
      <c r="F426" s="13"/>
      <c r="G426" s="13"/>
      <c r="H426" s="12"/>
      <c r="J426" s="13"/>
    </row>
    <row r="427" spans="1:10" x14ac:dyDescent="0.2">
      <c r="A427" s="11"/>
      <c r="B427" s="12"/>
      <c r="C427" s="12"/>
      <c r="D427" s="12"/>
      <c r="E427" s="13"/>
      <c r="F427" s="13"/>
      <c r="G427" s="13"/>
      <c r="H427" s="12"/>
      <c r="J427" s="13"/>
    </row>
    <row r="428" spans="1:10" x14ac:dyDescent="0.2">
      <c r="A428" s="11"/>
      <c r="B428" s="12"/>
      <c r="C428" s="12"/>
      <c r="D428" s="12"/>
      <c r="E428" s="13"/>
      <c r="F428" s="13"/>
      <c r="G428" s="13"/>
      <c r="H428" s="12"/>
      <c r="J428" s="13"/>
    </row>
    <row r="429" spans="1:10" x14ac:dyDescent="0.2">
      <c r="A429" s="11"/>
      <c r="B429" s="12"/>
      <c r="C429" s="12"/>
      <c r="D429" s="12"/>
      <c r="E429" s="13"/>
      <c r="F429" s="13"/>
      <c r="G429" s="13"/>
      <c r="H429" s="12"/>
      <c r="J429" s="13"/>
    </row>
    <row r="430" spans="1:10" x14ac:dyDescent="0.2">
      <c r="A430" s="11"/>
      <c r="B430" s="12"/>
      <c r="C430" s="12"/>
      <c r="D430" s="12"/>
      <c r="E430" s="13"/>
      <c r="F430" s="13"/>
      <c r="G430" s="13"/>
      <c r="H430" s="12"/>
      <c r="J430" s="13"/>
    </row>
    <row r="431" spans="1:10" x14ac:dyDescent="0.2">
      <c r="A431" s="11"/>
      <c r="B431" s="12"/>
      <c r="C431" s="12"/>
      <c r="D431" s="12"/>
      <c r="E431" s="13"/>
      <c r="F431" s="13"/>
      <c r="G431" s="13"/>
      <c r="H431" s="12"/>
      <c r="J431" s="13"/>
    </row>
    <row r="432" spans="1:10" x14ac:dyDescent="0.2">
      <c r="A432" s="11"/>
      <c r="B432" s="12"/>
      <c r="C432" s="12"/>
      <c r="D432" s="12"/>
      <c r="E432" s="13"/>
      <c r="F432" s="13"/>
      <c r="G432" s="13"/>
      <c r="H432" s="12"/>
      <c r="J432" s="13"/>
    </row>
    <row r="433" spans="1:10" x14ac:dyDescent="0.2">
      <c r="A433" s="11"/>
      <c r="B433" s="12"/>
      <c r="C433" s="12"/>
      <c r="D433" s="12"/>
      <c r="E433" s="13"/>
      <c r="F433" s="13"/>
      <c r="G433" s="13"/>
      <c r="H433" s="12"/>
      <c r="J433" s="13"/>
    </row>
    <row r="434" spans="1:10" x14ac:dyDescent="0.2">
      <c r="A434" s="11"/>
      <c r="B434" s="12"/>
      <c r="C434" s="12"/>
      <c r="D434" s="12"/>
      <c r="E434" s="13"/>
      <c r="F434" s="13"/>
      <c r="G434" s="13"/>
      <c r="H434" s="12"/>
      <c r="J434" s="13"/>
    </row>
    <row r="435" spans="1:10" x14ac:dyDescent="0.2">
      <c r="A435" s="11"/>
      <c r="B435" s="12"/>
      <c r="C435" s="12"/>
      <c r="D435" s="12"/>
      <c r="E435" s="13"/>
      <c r="F435" s="13"/>
      <c r="G435" s="13"/>
      <c r="H435" s="12"/>
      <c r="J435" s="13"/>
    </row>
    <row r="436" spans="1:10" x14ac:dyDescent="0.2">
      <c r="A436" s="11"/>
      <c r="B436" s="12"/>
      <c r="C436" s="12"/>
      <c r="D436" s="12"/>
      <c r="E436" s="13"/>
      <c r="F436" s="13"/>
      <c r="G436" s="13"/>
      <c r="H436" s="12"/>
      <c r="J436" s="13"/>
    </row>
    <row r="437" spans="1:10" x14ac:dyDescent="0.2">
      <c r="A437" s="11"/>
      <c r="B437" s="12"/>
      <c r="C437" s="12"/>
      <c r="D437" s="12"/>
      <c r="E437" s="13"/>
      <c r="F437" s="13"/>
      <c r="G437" s="13"/>
      <c r="H437" s="12"/>
      <c r="J437" s="13"/>
    </row>
    <row r="438" spans="1:10" x14ac:dyDescent="0.2">
      <c r="A438" s="11"/>
      <c r="B438" s="12"/>
      <c r="C438" s="12"/>
      <c r="D438" s="12"/>
      <c r="E438" s="13"/>
      <c r="F438" s="13"/>
      <c r="G438" s="13"/>
      <c r="H438" s="12"/>
      <c r="J438" s="13"/>
    </row>
    <row r="439" spans="1:10" x14ac:dyDescent="0.2">
      <c r="A439" s="11"/>
      <c r="B439" s="12"/>
      <c r="C439" s="12"/>
      <c r="D439" s="12"/>
      <c r="E439" s="13"/>
      <c r="F439" s="13"/>
      <c r="G439" s="13"/>
      <c r="H439" s="12"/>
      <c r="J439" s="13"/>
    </row>
    <row r="440" spans="1:10" x14ac:dyDescent="0.2">
      <c r="A440" s="11"/>
      <c r="B440" s="12"/>
      <c r="C440" s="12"/>
      <c r="D440" s="12"/>
      <c r="E440" s="13"/>
      <c r="F440" s="13"/>
      <c r="G440" s="13"/>
      <c r="H440" s="12"/>
      <c r="J440" s="13"/>
    </row>
    <row r="441" spans="1:10" x14ac:dyDescent="0.2">
      <c r="A441" s="11"/>
      <c r="B441" s="12"/>
      <c r="C441" s="12"/>
      <c r="D441" s="12"/>
      <c r="E441" s="13"/>
      <c r="F441" s="13"/>
      <c r="G441" s="13"/>
      <c r="H441" s="12"/>
      <c r="J441" s="13"/>
    </row>
    <row r="442" spans="1:10" x14ac:dyDescent="0.2">
      <c r="A442" s="11"/>
      <c r="B442" s="12"/>
      <c r="C442" s="12"/>
      <c r="D442" s="12"/>
      <c r="E442" s="13"/>
      <c r="F442" s="13"/>
      <c r="G442" s="13"/>
      <c r="H442" s="12"/>
      <c r="J442" s="13"/>
    </row>
    <row r="443" spans="1:10" x14ac:dyDescent="0.2">
      <c r="A443" s="11"/>
      <c r="B443" s="12"/>
      <c r="C443" s="12"/>
      <c r="D443" s="12"/>
      <c r="E443" s="13"/>
      <c r="F443" s="13"/>
      <c r="G443" s="13"/>
      <c r="H443" s="12"/>
      <c r="J443" s="13"/>
    </row>
    <row r="444" spans="1:10" x14ac:dyDescent="0.2">
      <c r="A444" s="11"/>
      <c r="B444" s="12"/>
      <c r="C444" s="12"/>
      <c r="D444" s="12"/>
      <c r="E444" s="13"/>
      <c r="F444" s="13"/>
      <c r="G444" s="13"/>
      <c r="H444" s="12"/>
      <c r="J444" s="13"/>
    </row>
    <row r="445" spans="1:10" x14ac:dyDescent="0.2">
      <c r="A445" s="11"/>
      <c r="B445" s="12"/>
      <c r="C445" s="12"/>
      <c r="D445" s="12"/>
      <c r="E445" s="13"/>
      <c r="F445" s="13"/>
      <c r="G445" s="13"/>
      <c r="H445" s="12"/>
      <c r="J445" s="13"/>
    </row>
    <row r="446" spans="1:10" x14ac:dyDescent="0.2">
      <c r="A446" s="11"/>
      <c r="B446" s="12"/>
      <c r="C446" s="12"/>
      <c r="D446" s="12"/>
      <c r="E446" s="13"/>
      <c r="F446" s="13"/>
      <c r="G446" s="13"/>
      <c r="H446" s="12"/>
      <c r="J446" s="13"/>
    </row>
    <row r="447" spans="1:10" x14ac:dyDescent="0.2">
      <c r="A447" s="11"/>
      <c r="B447" s="12"/>
      <c r="C447" s="12"/>
      <c r="D447" s="12"/>
      <c r="E447" s="13"/>
      <c r="F447" s="13"/>
      <c r="G447" s="13"/>
      <c r="H447" s="12"/>
      <c r="J447" s="13"/>
    </row>
    <row r="448" spans="1:10" x14ac:dyDescent="0.2">
      <c r="A448" s="11"/>
      <c r="B448" s="12"/>
      <c r="C448" s="12"/>
      <c r="D448" s="12"/>
      <c r="E448" s="13"/>
      <c r="F448" s="13"/>
      <c r="G448" s="13"/>
      <c r="H448" s="12"/>
      <c r="J448" s="13"/>
    </row>
    <row r="449" spans="1:10" x14ac:dyDescent="0.2">
      <c r="A449" s="11"/>
      <c r="B449" s="12"/>
      <c r="C449" s="12"/>
      <c r="D449" s="12"/>
      <c r="E449" s="13"/>
      <c r="F449" s="13"/>
      <c r="G449" s="13"/>
      <c r="H449" s="12"/>
      <c r="J449" s="13"/>
    </row>
    <row r="450" spans="1:10" x14ac:dyDescent="0.2">
      <c r="A450" s="11"/>
      <c r="B450" s="12"/>
      <c r="C450" s="12"/>
      <c r="D450" s="12"/>
      <c r="E450" s="13"/>
      <c r="F450" s="13"/>
      <c r="G450" s="13"/>
      <c r="H450" s="12"/>
      <c r="J450" s="13"/>
    </row>
    <row r="451" spans="1:10" x14ac:dyDescent="0.2">
      <c r="A451" s="11"/>
      <c r="B451" s="12"/>
      <c r="C451" s="12"/>
      <c r="D451" s="12"/>
      <c r="E451" s="13"/>
      <c r="F451" s="13"/>
      <c r="G451" s="13"/>
      <c r="H451" s="12"/>
      <c r="J451" s="13"/>
    </row>
    <row r="452" spans="1:10" x14ac:dyDescent="0.2">
      <c r="A452" s="11"/>
      <c r="B452" s="12"/>
      <c r="C452" s="12"/>
      <c r="D452" s="12"/>
      <c r="E452" s="13"/>
      <c r="F452" s="13"/>
      <c r="G452" s="13"/>
      <c r="H452" s="12"/>
      <c r="J452" s="13"/>
    </row>
    <row r="453" spans="1:10" x14ac:dyDescent="0.2">
      <c r="A453" s="11"/>
      <c r="B453" s="12"/>
      <c r="C453" s="12"/>
      <c r="D453" s="12"/>
      <c r="E453" s="13"/>
      <c r="F453" s="13"/>
      <c r="G453" s="13"/>
      <c r="H453" s="12"/>
      <c r="J453" s="13"/>
    </row>
    <row r="454" spans="1:10" x14ac:dyDescent="0.2">
      <c r="A454" s="11"/>
      <c r="B454" s="12"/>
      <c r="C454" s="12"/>
      <c r="D454" s="12"/>
      <c r="E454" s="13"/>
      <c r="F454" s="13"/>
      <c r="G454" s="13"/>
      <c r="H454" s="12"/>
      <c r="J454" s="13"/>
    </row>
    <row r="455" spans="1:10" x14ac:dyDescent="0.2">
      <c r="A455" s="11"/>
      <c r="B455" s="12"/>
      <c r="C455" s="12"/>
      <c r="D455" s="12"/>
      <c r="E455" s="13"/>
      <c r="F455" s="13"/>
      <c r="G455" s="13"/>
      <c r="H455" s="12"/>
      <c r="J455" s="13"/>
    </row>
    <row r="456" spans="1:10" x14ac:dyDescent="0.2">
      <c r="A456" s="11"/>
      <c r="B456" s="12"/>
      <c r="C456" s="12"/>
      <c r="D456" s="12"/>
      <c r="E456" s="13"/>
      <c r="F456" s="13"/>
      <c r="G456" s="13"/>
      <c r="H456" s="12"/>
      <c r="J456" s="13"/>
    </row>
    <row r="457" spans="1:10" x14ac:dyDescent="0.2">
      <c r="A457" s="11"/>
      <c r="B457" s="12"/>
      <c r="C457" s="12"/>
      <c r="D457" s="12"/>
      <c r="E457" s="13"/>
      <c r="F457" s="13"/>
      <c r="G457" s="13"/>
      <c r="H457" s="12"/>
      <c r="J457" s="13"/>
    </row>
    <row r="458" spans="1:10" x14ac:dyDescent="0.2">
      <c r="A458" s="11"/>
      <c r="B458" s="12"/>
      <c r="C458" s="12"/>
      <c r="D458" s="12"/>
      <c r="E458" s="13"/>
      <c r="F458" s="13"/>
      <c r="G458" s="13"/>
      <c r="H458" s="12"/>
      <c r="J458" s="13"/>
    </row>
    <row r="459" spans="1:10" x14ac:dyDescent="0.2">
      <c r="A459" s="11"/>
      <c r="B459" s="12"/>
      <c r="C459" s="12"/>
      <c r="D459" s="12"/>
      <c r="E459" s="13"/>
      <c r="F459" s="13"/>
      <c r="G459" s="13"/>
      <c r="H459" s="12"/>
      <c r="J459" s="13"/>
    </row>
    <row r="460" spans="1:10" x14ac:dyDescent="0.2">
      <c r="A460" s="11"/>
      <c r="B460" s="12"/>
      <c r="C460" s="12"/>
      <c r="D460" s="12"/>
      <c r="E460" s="13"/>
      <c r="F460" s="13"/>
      <c r="G460" s="13"/>
      <c r="H460" s="12"/>
      <c r="J460" s="13"/>
    </row>
    <row r="461" spans="1:10" x14ac:dyDescent="0.2">
      <c r="A461" s="11"/>
      <c r="B461" s="12"/>
      <c r="C461" s="12"/>
      <c r="D461" s="12"/>
      <c r="E461" s="13"/>
      <c r="F461" s="13"/>
      <c r="G461" s="13"/>
      <c r="H461" s="12"/>
      <c r="J461" s="13"/>
    </row>
    <row r="462" spans="1:10" x14ac:dyDescent="0.2">
      <c r="A462" s="11"/>
      <c r="B462" s="12"/>
      <c r="C462" s="12"/>
      <c r="D462" s="12"/>
      <c r="E462" s="13"/>
      <c r="F462" s="13"/>
      <c r="G462" s="13"/>
      <c r="H462" s="12"/>
      <c r="J462" s="13"/>
    </row>
    <row r="463" spans="1:10" x14ac:dyDescent="0.2">
      <c r="A463" s="11"/>
      <c r="B463" s="12"/>
      <c r="C463" s="12"/>
      <c r="D463" s="12"/>
      <c r="E463" s="13"/>
      <c r="F463" s="13"/>
      <c r="G463" s="13"/>
      <c r="H463" s="12"/>
      <c r="J463" s="13"/>
    </row>
    <row r="464" spans="1:10" x14ac:dyDescent="0.2">
      <c r="A464" s="11"/>
      <c r="B464" s="12"/>
      <c r="C464" s="12"/>
      <c r="D464" s="12"/>
      <c r="E464" s="13"/>
      <c r="F464" s="13"/>
      <c r="G464" s="13"/>
      <c r="H464" s="12"/>
      <c r="J464" s="13"/>
    </row>
    <row r="465" spans="1:10" x14ac:dyDescent="0.2">
      <c r="A465" s="11"/>
      <c r="B465" s="12"/>
      <c r="C465" s="12"/>
      <c r="D465" s="12"/>
      <c r="E465" s="13"/>
      <c r="F465" s="13"/>
      <c r="G465" s="13"/>
      <c r="H465" s="12"/>
      <c r="J465" s="13"/>
    </row>
    <row r="466" spans="1:10" x14ac:dyDescent="0.2">
      <c r="A466" s="11"/>
      <c r="B466" s="12"/>
      <c r="C466" s="12"/>
      <c r="D466" s="12"/>
      <c r="E466" s="13"/>
      <c r="F466" s="13"/>
      <c r="G466" s="13"/>
      <c r="H466" s="12"/>
      <c r="J466" s="13"/>
    </row>
    <row r="467" spans="1:10" x14ac:dyDescent="0.2">
      <c r="A467" s="11"/>
      <c r="B467" s="12"/>
      <c r="C467" s="12"/>
      <c r="D467" s="12"/>
      <c r="E467" s="13"/>
      <c r="F467" s="13"/>
      <c r="G467" s="13"/>
      <c r="H467" s="12"/>
      <c r="J467" s="13"/>
    </row>
    <row r="468" spans="1:10" x14ac:dyDescent="0.2">
      <c r="A468" s="11"/>
      <c r="B468" s="12"/>
      <c r="C468" s="12"/>
      <c r="D468" s="12"/>
      <c r="E468" s="13"/>
      <c r="F468" s="13"/>
      <c r="G468" s="13"/>
      <c r="H468" s="12"/>
      <c r="J468" s="13"/>
    </row>
    <row r="469" spans="1:10" x14ac:dyDescent="0.2">
      <c r="A469" s="11"/>
      <c r="B469" s="12"/>
      <c r="C469" s="12"/>
      <c r="D469" s="12"/>
      <c r="E469" s="13"/>
      <c r="F469" s="13"/>
      <c r="G469" s="13"/>
      <c r="H469" s="12"/>
      <c r="J469" s="13"/>
    </row>
    <row r="470" spans="1:10" x14ac:dyDescent="0.2">
      <c r="A470" s="11"/>
      <c r="B470" s="12"/>
      <c r="C470" s="12"/>
      <c r="D470" s="12"/>
      <c r="E470" s="13"/>
      <c r="F470" s="13"/>
      <c r="G470" s="13"/>
      <c r="H470" s="12"/>
      <c r="J470" s="13"/>
    </row>
    <row r="471" spans="1:10" x14ac:dyDescent="0.2">
      <c r="A471" s="11"/>
      <c r="B471" s="12"/>
      <c r="C471" s="12"/>
      <c r="D471" s="12"/>
      <c r="E471" s="13"/>
      <c r="F471" s="13"/>
      <c r="G471" s="13"/>
      <c r="H471" s="12"/>
      <c r="J471" s="13"/>
    </row>
    <row r="472" spans="1:10" x14ac:dyDescent="0.2">
      <c r="A472" s="11"/>
      <c r="B472" s="12"/>
      <c r="C472" s="12"/>
      <c r="D472" s="12"/>
      <c r="E472" s="13"/>
      <c r="F472" s="13"/>
      <c r="G472" s="13"/>
      <c r="H472" s="12"/>
      <c r="J472" s="13"/>
    </row>
    <row r="473" spans="1:10" x14ac:dyDescent="0.2">
      <c r="A473" s="11"/>
      <c r="B473" s="12"/>
      <c r="C473" s="12"/>
      <c r="D473" s="12"/>
      <c r="E473" s="13"/>
      <c r="F473" s="13"/>
      <c r="G473" s="13"/>
      <c r="H473" s="12"/>
      <c r="J473" s="13"/>
    </row>
    <row r="474" spans="1:10" x14ac:dyDescent="0.2">
      <c r="A474" s="11"/>
      <c r="B474" s="12"/>
      <c r="C474" s="12"/>
      <c r="D474" s="12"/>
      <c r="E474" s="13"/>
      <c r="F474" s="13"/>
      <c r="G474" s="13"/>
      <c r="H474" s="12"/>
      <c r="J474" s="13"/>
    </row>
    <row r="475" spans="1:10" x14ac:dyDescent="0.2">
      <c r="A475" s="11"/>
      <c r="B475" s="12"/>
      <c r="C475" s="12"/>
      <c r="D475" s="12"/>
      <c r="E475" s="13"/>
      <c r="F475" s="13"/>
      <c r="G475" s="13"/>
      <c r="H475" s="12"/>
      <c r="J475" s="13"/>
    </row>
    <row r="476" spans="1:10" x14ac:dyDescent="0.2">
      <c r="A476" s="11"/>
      <c r="B476" s="12"/>
      <c r="C476" s="12"/>
      <c r="D476" s="12"/>
      <c r="E476" s="13"/>
      <c r="F476" s="13"/>
      <c r="G476" s="13"/>
      <c r="H476" s="12"/>
      <c r="J476" s="13"/>
    </row>
    <row r="477" spans="1:10" x14ac:dyDescent="0.2">
      <c r="A477" s="11"/>
      <c r="B477" s="12"/>
      <c r="C477" s="12"/>
      <c r="D477" s="12"/>
      <c r="E477" s="13"/>
      <c r="F477" s="13"/>
      <c r="G477" s="13"/>
      <c r="H477" s="12"/>
      <c r="J477" s="13"/>
    </row>
    <row r="478" spans="1:10" x14ac:dyDescent="0.2">
      <c r="A478" s="11"/>
      <c r="B478" s="12"/>
      <c r="C478" s="12"/>
      <c r="D478" s="12"/>
      <c r="E478" s="13"/>
      <c r="F478" s="13"/>
      <c r="G478" s="13"/>
      <c r="H478" s="12"/>
      <c r="J478" s="13"/>
    </row>
    <row r="479" spans="1:10" x14ac:dyDescent="0.2">
      <c r="A479" s="11"/>
      <c r="B479" s="12"/>
      <c r="C479" s="12"/>
      <c r="D479" s="12"/>
      <c r="E479" s="13"/>
      <c r="F479" s="13"/>
      <c r="G479" s="13"/>
      <c r="H479" s="12"/>
      <c r="J479" s="13"/>
    </row>
    <row r="480" spans="1:10" x14ac:dyDescent="0.2">
      <c r="A480" s="11"/>
      <c r="B480" s="12"/>
      <c r="C480" s="12"/>
      <c r="D480" s="12"/>
      <c r="E480" s="13"/>
      <c r="F480" s="13"/>
      <c r="G480" s="13"/>
      <c r="H480" s="12"/>
      <c r="J480" s="13"/>
    </row>
    <row r="481" spans="1:10" x14ac:dyDescent="0.2">
      <c r="A481" s="11"/>
      <c r="B481" s="12"/>
      <c r="C481" s="12"/>
      <c r="D481" s="12"/>
      <c r="E481" s="13"/>
      <c r="F481" s="13"/>
      <c r="G481" s="13"/>
      <c r="H481" s="12"/>
      <c r="J481" s="13"/>
    </row>
    <row r="482" spans="1:10" x14ac:dyDescent="0.2">
      <c r="A482" s="11"/>
      <c r="B482" s="12"/>
      <c r="C482" s="12"/>
      <c r="D482" s="12"/>
      <c r="E482" s="13"/>
      <c r="F482" s="13"/>
      <c r="G482" s="13"/>
      <c r="H482" s="12"/>
      <c r="J482" s="13"/>
    </row>
    <row r="483" spans="1:10" x14ac:dyDescent="0.2">
      <c r="A483" s="11"/>
      <c r="B483" s="12"/>
      <c r="C483" s="12"/>
      <c r="D483" s="12"/>
      <c r="E483" s="13"/>
      <c r="F483" s="13"/>
      <c r="G483" s="13"/>
      <c r="H483" s="12"/>
      <c r="J483" s="13"/>
    </row>
    <row r="484" spans="1:10" x14ac:dyDescent="0.2">
      <c r="A484" s="11"/>
      <c r="B484" s="12"/>
      <c r="C484" s="12"/>
      <c r="D484" s="12"/>
      <c r="E484" s="13"/>
      <c r="F484" s="13"/>
      <c r="G484" s="13"/>
      <c r="H484" s="12"/>
      <c r="J484" s="13"/>
    </row>
    <row r="485" spans="1:10" x14ac:dyDescent="0.2">
      <c r="A485" s="11"/>
      <c r="B485" s="12"/>
      <c r="C485" s="12"/>
      <c r="D485" s="12"/>
      <c r="E485" s="13"/>
      <c r="F485" s="13"/>
      <c r="G485" s="13"/>
      <c r="H485" s="12"/>
      <c r="J485" s="13"/>
    </row>
    <row r="486" spans="1:10" x14ac:dyDescent="0.2">
      <c r="A486" s="11"/>
      <c r="B486" s="12"/>
      <c r="C486" s="12"/>
      <c r="D486" s="12"/>
      <c r="E486" s="13"/>
      <c r="F486" s="13"/>
      <c r="G486" s="13"/>
      <c r="H486" s="12"/>
      <c r="J486" s="13"/>
    </row>
    <row r="487" spans="1:10" x14ac:dyDescent="0.2">
      <c r="A487" s="11"/>
      <c r="B487" s="12"/>
      <c r="C487" s="12"/>
      <c r="D487" s="12"/>
      <c r="E487" s="13"/>
      <c r="F487" s="13"/>
      <c r="G487" s="13"/>
      <c r="H487" s="12"/>
      <c r="J487" s="13"/>
    </row>
    <row r="488" spans="1:10" x14ac:dyDescent="0.2">
      <c r="A488" s="11"/>
      <c r="B488" s="12"/>
      <c r="C488" s="12"/>
      <c r="D488" s="12"/>
      <c r="E488" s="13"/>
      <c r="F488" s="13"/>
      <c r="G488" s="13"/>
      <c r="H488" s="12"/>
      <c r="J488" s="13"/>
    </row>
    <row r="489" spans="1:10" x14ac:dyDescent="0.2">
      <c r="A489" s="11"/>
      <c r="B489" s="12"/>
      <c r="C489" s="12"/>
      <c r="D489" s="12"/>
      <c r="E489" s="13"/>
      <c r="F489" s="13"/>
      <c r="G489" s="13"/>
      <c r="H489" s="12"/>
      <c r="J489" s="13"/>
    </row>
    <row r="490" spans="1:10" x14ac:dyDescent="0.2">
      <c r="A490" s="11"/>
      <c r="B490" s="12"/>
      <c r="C490" s="12"/>
      <c r="D490" s="12"/>
      <c r="E490" s="13"/>
      <c r="F490" s="13"/>
      <c r="G490" s="13"/>
      <c r="H490" s="12"/>
      <c r="J490" s="13"/>
    </row>
    <row r="491" spans="1:10" x14ac:dyDescent="0.2">
      <c r="A491" s="11"/>
      <c r="B491" s="12"/>
      <c r="C491" s="12"/>
      <c r="D491" s="12"/>
      <c r="E491" s="13"/>
      <c r="F491" s="13"/>
      <c r="G491" s="13"/>
      <c r="H491" s="12"/>
      <c r="J491" s="13"/>
    </row>
    <row r="492" spans="1:10" x14ac:dyDescent="0.2">
      <c r="A492" s="11"/>
      <c r="B492" s="12"/>
      <c r="C492" s="12"/>
      <c r="D492" s="12"/>
      <c r="E492" s="13"/>
      <c r="F492" s="13"/>
      <c r="G492" s="13"/>
      <c r="H492" s="12"/>
      <c r="J492" s="13"/>
    </row>
    <row r="493" spans="1:10" x14ac:dyDescent="0.2">
      <c r="A493" s="11"/>
      <c r="B493" s="12"/>
      <c r="C493" s="12"/>
      <c r="D493" s="12"/>
      <c r="E493" s="13"/>
      <c r="F493" s="13"/>
      <c r="G493" s="13"/>
      <c r="H493" s="12"/>
      <c r="J493" s="13"/>
    </row>
    <row r="494" spans="1:10" x14ac:dyDescent="0.2">
      <c r="A494" s="11"/>
      <c r="B494" s="12"/>
      <c r="C494" s="12"/>
      <c r="D494" s="12"/>
      <c r="E494" s="13"/>
      <c r="F494" s="13"/>
      <c r="G494" s="13"/>
      <c r="H494" s="12"/>
      <c r="J494" s="13"/>
    </row>
    <row r="495" spans="1:10" x14ac:dyDescent="0.2">
      <c r="A495" s="11"/>
      <c r="B495" s="12"/>
      <c r="C495" s="12"/>
      <c r="D495" s="12"/>
      <c r="E495" s="13"/>
      <c r="F495" s="13"/>
      <c r="G495" s="13"/>
      <c r="H495" s="12"/>
      <c r="J495" s="13"/>
    </row>
    <row r="496" spans="1:10" x14ac:dyDescent="0.2">
      <c r="A496" s="11"/>
      <c r="B496" s="12"/>
      <c r="C496" s="12"/>
      <c r="D496" s="12"/>
      <c r="E496" s="13"/>
      <c r="F496" s="13"/>
      <c r="G496" s="13"/>
      <c r="H496" s="12"/>
      <c r="J496" s="13"/>
    </row>
    <row r="497" spans="1:10" x14ac:dyDescent="0.2">
      <c r="A497" s="11"/>
      <c r="B497" s="12"/>
      <c r="C497" s="12"/>
      <c r="D497" s="12"/>
      <c r="E497" s="13"/>
      <c r="F497" s="13"/>
      <c r="G497" s="13"/>
      <c r="H497" s="12"/>
      <c r="J497" s="13"/>
    </row>
    <row r="498" spans="1:10" x14ac:dyDescent="0.2">
      <c r="A498" s="11"/>
      <c r="B498" s="12"/>
      <c r="C498" s="12"/>
      <c r="D498" s="12"/>
      <c r="E498" s="13"/>
      <c r="F498" s="13"/>
      <c r="G498" s="13"/>
      <c r="H498" s="12"/>
      <c r="J498" s="13"/>
    </row>
    <row r="499" spans="1:10" x14ac:dyDescent="0.2">
      <c r="A499" s="11"/>
      <c r="B499" s="12"/>
      <c r="C499" s="12"/>
      <c r="D499" s="12"/>
      <c r="E499" s="13"/>
      <c r="F499" s="13"/>
      <c r="G499" s="13"/>
      <c r="H499" s="12"/>
      <c r="J499" s="13"/>
    </row>
    <row r="500" spans="1:10" x14ac:dyDescent="0.2">
      <c r="A500" s="11"/>
      <c r="B500" s="12"/>
      <c r="C500" s="12"/>
      <c r="D500" s="12"/>
      <c r="E500" s="13"/>
      <c r="F500" s="13"/>
      <c r="G500" s="13"/>
      <c r="H500" s="12"/>
      <c r="J500" s="13"/>
    </row>
    <row r="501" spans="1:10" x14ac:dyDescent="0.2">
      <c r="A501" s="11"/>
      <c r="B501" s="12"/>
      <c r="C501" s="12"/>
      <c r="D501" s="12"/>
      <c r="E501" s="13"/>
      <c r="F501" s="13"/>
      <c r="G501" s="13"/>
      <c r="H501" s="12"/>
      <c r="J501" s="13"/>
    </row>
    <row r="502" spans="1:10" x14ac:dyDescent="0.2">
      <c r="A502" s="11"/>
      <c r="B502" s="12"/>
      <c r="C502" s="12"/>
      <c r="D502" s="12"/>
      <c r="E502" s="13"/>
      <c r="F502" s="13"/>
      <c r="G502" s="13"/>
      <c r="H502" s="12"/>
      <c r="J502" s="13"/>
    </row>
    <row r="503" spans="1:10" x14ac:dyDescent="0.2">
      <c r="A503" s="11"/>
      <c r="B503" s="12"/>
      <c r="C503" s="12"/>
      <c r="D503" s="12"/>
      <c r="E503" s="13"/>
      <c r="F503" s="13"/>
      <c r="G503" s="13"/>
      <c r="H503" s="12"/>
      <c r="J503" s="13"/>
    </row>
    <row r="504" spans="1:10" x14ac:dyDescent="0.2">
      <c r="A504" s="11"/>
      <c r="B504" s="12"/>
      <c r="C504" s="12"/>
      <c r="D504" s="12"/>
      <c r="E504" s="13"/>
      <c r="F504" s="13"/>
      <c r="G504" s="13"/>
      <c r="H504" s="12"/>
      <c r="J504" s="13"/>
    </row>
    <row r="505" spans="1:10" x14ac:dyDescent="0.2">
      <c r="A505" s="11"/>
      <c r="B505" s="12"/>
      <c r="C505" s="12"/>
      <c r="D505" s="12"/>
      <c r="E505" s="13"/>
      <c r="F505" s="13"/>
      <c r="G505" s="13"/>
      <c r="H505" s="12"/>
      <c r="J505" s="13"/>
    </row>
    <row r="506" spans="1:10" x14ac:dyDescent="0.2">
      <c r="A506" s="11"/>
      <c r="B506" s="12"/>
      <c r="C506" s="12"/>
      <c r="D506" s="12"/>
      <c r="E506" s="13"/>
      <c r="F506" s="13"/>
      <c r="G506" s="13"/>
      <c r="H506" s="12"/>
      <c r="J506" s="13"/>
    </row>
    <row r="507" spans="1:10" x14ac:dyDescent="0.2">
      <c r="A507" s="11"/>
      <c r="B507" s="12"/>
      <c r="C507" s="12"/>
      <c r="D507" s="12"/>
      <c r="E507" s="13"/>
      <c r="F507" s="13"/>
      <c r="G507" s="13"/>
      <c r="H507" s="12"/>
      <c r="J507" s="13"/>
    </row>
    <row r="508" spans="1:10" x14ac:dyDescent="0.2">
      <c r="A508" s="11"/>
      <c r="B508" s="12"/>
      <c r="C508" s="12"/>
      <c r="D508" s="12"/>
      <c r="E508" s="13"/>
      <c r="F508" s="13"/>
      <c r="G508" s="13"/>
      <c r="H508" s="12"/>
      <c r="J508" s="13"/>
    </row>
    <row r="509" spans="1:10" x14ac:dyDescent="0.2">
      <c r="A509" s="11"/>
      <c r="B509" s="12"/>
      <c r="C509" s="12"/>
      <c r="D509" s="12"/>
      <c r="E509" s="13"/>
      <c r="F509" s="13"/>
      <c r="G509" s="13"/>
      <c r="H509" s="12"/>
      <c r="J509" s="13"/>
    </row>
    <row r="510" spans="1:10" x14ac:dyDescent="0.2">
      <c r="A510" s="11"/>
      <c r="B510" s="12"/>
      <c r="C510" s="12"/>
      <c r="D510" s="12"/>
      <c r="E510" s="13"/>
      <c r="F510" s="13"/>
      <c r="G510" s="13"/>
      <c r="H510" s="12"/>
      <c r="J510" s="13"/>
    </row>
    <row r="511" spans="1:10" x14ac:dyDescent="0.2">
      <c r="A511" s="11"/>
      <c r="B511" s="12"/>
      <c r="C511" s="12"/>
      <c r="D511" s="12"/>
      <c r="E511" s="13"/>
      <c r="F511" s="13"/>
      <c r="G511" s="13"/>
      <c r="H511" s="12"/>
      <c r="J511" s="13"/>
    </row>
    <row r="512" spans="1:10" x14ac:dyDescent="0.2">
      <c r="A512" s="11"/>
      <c r="B512" s="12"/>
      <c r="C512" s="12"/>
      <c r="D512" s="12"/>
      <c r="E512" s="13"/>
      <c r="F512" s="13"/>
      <c r="G512" s="13"/>
      <c r="H512" s="12"/>
      <c r="J512" s="13"/>
    </row>
    <row r="513" spans="1:10" x14ac:dyDescent="0.2">
      <c r="A513" s="11"/>
      <c r="B513" s="12"/>
      <c r="C513" s="12"/>
      <c r="D513" s="12"/>
      <c r="E513" s="13"/>
      <c r="F513" s="13"/>
      <c r="G513" s="13"/>
      <c r="H513" s="12"/>
      <c r="J513" s="13"/>
    </row>
    <row r="514" spans="1:10" x14ac:dyDescent="0.2">
      <c r="A514" s="11"/>
      <c r="B514" s="12"/>
      <c r="C514" s="12"/>
      <c r="D514" s="12"/>
      <c r="E514" s="13"/>
      <c r="F514" s="13"/>
      <c r="G514" s="13"/>
      <c r="H514" s="12"/>
      <c r="J514" s="13"/>
    </row>
    <row r="515" spans="1:10" x14ac:dyDescent="0.2">
      <c r="A515" s="11"/>
      <c r="B515" s="12"/>
      <c r="C515" s="12"/>
      <c r="D515" s="12"/>
      <c r="E515" s="13"/>
      <c r="F515" s="13"/>
      <c r="G515" s="13"/>
      <c r="H515" s="12"/>
      <c r="J515" s="13"/>
    </row>
    <row r="516" spans="1:10" x14ac:dyDescent="0.2">
      <c r="A516" s="11"/>
      <c r="B516" s="12"/>
      <c r="C516" s="12"/>
      <c r="D516" s="12"/>
      <c r="E516" s="13"/>
      <c r="F516" s="13"/>
      <c r="G516" s="13"/>
      <c r="H516" s="12"/>
      <c r="J516" s="13"/>
    </row>
    <row r="517" spans="1:10" x14ac:dyDescent="0.2">
      <c r="A517" s="11"/>
      <c r="B517" s="12"/>
      <c r="C517" s="12"/>
      <c r="D517" s="12"/>
      <c r="E517" s="13"/>
      <c r="F517" s="13"/>
      <c r="G517" s="13"/>
      <c r="H517" s="12"/>
      <c r="J517" s="13"/>
    </row>
    <row r="518" spans="1:10" x14ac:dyDescent="0.2">
      <c r="A518" s="11"/>
      <c r="B518" s="12"/>
      <c r="C518" s="12"/>
      <c r="D518" s="12"/>
      <c r="E518" s="13"/>
      <c r="F518" s="13"/>
      <c r="G518" s="13"/>
      <c r="H518" s="12"/>
      <c r="J518" s="13"/>
    </row>
    <row r="519" spans="1:10" x14ac:dyDescent="0.2">
      <c r="A519" s="11"/>
      <c r="B519" s="12"/>
      <c r="C519" s="12"/>
      <c r="D519" s="12"/>
      <c r="E519" s="13"/>
      <c r="F519" s="13"/>
      <c r="G519" s="13"/>
      <c r="H519" s="12"/>
      <c r="J519" s="13"/>
    </row>
    <row r="520" spans="1:10" x14ac:dyDescent="0.2">
      <c r="A520" s="11"/>
      <c r="B520" s="12"/>
      <c r="C520" s="12"/>
      <c r="D520" s="12"/>
      <c r="E520" s="13"/>
      <c r="F520" s="13"/>
      <c r="G520" s="13"/>
      <c r="H520" s="12"/>
      <c r="J520" s="13"/>
    </row>
    <row r="521" spans="1:10" x14ac:dyDescent="0.2">
      <c r="A521" s="11"/>
      <c r="B521" s="12"/>
      <c r="C521" s="12"/>
      <c r="D521" s="12"/>
      <c r="E521" s="13"/>
      <c r="F521" s="13"/>
      <c r="G521" s="13"/>
      <c r="H521" s="12"/>
      <c r="J521" s="13"/>
    </row>
    <row r="522" spans="1:10" x14ac:dyDescent="0.2">
      <c r="A522" s="11"/>
      <c r="B522" s="12"/>
      <c r="C522" s="12"/>
      <c r="D522" s="12"/>
      <c r="E522" s="13"/>
      <c r="F522" s="13"/>
      <c r="G522" s="13"/>
      <c r="H522" s="12"/>
      <c r="J522" s="13"/>
    </row>
    <row r="523" spans="1:10" x14ac:dyDescent="0.2">
      <c r="A523" s="11"/>
      <c r="B523" s="12"/>
      <c r="C523" s="12"/>
      <c r="D523" s="12"/>
      <c r="E523" s="13"/>
      <c r="F523" s="13"/>
      <c r="G523" s="13"/>
      <c r="H523" s="12"/>
      <c r="J523" s="13"/>
    </row>
    <row r="524" spans="1:10" x14ac:dyDescent="0.2">
      <c r="A524" s="11"/>
      <c r="B524" s="12"/>
      <c r="C524" s="12"/>
      <c r="D524" s="12"/>
      <c r="E524" s="13"/>
      <c r="F524" s="13"/>
      <c r="G524" s="13"/>
      <c r="H524" s="12"/>
      <c r="J524" s="13"/>
    </row>
    <row r="525" spans="1:10" x14ac:dyDescent="0.2">
      <c r="A525" s="11"/>
      <c r="B525" s="12"/>
      <c r="C525" s="12"/>
      <c r="D525" s="12"/>
      <c r="E525" s="13"/>
      <c r="F525" s="13"/>
      <c r="G525" s="13"/>
      <c r="H525" s="12"/>
      <c r="J525" s="13"/>
    </row>
    <row r="526" spans="1:10" x14ac:dyDescent="0.2">
      <c r="A526" s="11"/>
      <c r="B526" s="12"/>
      <c r="C526" s="12"/>
      <c r="D526" s="12"/>
      <c r="E526" s="13"/>
      <c r="F526" s="13"/>
      <c r="G526" s="13"/>
      <c r="H526" s="12"/>
      <c r="J526" s="13"/>
    </row>
    <row r="527" spans="1:10" x14ac:dyDescent="0.2">
      <c r="A527" s="11"/>
      <c r="B527" s="12"/>
      <c r="C527" s="12"/>
      <c r="D527" s="12"/>
      <c r="E527" s="13"/>
      <c r="F527" s="13"/>
      <c r="G527" s="13"/>
      <c r="H527" s="12"/>
      <c r="J527" s="13"/>
    </row>
    <row r="528" spans="1:10" x14ac:dyDescent="0.2">
      <c r="A528" s="11"/>
      <c r="B528" s="12"/>
      <c r="C528" s="12"/>
      <c r="D528" s="12"/>
      <c r="E528" s="13"/>
      <c r="F528" s="13"/>
      <c r="G528" s="13"/>
      <c r="H528" s="12"/>
      <c r="J528" s="13"/>
    </row>
    <row r="529" spans="1:10" x14ac:dyDescent="0.2">
      <c r="A529" s="11"/>
      <c r="B529" s="12"/>
      <c r="C529" s="12"/>
      <c r="D529" s="12"/>
      <c r="E529" s="13"/>
      <c r="F529" s="13"/>
      <c r="G529" s="13"/>
      <c r="H529" s="12"/>
      <c r="J529" s="13"/>
    </row>
    <row r="530" spans="1:10" x14ac:dyDescent="0.2">
      <c r="A530" s="11"/>
      <c r="B530" s="12"/>
      <c r="C530" s="12"/>
      <c r="D530" s="12"/>
      <c r="E530" s="13"/>
      <c r="F530" s="13"/>
      <c r="G530" s="13"/>
      <c r="H530" s="12"/>
      <c r="J530" s="13"/>
    </row>
    <row r="531" spans="1:10" x14ac:dyDescent="0.2">
      <c r="A531" s="11"/>
      <c r="B531" s="12"/>
      <c r="C531" s="12"/>
      <c r="D531" s="12"/>
      <c r="E531" s="13"/>
      <c r="F531" s="13"/>
      <c r="G531" s="13"/>
      <c r="H531" s="12"/>
      <c r="J531" s="13"/>
    </row>
    <row r="532" spans="1:10" x14ac:dyDescent="0.2">
      <c r="A532" s="11"/>
      <c r="B532" s="12"/>
      <c r="C532" s="12"/>
      <c r="D532" s="12"/>
      <c r="E532" s="13"/>
      <c r="F532" s="13"/>
      <c r="G532" s="13"/>
      <c r="H532" s="12"/>
      <c r="J532" s="13"/>
    </row>
    <row r="533" spans="1:10" x14ac:dyDescent="0.2">
      <c r="A533" s="11"/>
      <c r="B533" s="12"/>
      <c r="C533" s="12"/>
      <c r="D533" s="12"/>
      <c r="E533" s="13"/>
      <c r="F533" s="13"/>
      <c r="G533" s="13"/>
      <c r="H533" s="12"/>
      <c r="J533" s="13"/>
    </row>
    <row r="534" spans="1:10" x14ac:dyDescent="0.2">
      <c r="A534" s="11"/>
      <c r="B534" s="12"/>
      <c r="C534" s="12"/>
      <c r="D534" s="12"/>
      <c r="E534" s="13"/>
      <c r="F534" s="13"/>
      <c r="G534" s="13"/>
      <c r="H534" s="12"/>
      <c r="J534" s="13"/>
    </row>
    <row r="535" spans="1:10" x14ac:dyDescent="0.2">
      <c r="A535" s="11"/>
      <c r="B535" s="12"/>
      <c r="C535" s="12"/>
      <c r="D535" s="12"/>
      <c r="E535" s="13"/>
      <c r="F535" s="13"/>
      <c r="G535" s="13"/>
      <c r="H535" s="12"/>
      <c r="J535" s="13"/>
    </row>
    <row r="536" spans="1:10" x14ac:dyDescent="0.2">
      <c r="A536" s="11"/>
      <c r="B536" s="12"/>
      <c r="C536" s="12"/>
      <c r="D536" s="12"/>
      <c r="E536" s="13"/>
      <c r="F536" s="13"/>
      <c r="G536" s="13"/>
      <c r="H536" s="12"/>
      <c r="J536" s="13"/>
    </row>
    <row r="537" spans="1:10" x14ac:dyDescent="0.2">
      <c r="A537" s="11"/>
      <c r="B537" s="12"/>
      <c r="C537" s="12"/>
      <c r="D537" s="12"/>
      <c r="E537" s="13"/>
      <c r="F537" s="13"/>
      <c r="G537" s="13"/>
      <c r="H537" s="12"/>
      <c r="J537" s="13"/>
    </row>
    <row r="538" spans="1:10" x14ac:dyDescent="0.2">
      <c r="A538" s="11"/>
      <c r="B538" s="12"/>
      <c r="C538" s="12"/>
      <c r="D538" s="12"/>
      <c r="E538" s="13"/>
      <c r="F538" s="13"/>
      <c r="G538" s="13"/>
      <c r="H538" s="12"/>
      <c r="J538" s="13"/>
    </row>
    <row r="539" spans="1:10" x14ac:dyDescent="0.2">
      <c r="A539" s="11"/>
      <c r="B539" s="12"/>
      <c r="C539" s="12"/>
      <c r="D539" s="12"/>
      <c r="E539" s="13"/>
      <c r="F539" s="13"/>
      <c r="G539" s="13"/>
      <c r="H539" s="12"/>
      <c r="J539" s="13"/>
    </row>
    <row r="540" spans="1:10" x14ac:dyDescent="0.2">
      <c r="A540" s="11"/>
      <c r="B540" s="12"/>
      <c r="C540" s="12"/>
      <c r="D540" s="12"/>
      <c r="E540" s="13"/>
      <c r="F540" s="13"/>
      <c r="G540" s="13"/>
      <c r="H540" s="12"/>
      <c r="J540" s="13"/>
    </row>
    <row r="541" spans="1:10" x14ac:dyDescent="0.2">
      <c r="A541" s="11"/>
      <c r="B541" s="12"/>
      <c r="C541" s="12"/>
      <c r="D541" s="12"/>
      <c r="E541" s="13"/>
      <c r="F541" s="13"/>
      <c r="G541" s="13"/>
      <c r="H541" s="12"/>
      <c r="J541" s="13"/>
    </row>
    <row r="542" spans="1:10" x14ac:dyDescent="0.2">
      <c r="A542" s="11"/>
      <c r="B542" s="12"/>
      <c r="C542" s="12"/>
      <c r="D542" s="12"/>
      <c r="E542" s="13"/>
      <c r="F542" s="13"/>
      <c r="G542" s="13"/>
      <c r="H542" s="12"/>
      <c r="J542" s="13"/>
    </row>
    <row r="543" spans="1:10" x14ac:dyDescent="0.2">
      <c r="A543" s="11"/>
      <c r="B543" s="12"/>
      <c r="C543" s="12"/>
      <c r="D543" s="12"/>
      <c r="E543" s="13"/>
      <c r="F543" s="13"/>
      <c r="G543" s="13"/>
      <c r="H543" s="12"/>
      <c r="J543" s="13"/>
    </row>
    <row r="544" spans="1:10" x14ac:dyDescent="0.2">
      <c r="A544" s="11"/>
      <c r="B544" s="12"/>
      <c r="C544" s="12"/>
      <c r="D544" s="12"/>
      <c r="E544" s="13"/>
      <c r="F544" s="13"/>
      <c r="G544" s="13"/>
      <c r="H544" s="12"/>
      <c r="J544" s="13"/>
    </row>
    <row r="545" spans="1:10" x14ac:dyDescent="0.2">
      <c r="A545" s="11"/>
      <c r="B545" s="12"/>
      <c r="C545" s="12"/>
      <c r="D545" s="12"/>
      <c r="E545" s="13"/>
      <c r="F545" s="13"/>
      <c r="G545" s="13"/>
      <c r="H545" s="12"/>
      <c r="J545" s="13"/>
    </row>
    <row r="546" spans="1:10" x14ac:dyDescent="0.2">
      <c r="A546" s="11"/>
      <c r="B546" s="12"/>
      <c r="C546" s="12"/>
      <c r="D546" s="12"/>
      <c r="E546" s="13"/>
      <c r="F546" s="13"/>
      <c r="G546" s="13"/>
      <c r="H546" s="12"/>
      <c r="J546" s="13"/>
    </row>
    <row r="547" spans="1:10" x14ac:dyDescent="0.2">
      <c r="A547" s="11"/>
      <c r="B547" s="12"/>
      <c r="C547" s="12"/>
      <c r="D547" s="12"/>
      <c r="E547" s="13"/>
      <c r="F547" s="13"/>
      <c r="G547" s="13"/>
      <c r="H547" s="12"/>
      <c r="J547" s="13"/>
    </row>
    <row r="548" spans="1:10" x14ac:dyDescent="0.2">
      <c r="A548" s="11"/>
      <c r="B548" s="12"/>
      <c r="C548" s="12"/>
      <c r="D548" s="12"/>
      <c r="E548" s="13"/>
      <c r="F548" s="13"/>
      <c r="G548" s="13"/>
      <c r="H548" s="12"/>
      <c r="J548" s="13"/>
    </row>
    <row r="549" spans="1:10" x14ac:dyDescent="0.2">
      <c r="A549" s="11"/>
      <c r="B549" s="12"/>
      <c r="C549" s="12"/>
      <c r="D549" s="12"/>
      <c r="E549" s="13"/>
      <c r="F549" s="13"/>
      <c r="G549" s="13"/>
      <c r="H549" s="12"/>
      <c r="J549" s="13"/>
    </row>
    <row r="550" spans="1:10" x14ac:dyDescent="0.2">
      <c r="A550" s="11"/>
      <c r="B550" s="12"/>
      <c r="C550" s="12"/>
      <c r="D550" s="12"/>
      <c r="E550" s="13"/>
      <c r="F550" s="13"/>
      <c r="G550" s="13"/>
      <c r="H550" s="12"/>
      <c r="J550" s="13"/>
    </row>
    <row r="551" spans="1:10" x14ac:dyDescent="0.2">
      <c r="A551" s="11"/>
      <c r="B551" s="12"/>
      <c r="C551" s="12"/>
      <c r="D551" s="12"/>
      <c r="E551" s="13"/>
      <c r="F551" s="13"/>
      <c r="G551" s="13"/>
      <c r="H551" s="12"/>
      <c r="J551" s="13"/>
    </row>
    <row r="552" spans="1:10" x14ac:dyDescent="0.2">
      <c r="A552" s="11"/>
      <c r="B552" s="12"/>
      <c r="C552" s="12"/>
      <c r="D552" s="12"/>
      <c r="E552" s="13"/>
      <c r="F552" s="13"/>
      <c r="G552" s="13"/>
      <c r="H552" s="12"/>
      <c r="J552" s="13"/>
    </row>
    <row r="553" spans="1:10" x14ac:dyDescent="0.2">
      <c r="A553" s="11"/>
      <c r="B553" s="12"/>
      <c r="C553" s="12"/>
      <c r="D553" s="12"/>
      <c r="E553" s="13"/>
      <c r="F553" s="13"/>
      <c r="G553" s="13"/>
      <c r="H553" s="12"/>
      <c r="J553" s="13"/>
    </row>
    <row r="554" spans="1:10" x14ac:dyDescent="0.2">
      <c r="A554" s="11"/>
      <c r="B554" s="12"/>
      <c r="C554" s="12"/>
      <c r="D554" s="12"/>
      <c r="E554" s="13"/>
      <c r="F554" s="13"/>
      <c r="G554" s="13"/>
      <c r="H554" s="12"/>
      <c r="J554" s="13"/>
    </row>
    <row r="555" spans="1:10" x14ac:dyDescent="0.2">
      <c r="A555" s="11"/>
      <c r="B555" s="12"/>
      <c r="C555" s="12"/>
      <c r="D555" s="12"/>
      <c r="E555" s="13"/>
      <c r="F555" s="13"/>
      <c r="G555" s="13"/>
      <c r="H555" s="12"/>
      <c r="J555" s="13"/>
    </row>
    <row r="556" spans="1:10" x14ac:dyDescent="0.2">
      <c r="A556" s="11"/>
      <c r="B556" s="12"/>
      <c r="C556" s="12"/>
      <c r="D556" s="12"/>
      <c r="E556" s="13"/>
      <c r="F556" s="13"/>
      <c r="G556" s="13"/>
      <c r="H556" s="12"/>
      <c r="J556" s="13"/>
    </row>
    <row r="557" spans="1:10" x14ac:dyDescent="0.2">
      <c r="A557" s="11"/>
      <c r="B557" s="12"/>
      <c r="C557" s="12"/>
      <c r="D557" s="12"/>
      <c r="E557" s="13"/>
      <c r="F557" s="13"/>
      <c r="G557" s="13"/>
      <c r="H557" s="12"/>
      <c r="J557" s="13"/>
    </row>
    <row r="558" spans="1:10" x14ac:dyDescent="0.2">
      <c r="A558" s="11"/>
      <c r="B558" s="12"/>
      <c r="C558" s="12"/>
      <c r="D558" s="12"/>
      <c r="E558" s="13"/>
      <c r="F558" s="13"/>
      <c r="G558" s="13"/>
      <c r="H558" s="12"/>
      <c r="J558" s="13"/>
    </row>
    <row r="559" spans="1:10" x14ac:dyDescent="0.2">
      <c r="A559" s="11"/>
      <c r="B559" s="12"/>
      <c r="C559" s="12"/>
      <c r="D559" s="12"/>
      <c r="E559" s="13"/>
      <c r="F559" s="13"/>
      <c r="G559" s="13"/>
      <c r="H559" s="12"/>
      <c r="J559" s="13"/>
    </row>
    <row r="560" spans="1:10" x14ac:dyDescent="0.2">
      <c r="A560" s="11"/>
      <c r="B560" s="12"/>
      <c r="C560" s="12"/>
      <c r="D560" s="12"/>
      <c r="E560" s="13"/>
      <c r="F560" s="13"/>
      <c r="G560" s="13"/>
      <c r="H560" s="12"/>
      <c r="J560" s="13"/>
    </row>
    <row r="561" spans="1:10" x14ac:dyDescent="0.2">
      <c r="A561" s="11"/>
      <c r="B561" s="12"/>
      <c r="C561" s="12"/>
      <c r="D561" s="12"/>
      <c r="E561" s="13"/>
      <c r="F561" s="13"/>
      <c r="G561" s="13"/>
      <c r="H561" s="12"/>
      <c r="J561" s="13"/>
    </row>
    <row r="562" spans="1:10" x14ac:dyDescent="0.2">
      <c r="A562" s="11"/>
      <c r="B562" s="12"/>
      <c r="C562" s="12"/>
      <c r="D562" s="12"/>
      <c r="E562" s="13"/>
      <c r="F562" s="13"/>
      <c r="G562" s="13"/>
      <c r="H562" s="12"/>
      <c r="J562" s="13"/>
    </row>
    <row r="563" spans="1:10" x14ac:dyDescent="0.2">
      <c r="A563" s="11"/>
      <c r="B563" s="12"/>
      <c r="C563" s="12"/>
      <c r="D563" s="12"/>
      <c r="E563" s="13"/>
      <c r="F563" s="13"/>
      <c r="G563" s="13"/>
      <c r="H563" s="12"/>
      <c r="J563" s="13"/>
    </row>
    <row r="564" spans="1:10" x14ac:dyDescent="0.2">
      <c r="A564" s="11"/>
      <c r="B564" s="12"/>
      <c r="C564" s="12"/>
      <c r="D564" s="12"/>
      <c r="E564" s="13"/>
      <c r="F564" s="13"/>
      <c r="G564" s="13"/>
      <c r="H564" s="12"/>
      <c r="J564" s="13"/>
    </row>
    <row r="565" spans="1:10" x14ac:dyDescent="0.2">
      <c r="A565" s="11"/>
      <c r="B565" s="12"/>
      <c r="C565" s="12"/>
      <c r="D565" s="12"/>
      <c r="E565" s="13"/>
      <c r="F565" s="13"/>
      <c r="G565" s="13"/>
      <c r="H565" s="12"/>
      <c r="J565" s="13"/>
    </row>
    <row r="566" spans="1:10" x14ac:dyDescent="0.2">
      <c r="A566" s="11"/>
      <c r="B566" s="12"/>
      <c r="C566" s="12"/>
      <c r="D566" s="12"/>
      <c r="E566" s="13"/>
      <c r="F566" s="13"/>
      <c r="G566" s="13"/>
      <c r="H566" s="12"/>
      <c r="J566" s="13"/>
    </row>
    <row r="567" spans="1:10" x14ac:dyDescent="0.2">
      <c r="A567" s="11"/>
      <c r="B567" s="12"/>
      <c r="C567" s="12"/>
      <c r="D567" s="12"/>
      <c r="E567" s="13"/>
      <c r="F567" s="13"/>
      <c r="G567" s="13"/>
      <c r="H567" s="12"/>
      <c r="J567" s="13"/>
    </row>
    <row r="568" spans="1:10" x14ac:dyDescent="0.2">
      <c r="A568" s="11"/>
      <c r="B568" s="12"/>
      <c r="C568" s="12"/>
      <c r="D568" s="12"/>
      <c r="E568" s="13"/>
      <c r="F568" s="13"/>
      <c r="G568" s="13"/>
      <c r="H568" s="12"/>
      <c r="J568" s="13"/>
    </row>
    <row r="569" spans="1:10" x14ac:dyDescent="0.2">
      <c r="A569" s="11"/>
      <c r="B569" s="12"/>
      <c r="C569" s="12"/>
      <c r="D569" s="12"/>
      <c r="E569" s="13"/>
      <c r="F569" s="13"/>
      <c r="G569" s="13"/>
      <c r="H569" s="12"/>
      <c r="J569" s="13"/>
    </row>
    <row r="570" spans="1:10" x14ac:dyDescent="0.2">
      <c r="A570" s="11"/>
      <c r="B570" s="12"/>
      <c r="C570" s="12"/>
      <c r="D570" s="12"/>
      <c r="E570" s="13"/>
      <c r="F570" s="13"/>
      <c r="G570" s="13"/>
      <c r="H570" s="12"/>
      <c r="J570" s="13"/>
    </row>
    <row r="571" spans="1:10" x14ac:dyDescent="0.2">
      <c r="A571" s="11"/>
      <c r="B571" s="12"/>
      <c r="C571" s="12"/>
      <c r="D571" s="12"/>
      <c r="E571" s="13"/>
      <c r="F571" s="13"/>
      <c r="G571" s="13"/>
      <c r="H571" s="12"/>
      <c r="J571" s="13"/>
    </row>
    <row r="572" spans="1:10" x14ac:dyDescent="0.2">
      <c r="A572" s="11"/>
      <c r="B572" s="12"/>
      <c r="C572" s="12"/>
      <c r="D572" s="12"/>
      <c r="E572" s="13"/>
      <c r="F572" s="13"/>
      <c r="G572" s="13"/>
      <c r="H572" s="12"/>
      <c r="J572" s="13"/>
    </row>
    <row r="573" spans="1:10" x14ac:dyDescent="0.2">
      <c r="A573" s="11"/>
      <c r="B573" s="12"/>
      <c r="C573" s="12"/>
      <c r="D573" s="12"/>
      <c r="E573" s="13"/>
      <c r="F573" s="13"/>
      <c r="G573" s="13"/>
      <c r="H573" s="12"/>
      <c r="J573" s="13"/>
    </row>
    <row r="574" spans="1:10" x14ac:dyDescent="0.2">
      <c r="A574" s="11"/>
      <c r="B574" s="12"/>
      <c r="C574" s="12"/>
      <c r="D574" s="12"/>
      <c r="E574" s="13"/>
      <c r="F574" s="13"/>
      <c r="G574" s="13"/>
      <c r="H574" s="12"/>
      <c r="J574" s="13"/>
    </row>
    <row r="575" spans="1:10" x14ac:dyDescent="0.2">
      <c r="A575" s="11"/>
      <c r="B575" s="12"/>
      <c r="C575" s="12"/>
      <c r="D575" s="12"/>
      <c r="E575" s="13"/>
      <c r="F575" s="13"/>
      <c r="G575" s="13"/>
      <c r="H575" s="12"/>
      <c r="J575" s="13"/>
    </row>
    <row r="576" spans="1:10" x14ac:dyDescent="0.2">
      <c r="A576" s="11"/>
      <c r="B576" s="12"/>
      <c r="C576" s="12"/>
      <c r="D576" s="12"/>
      <c r="E576" s="13"/>
      <c r="F576" s="13"/>
      <c r="G576" s="13"/>
      <c r="H576" s="12"/>
      <c r="J576" s="13"/>
    </row>
    <row r="577" spans="1:10" x14ac:dyDescent="0.2">
      <c r="A577" s="11"/>
      <c r="B577" s="12"/>
      <c r="C577" s="12"/>
      <c r="D577" s="12"/>
      <c r="E577" s="13"/>
      <c r="F577" s="13"/>
      <c r="G577" s="13"/>
      <c r="H577" s="12"/>
      <c r="J577" s="13"/>
    </row>
    <row r="578" spans="1:10" x14ac:dyDescent="0.2">
      <c r="A578" s="11"/>
      <c r="B578" s="12"/>
      <c r="C578" s="12"/>
      <c r="D578" s="12"/>
      <c r="E578" s="13"/>
      <c r="F578" s="13"/>
      <c r="G578" s="13"/>
      <c r="H578" s="12"/>
      <c r="J578" s="13"/>
    </row>
    <row r="579" spans="1:10" x14ac:dyDescent="0.2">
      <c r="A579" s="11"/>
      <c r="B579" s="12"/>
      <c r="C579" s="12"/>
      <c r="D579" s="12"/>
      <c r="E579" s="13"/>
      <c r="F579" s="13"/>
      <c r="G579" s="13"/>
      <c r="H579" s="12"/>
      <c r="J579" s="13"/>
    </row>
    <row r="580" spans="1:10" x14ac:dyDescent="0.2">
      <c r="A580" s="11"/>
      <c r="B580" s="12"/>
      <c r="C580" s="12"/>
      <c r="D580" s="12"/>
      <c r="E580" s="13"/>
      <c r="F580" s="13"/>
      <c r="G580" s="13"/>
      <c r="H580" s="12"/>
      <c r="J580" s="13"/>
    </row>
    <row r="581" spans="1:10" x14ac:dyDescent="0.2">
      <c r="A581" s="11"/>
      <c r="B581" s="12"/>
      <c r="C581" s="12"/>
      <c r="D581" s="12"/>
      <c r="E581" s="13"/>
      <c r="F581" s="13"/>
      <c r="G581" s="13"/>
      <c r="H581" s="12"/>
      <c r="J581" s="13"/>
    </row>
    <row r="582" spans="1:10" x14ac:dyDescent="0.2">
      <c r="A582" s="11"/>
      <c r="B582" s="12"/>
      <c r="C582" s="12"/>
      <c r="D582" s="12"/>
      <c r="E582" s="13"/>
      <c r="F582" s="13"/>
      <c r="G582" s="13"/>
      <c r="H582" s="12"/>
      <c r="J582" s="13"/>
    </row>
    <row r="583" spans="1:10" x14ac:dyDescent="0.2">
      <c r="A583" s="11"/>
      <c r="B583" s="12"/>
      <c r="C583" s="12"/>
      <c r="D583" s="12"/>
      <c r="E583" s="13"/>
      <c r="F583" s="13"/>
      <c r="G583" s="13"/>
      <c r="H583" s="12"/>
      <c r="J583" s="13"/>
    </row>
    <row r="584" spans="1:10" x14ac:dyDescent="0.2">
      <c r="A584" s="11"/>
      <c r="B584" s="12"/>
      <c r="C584" s="12"/>
      <c r="D584" s="12"/>
      <c r="E584" s="13"/>
      <c r="F584" s="13"/>
      <c r="G584" s="13"/>
      <c r="H584" s="12"/>
      <c r="J584" s="13"/>
    </row>
    <row r="585" spans="1:10" x14ac:dyDescent="0.2">
      <c r="A585" s="11"/>
      <c r="B585" s="12"/>
      <c r="C585" s="12"/>
      <c r="D585" s="12"/>
      <c r="E585" s="13"/>
      <c r="F585" s="13"/>
      <c r="G585" s="13"/>
      <c r="H585" s="12"/>
      <c r="J585" s="13"/>
    </row>
    <row r="586" spans="1:10" x14ac:dyDescent="0.2">
      <c r="A586" s="11"/>
      <c r="B586" s="12"/>
      <c r="C586" s="12"/>
      <c r="D586" s="12"/>
      <c r="E586" s="13"/>
      <c r="F586" s="13"/>
      <c r="G586" s="13"/>
      <c r="H586" s="12"/>
      <c r="J586" s="13"/>
    </row>
    <row r="587" spans="1:10" x14ac:dyDescent="0.2">
      <c r="A587" s="11"/>
      <c r="B587" s="12"/>
      <c r="C587" s="12"/>
      <c r="D587" s="12"/>
      <c r="E587" s="13"/>
      <c r="F587" s="13"/>
      <c r="G587" s="13"/>
      <c r="H587" s="12"/>
      <c r="J587" s="13"/>
    </row>
    <row r="588" spans="1:10" x14ac:dyDescent="0.2">
      <c r="A588" s="11"/>
      <c r="B588" s="12"/>
      <c r="C588" s="12"/>
      <c r="D588" s="12"/>
      <c r="E588" s="13"/>
      <c r="F588" s="13"/>
      <c r="G588" s="13"/>
      <c r="H588" s="12"/>
      <c r="J588" s="13"/>
    </row>
    <row r="589" spans="1:10" x14ac:dyDescent="0.2">
      <c r="A589" s="11"/>
      <c r="B589" s="12"/>
      <c r="C589" s="12"/>
      <c r="D589" s="12"/>
      <c r="E589" s="13"/>
      <c r="F589" s="13"/>
      <c r="G589" s="13"/>
      <c r="H589" s="12"/>
      <c r="J589" s="13"/>
    </row>
    <row r="590" spans="1:10" x14ac:dyDescent="0.2">
      <c r="A590" s="11"/>
      <c r="B590" s="12"/>
      <c r="C590" s="12"/>
      <c r="D590" s="12"/>
      <c r="E590" s="13"/>
      <c r="F590" s="13"/>
      <c r="G590" s="13"/>
      <c r="H590" s="12"/>
      <c r="J590" s="13"/>
    </row>
    <row r="591" spans="1:10" x14ac:dyDescent="0.2">
      <c r="A591" s="11"/>
      <c r="B591" s="12"/>
      <c r="C591" s="12"/>
      <c r="D591" s="12"/>
      <c r="E591" s="13"/>
      <c r="F591" s="13"/>
      <c r="G591" s="13"/>
      <c r="H591" s="12"/>
      <c r="J591" s="13"/>
    </row>
    <row r="592" spans="1:10" x14ac:dyDescent="0.2">
      <c r="A592" s="11"/>
      <c r="B592" s="12"/>
      <c r="C592" s="12"/>
      <c r="D592" s="12"/>
      <c r="E592" s="13"/>
      <c r="F592" s="13"/>
      <c r="G592" s="13"/>
      <c r="H592" s="12"/>
      <c r="J592" s="13"/>
    </row>
    <row r="593" spans="1:10" x14ac:dyDescent="0.2">
      <c r="A593" s="11"/>
      <c r="B593" s="12"/>
      <c r="C593" s="12"/>
      <c r="D593" s="12"/>
      <c r="E593" s="13"/>
      <c r="F593" s="13"/>
      <c r="G593" s="13"/>
      <c r="H593" s="12"/>
      <c r="J593" s="13"/>
    </row>
    <row r="594" spans="1:10" x14ac:dyDescent="0.2">
      <c r="A594" s="11"/>
      <c r="B594" s="12"/>
      <c r="C594" s="12"/>
      <c r="D594" s="12"/>
      <c r="E594" s="13"/>
      <c r="F594" s="13"/>
      <c r="G594" s="13"/>
      <c r="H594" s="12"/>
      <c r="J594" s="13"/>
    </row>
    <row r="595" spans="1:10" x14ac:dyDescent="0.2">
      <c r="A595" s="11"/>
      <c r="B595" s="12"/>
      <c r="C595" s="12"/>
      <c r="D595" s="12"/>
      <c r="E595" s="13"/>
      <c r="F595" s="13"/>
      <c r="G595" s="13"/>
      <c r="H595" s="12"/>
      <c r="J595" s="13"/>
    </row>
    <row r="596" spans="1:10" x14ac:dyDescent="0.2">
      <c r="A596" s="11"/>
      <c r="B596" s="12"/>
      <c r="C596" s="12"/>
      <c r="D596" s="12"/>
      <c r="E596" s="13"/>
      <c r="F596" s="13"/>
      <c r="G596" s="13"/>
      <c r="H596" s="12"/>
      <c r="J596" s="13"/>
    </row>
    <row r="597" spans="1:10" x14ac:dyDescent="0.2">
      <c r="A597" s="11"/>
      <c r="B597" s="12"/>
      <c r="C597" s="12"/>
      <c r="D597" s="12"/>
      <c r="E597" s="13"/>
      <c r="F597" s="13"/>
      <c r="G597" s="13"/>
      <c r="H597" s="12"/>
      <c r="J597" s="13"/>
    </row>
    <row r="598" spans="1:10" x14ac:dyDescent="0.2">
      <c r="A598" s="11"/>
      <c r="B598" s="12"/>
      <c r="C598" s="12"/>
      <c r="D598" s="12"/>
      <c r="E598" s="13"/>
      <c r="F598" s="13"/>
      <c r="G598" s="13"/>
      <c r="H598" s="12"/>
      <c r="J598" s="13"/>
    </row>
    <row r="599" spans="1:10" x14ac:dyDescent="0.2">
      <c r="A599" s="11"/>
      <c r="B599" s="12"/>
      <c r="C599" s="12"/>
      <c r="D599" s="12"/>
      <c r="E599" s="13"/>
      <c r="F599" s="13"/>
      <c r="G599" s="13"/>
      <c r="H599" s="12"/>
      <c r="J599" s="13"/>
    </row>
    <row r="600" spans="1:10" x14ac:dyDescent="0.2">
      <c r="A600" s="11"/>
      <c r="B600" s="12"/>
      <c r="C600" s="12"/>
      <c r="D600" s="12"/>
      <c r="E600" s="13"/>
      <c r="F600" s="13"/>
      <c r="G600" s="13"/>
      <c r="H600" s="12"/>
      <c r="J600" s="13"/>
    </row>
    <row r="601" spans="1:10" x14ac:dyDescent="0.2">
      <c r="A601" s="11"/>
      <c r="B601" s="12"/>
      <c r="C601" s="12"/>
      <c r="D601" s="12"/>
      <c r="E601" s="13"/>
      <c r="F601" s="13"/>
      <c r="G601" s="13"/>
      <c r="H601" s="12"/>
      <c r="J601" s="13"/>
    </row>
    <row r="602" spans="1:10" x14ac:dyDescent="0.2">
      <c r="A602" s="11"/>
      <c r="B602" s="12"/>
      <c r="C602" s="12"/>
      <c r="D602" s="12"/>
      <c r="E602" s="13"/>
      <c r="F602" s="13"/>
      <c r="G602" s="13"/>
      <c r="H602" s="12"/>
      <c r="J602" s="13"/>
    </row>
    <row r="603" spans="1:10" x14ac:dyDescent="0.2">
      <c r="A603" s="11"/>
      <c r="B603" s="12"/>
      <c r="C603" s="12"/>
      <c r="D603" s="12"/>
      <c r="E603" s="13"/>
      <c r="F603" s="13"/>
      <c r="G603" s="13"/>
      <c r="H603" s="12"/>
      <c r="J603" s="13"/>
    </row>
    <row r="604" spans="1:10" x14ac:dyDescent="0.2">
      <c r="A604" s="11"/>
      <c r="B604" s="12"/>
      <c r="C604" s="12"/>
      <c r="D604" s="12"/>
      <c r="E604" s="13"/>
      <c r="F604" s="13"/>
      <c r="G604" s="13"/>
      <c r="H604" s="12"/>
      <c r="J604" s="13"/>
    </row>
    <row r="605" spans="1:10" x14ac:dyDescent="0.2">
      <c r="A605" s="11"/>
      <c r="B605" s="12"/>
      <c r="C605" s="12"/>
      <c r="D605" s="12"/>
      <c r="E605" s="13"/>
      <c r="F605" s="13"/>
      <c r="G605" s="13"/>
      <c r="H605" s="12"/>
      <c r="J605" s="13"/>
    </row>
    <row r="606" spans="1:10" x14ac:dyDescent="0.2">
      <c r="A606" s="11"/>
      <c r="B606" s="12"/>
      <c r="C606" s="12"/>
      <c r="D606" s="12"/>
      <c r="E606" s="13"/>
      <c r="F606" s="13"/>
      <c r="G606" s="13"/>
      <c r="H606" s="12"/>
      <c r="J606" s="13"/>
    </row>
    <row r="607" spans="1:10" x14ac:dyDescent="0.2">
      <c r="A607" s="11"/>
      <c r="B607" s="12"/>
      <c r="C607" s="12"/>
      <c r="D607" s="12"/>
      <c r="E607" s="13"/>
      <c r="F607" s="13"/>
      <c r="G607" s="13"/>
      <c r="H607" s="12"/>
      <c r="J607" s="13"/>
    </row>
    <row r="608" spans="1:10" x14ac:dyDescent="0.2">
      <c r="A608" s="11"/>
      <c r="B608" s="12"/>
      <c r="C608" s="12"/>
      <c r="D608" s="12"/>
      <c r="E608" s="13"/>
      <c r="F608" s="13"/>
      <c r="G608" s="13"/>
      <c r="H608" s="12"/>
      <c r="J608" s="13"/>
    </row>
    <row r="609" spans="1:10" x14ac:dyDescent="0.2">
      <c r="A609" s="11"/>
      <c r="B609" s="12"/>
      <c r="C609" s="12"/>
      <c r="D609" s="12"/>
      <c r="E609" s="13"/>
      <c r="F609" s="13"/>
      <c r="G609" s="13"/>
      <c r="H609" s="12"/>
      <c r="J609" s="13"/>
    </row>
    <row r="610" spans="1:10" x14ac:dyDescent="0.2">
      <c r="A610" s="11"/>
      <c r="B610" s="12"/>
      <c r="C610" s="12"/>
      <c r="D610" s="12"/>
      <c r="E610" s="13"/>
      <c r="F610" s="13"/>
      <c r="G610" s="13"/>
      <c r="H610" s="12"/>
      <c r="J610" s="13"/>
    </row>
    <row r="611" spans="1:10" x14ac:dyDescent="0.2">
      <c r="A611" s="11"/>
      <c r="B611" s="12"/>
      <c r="C611" s="12"/>
      <c r="D611" s="12"/>
      <c r="E611" s="13"/>
      <c r="F611" s="13"/>
      <c r="G611" s="13"/>
      <c r="H611" s="12"/>
      <c r="J611" s="13"/>
    </row>
    <row r="612" spans="1:10" x14ac:dyDescent="0.2">
      <c r="A612" s="11"/>
      <c r="B612" s="12"/>
      <c r="C612" s="12"/>
      <c r="D612" s="12"/>
      <c r="E612" s="13"/>
      <c r="F612" s="13"/>
      <c r="G612" s="13"/>
      <c r="H612" s="12"/>
      <c r="J612" s="13"/>
    </row>
    <row r="613" spans="1:10" x14ac:dyDescent="0.2">
      <c r="A613" s="11"/>
      <c r="B613" s="12"/>
      <c r="C613" s="12"/>
      <c r="D613" s="12"/>
      <c r="E613" s="13"/>
      <c r="F613" s="13"/>
      <c r="G613" s="13"/>
      <c r="H613" s="12"/>
      <c r="J613" s="13"/>
    </row>
    <row r="614" spans="1:10" x14ac:dyDescent="0.2">
      <c r="A614" s="11"/>
      <c r="B614" s="12"/>
      <c r="C614" s="12"/>
      <c r="D614" s="12"/>
      <c r="E614" s="13"/>
      <c r="F614" s="13"/>
      <c r="G614" s="13"/>
      <c r="H614" s="12"/>
      <c r="J614" s="13"/>
    </row>
    <row r="615" spans="1:10" x14ac:dyDescent="0.2">
      <c r="A615" s="11"/>
      <c r="B615" s="12"/>
      <c r="C615" s="12"/>
      <c r="D615" s="12"/>
      <c r="E615" s="13"/>
      <c r="F615" s="13"/>
      <c r="G615" s="13"/>
      <c r="H615" s="12"/>
      <c r="J615" s="13"/>
    </row>
    <row r="616" spans="1:10" x14ac:dyDescent="0.2">
      <c r="A616" s="11"/>
      <c r="B616" s="12"/>
      <c r="C616" s="12"/>
      <c r="D616" s="12"/>
      <c r="E616" s="13"/>
      <c r="F616" s="13"/>
      <c r="G616" s="13"/>
      <c r="H616" s="12"/>
      <c r="J616" s="13"/>
    </row>
    <row r="617" spans="1:10" x14ac:dyDescent="0.2">
      <c r="A617" s="11"/>
      <c r="B617" s="12"/>
      <c r="C617" s="12"/>
      <c r="D617" s="12"/>
      <c r="E617" s="13"/>
      <c r="F617" s="13"/>
      <c r="G617" s="13"/>
      <c r="H617" s="12"/>
      <c r="J617" s="13"/>
    </row>
    <row r="618" spans="1:10" x14ac:dyDescent="0.2">
      <c r="A618" s="11"/>
      <c r="B618" s="12"/>
      <c r="C618" s="12"/>
      <c r="D618" s="12"/>
      <c r="E618" s="13"/>
      <c r="F618" s="13"/>
      <c r="G618" s="13"/>
      <c r="H618" s="12"/>
      <c r="J618" s="13"/>
    </row>
    <row r="619" spans="1:10" x14ac:dyDescent="0.2">
      <c r="A619" s="11"/>
      <c r="B619" s="12"/>
      <c r="C619" s="12"/>
      <c r="D619" s="12"/>
      <c r="E619" s="13"/>
      <c r="F619" s="13"/>
      <c r="G619" s="13"/>
      <c r="H619" s="12"/>
      <c r="J619" s="13"/>
    </row>
    <row r="620" spans="1:10" x14ac:dyDescent="0.2">
      <c r="A620" s="11"/>
      <c r="B620" s="12"/>
      <c r="C620" s="12"/>
      <c r="D620" s="12"/>
      <c r="E620" s="13"/>
      <c r="F620" s="13"/>
      <c r="G620" s="13"/>
      <c r="H620" s="12"/>
      <c r="J620" s="13"/>
    </row>
    <row r="621" spans="1:10" x14ac:dyDescent="0.2">
      <c r="A621" s="11"/>
      <c r="B621" s="12"/>
      <c r="C621" s="12"/>
      <c r="D621" s="12"/>
      <c r="E621" s="13"/>
      <c r="F621" s="13"/>
      <c r="G621" s="13"/>
      <c r="H621" s="12"/>
      <c r="J621" s="13"/>
    </row>
    <row r="622" spans="1:10" x14ac:dyDescent="0.2">
      <c r="A622" s="11"/>
      <c r="B622" s="12"/>
      <c r="C622" s="12"/>
      <c r="D622" s="12"/>
      <c r="E622" s="13"/>
      <c r="F622" s="13"/>
      <c r="G622" s="13"/>
      <c r="H622" s="12"/>
      <c r="J622" s="13"/>
    </row>
    <row r="623" spans="1:10" x14ac:dyDescent="0.2">
      <c r="A623" s="11"/>
      <c r="B623" s="12"/>
      <c r="C623" s="12"/>
      <c r="D623" s="12"/>
      <c r="E623" s="13"/>
      <c r="F623" s="13"/>
      <c r="G623" s="13"/>
      <c r="H623" s="12"/>
      <c r="J623" s="13"/>
    </row>
    <row r="624" spans="1:10" x14ac:dyDescent="0.2">
      <c r="A624" s="11"/>
      <c r="B624" s="12"/>
      <c r="C624" s="12"/>
      <c r="D624" s="12"/>
      <c r="E624" s="13"/>
      <c r="F624" s="13"/>
      <c r="G624" s="13"/>
      <c r="H624" s="12"/>
      <c r="J624" s="13"/>
    </row>
    <row r="625" spans="1:10" x14ac:dyDescent="0.2">
      <c r="A625" s="11"/>
      <c r="B625" s="12"/>
      <c r="C625" s="12"/>
      <c r="D625" s="12"/>
      <c r="E625" s="13"/>
      <c r="F625" s="13"/>
      <c r="G625" s="13"/>
      <c r="H625" s="12"/>
      <c r="J625" s="13"/>
    </row>
    <row r="626" spans="1:10" x14ac:dyDescent="0.2">
      <c r="A626" s="11"/>
      <c r="B626" s="12"/>
      <c r="C626" s="12"/>
      <c r="D626" s="12"/>
      <c r="E626" s="13"/>
      <c r="F626" s="13"/>
      <c r="G626" s="13"/>
      <c r="H626" s="12"/>
      <c r="J626" s="13"/>
    </row>
    <row r="627" spans="1:10" x14ac:dyDescent="0.2">
      <c r="A627" s="11"/>
      <c r="B627" s="12"/>
      <c r="C627" s="12"/>
      <c r="D627" s="12"/>
      <c r="E627" s="13"/>
      <c r="F627" s="13"/>
      <c r="G627" s="13"/>
      <c r="H627" s="12"/>
      <c r="J627" s="13"/>
    </row>
    <row r="628" spans="1:10" x14ac:dyDescent="0.2">
      <c r="A628" s="11"/>
      <c r="B628" s="12"/>
      <c r="C628" s="12"/>
      <c r="D628" s="12"/>
      <c r="E628" s="13"/>
      <c r="F628" s="13"/>
      <c r="G628" s="13"/>
      <c r="H628" s="12"/>
      <c r="J628" s="13"/>
    </row>
    <row r="629" spans="1:10" x14ac:dyDescent="0.2">
      <c r="A629" s="11"/>
      <c r="B629" s="12"/>
      <c r="C629" s="12"/>
      <c r="D629" s="12"/>
      <c r="E629" s="13"/>
      <c r="F629" s="13"/>
      <c r="G629" s="13"/>
      <c r="H629" s="12"/>
      <c r="J629" s="13"/>
    </row>
    <row r="630" spans="1:10" x14ac:dyDescent="0.2">
      <c r="A630" s="11"/>
      <c r="B630" s="12"/>
      <c r="C630" s="12"/>
      <c r="D630" s="12"/>
      <c r="E630" s="13"/>
      <c r="F630" s="13"/>
      <c r="G630" s="13"/>
      <c r="H630" s="12"/>
      <c r="J630" s="13"/>
    </row>
    <row r="631" spans="1:10" x14ac:dyDescent="0.2">
      <c r="A631" s="11"/>
      <c r="B631" s="12"/>
      <c r="C631" s="12"/>
      <c r="D631" s="12"/>
      <c r="E631" s="13"/>
      <c r="F631" s="13"/>
      <c r="G631" s="13"/>
      <c r="H631" s="12"/>
      <c r="J631" s="13"/>
    </row>
    <row r="632" spans="1:10" x14ac:dyDescent="0.2">
      <c r="A632" s="11"/>
      <c r="B632" s="12"/>
      <c r="C632" s="12"/>
      <c r="D632" s="12"/>
      <c r="E632" s="13"/>
      <c r="F632" s="13"/>
      <c r="G632" s="13"/>
      <c r="H632" s="12"/>
      <c r="J632" s="13"/>
    </row>
    <row r="633" spans="1:10" x14ac:dyDescent="0.2">
      <c r="A633" s="11"/>
      <c r="B633" s="12"/>
      <c r="C633" s="12"/>
      <c r="D633" s="12"/>
      <c r="E633" s="13"/>
      <c r="F633" s="13"/>
      <c r="G633" s="13"/>
      <c r="H633" s="12"/>
      <c r="J633" s="13"/>
    </row>
    <row r="634" spans="1:10" x14ac:dyDescent="0.2">
      <c r="A634" s="11"/>
      <c r="B634" s="12"/>
      <c r="C634" s="12"/>
      <c r="D634" s="12"/>
      <c r="E634" s="13"/>
      <c r="F634" s="13"/>
      <c r="G634" s="13"/>
      <c r="H634" s="12"/>
      <c r="J634" s="13"/>
    </row>
    <row r="635" spans="1:10" x14ac:dyDescent="0.2">
      <c r="A635" s="11"/>
      <c r="B635" s="12"/>
      <c r="C635" s="12"/>
      <c r="D635" s="12"/>
      <c r="E635" s="13"/>
      <c r="F635" s="13"/>
      <c r="G635" s="13"/>
      <c r="H635" s="12"/>
      <c r="J635" s="13"/>
    </row>
    <row r="636" spans="1:10" x14ac:dyDescent="0.2">
      <c r="A636" s="11"/>
      <c r="B636" s="12"/>
      <c r="C636" s="12"/>
      <c r="D636" s="12"/>
      <c r="E636" s="13"/>
      <c r="F636" s="13"/>
      <c r="G636" s="13"/>
      <c r="H636" s="12"/>
      <c r="J636" s="13"/>
    </row>
    <row r="637" spans="1:10" x14ac:dyDescent="0.2">
      <c r="A637" s="11"/>
      <c r="B637" s="12"/>
      <c r="C637" s="12"/>
      <c r="D637" s="12"/>
      <c r="E637" s="13"/>
      <c r="F637" s="13"/>
      <c r="G637" s="13"/>
      <c r="H637" s="12"/>
      <c r="J637" s="13"/>
    </row>
    <row r="638" spans="1:10" x14ac:dyDescent="0.2">
      <c r="A638" s="11"/>
      <c r="B638" s="12"/>
      <c r="C638" s="12"/>
      <c r="D638" s="12"/>
      <c r="E638" s="13"/>
      <c r="F638" s="13"/>
      <c r="G638" s="13"/>
      <c r="H638" s="12"/>
      <c r="J638" s="13"/>
    </row>
    <row r="639" spans="1:10" x14ac:dyDescent="0.2">
      <c r="A639" s="11"/>
      <c r="B639" s="12"/>
      <c r="C639" s="12"/>
      <c r="D639" s="12"/>
      <c r="E639" s="13"/>
      <c r="F639" s="13"/>
      <c r="G639" s="13"/>
      <c r="H639" s="12"/>
      <c r="J639" s="13"/>
    </row>
    <row r="640" spans="1:10" x14ac:dyDescent="0.2">
      <c r="A640" s="11"/>
      <c r="B640" s="12"/>
      <c r="C640" s="12"/>
      <c r="D640" s="12"/>
      <c r="E640" s="13"/>
      <c r="F640" s="13"/>
      <c r="G640" s="13"/>
      <c r="H640" s="12"/>
      <c r="J640" s="13"/>
    </row>
    <row r="641" spans="1:10" x14ac:dyDescent="0.2">
      <c r="A641" s="11"/>
      <c r="B641" s="12"/>
      <c r="C641" s="12"/>
      <c r="D641" s="12"/>
      <c r="E641" s="13"/>
      <c r="F641" s="13"/>
      <c r="G641" s="13"/>
      <c r="H641" s="12"/>
      <c r="J641" s="13"/>
    </row>
    <row r="642" spans="1:10" x14ac:dyDescent="0.2">
      <c r="A642" s="11"/>
      <c r="B642" s="12"/>
      <c r="C642" s="12"/>
      <c r="D642" s="12"/>
      <c r="E642" s="13"/>
      <c r="F642" s="13"/>
      <c r="G642" s="13"/>
      <c r="H642" s="12"/>
      <c r="J642" s="13"/>
    </row>
    <row r="643" spans="1:10" x14ac:dyDescent="0.2">
      <c r="A643" s="11"/>
      <c r="B643" s="12"/>
      <c r="C643" s="12"/>
      <c r="D643" s="12"/>
      <c r="E643" s="13"/>
      <c r="F643" s="13"/>
      <c r="G643" s="13"/>
      <c r="H643" s="12"/>
      <c r="J643" s="13"/>
    </row>
    <row r="644" spans="1:10" x14ac:dyDescent="0.2">
      <c r="A644" s="11"/>
      <c r="B644" s="12"/>
      <c r="C644" s="12"/>
      <c r="D644" s="12"/>
      <c r="E644" s="13"/>
      <c r="F644" s="13"/>
      <c r="G644" s="13"/>
      <c r="H644" s="12"/>
      <c r="J644" s="13"/>
    </row>
    <row r="645" spans="1:10" x14ac:dyDescent="0.2">
      <c r="A645" s="11"/>
      <c r="B645" s="12"/>
      <c r="C645" s="12"/>
      <c r="D645" s="12"/>
      <c r="E645" s="13"/>
      <c r="F645" s="13"/>
      <c r="G645" s="13"/>
      <c r="H645" s="12"/>
      <c r="J645" s="13"/>
    </row>
    <row r="646" spans="1:10" x14ac:dyDescent="0.2">
      <c r="A646" s="11"/>
      <c r="B646" s="12"/>
      <c r="C646" s="12"/>
      <c r="D646" s="12"/>
      <c r="E646" s="13"/>
      <c r="F646" s="13"/>
      <c r="G646" s="13"/>
      <c r="H646" s="12"/>
      <c r="J646" s="13"/>
    </row>
    <row r="647" spans="1:10" x14ac:dyDescent="0.2">
      <c r="A647" s="11"/>
      <c r="B647" s="12"/>
      <c r="C647" s="12"/>
      <c r="D647" s="12"/>
      <c r="E647" s="13"/>
      <c r="F647" s="13"/>
      <c r="G647" s="13"/>
      <c r="H647" s="12"/>
      <c r="J647" s="13"/>
    </row>
    <row r="648" spans="1:10" x14ac:dyDescent="0.2">
      <c r="A648" s="11"/>
      <c r="B648" s="12"/>
      <c r="C648" s="12"/>
      <c r="D648" s="12"/>
      <c r="E648" s="13"/>
      <c r="F648" s="13"/>
      <c r="G648" s="13"/>
      <c r="H648" s="12"/>
      <c r="J648" s="13"/>
    </row>
    <row r="649" spans="1:10" x14ac:dyDescent="0.2">
      <c r="A649" s="11"/>
      <c r="B649" s="12"/>
      <c r="C649" s="12"/>
      <c r="D649" s="12"/>
      <c r="E649" s="13"/>
      <c r="F649" s="13"/>
      <c r="G649" s="13"/>
      <c r="H649" s="12"/>
      <c r="J649" s="13"/>
    </row>
    <row r="650" spans="1:10" x14ac:dyDescent="0.2">
      <c r="A650" s="11"/>
      <c r="B650" s="12"/>
      <c r="C650" s="12"/>
      <c r="D650" s="12"/>
      <c r="E650" s="13"/>
      <c r="F650" s="13"/>
      <c r="G650" s="13"/>
      <c r="H650" s="12"/>
      <c r="J650" s="13"/>
    </row>
    <row r="651" spans="1:10" x14ac:dyDescent="0.2">
      <c r="A651" s="11"/>
      <c r="B651" s="12"/>
      <c r="C651" s="12"/>
      <c r="D651" s="12"/>
      <c r="E651" s="13"/>
      <c r="F651" s="13"/>
      <c r="G651" s="13"/>
      <c r="H651" s="12"/>
      <c r="J651" s="13"/>
    </row>
    <row r="652" spans="1:10" x14ac:dyDescent="0.2">
      <c r="A652" s="11"/>
      <c r="B652" s="12"/>
      <c r="C652" s="12"/>
      <c r="D652" s="12"/>
      <c r="E652" s="13"/>
      <c r="F652" s="13"/>
      <c r="G652" s="13"/>
      <c r="H652" s="12"/>
      <c r="J652" s="13"/>
    </row>
    <row r="653" spans="1:10" x14ac:dyDescent="0.2">
      <c r="A653" s="11"/>
      <c r="B653" s="12"/>
      <c r="C653" s="12"/>
      <c r="D653" s="12"/>
      <c r="E653" s="13"/>
      <c r="F653" s="13"/>
      <c r="G653" s="13"/>
      <c r="H653" s="12"/>
      <c r="J653" s="13"/>
    </row>
    <row r="654" spans="1:10" x14ac:dyDescent="0.2">
      <c r="A654" s="11"/>
      <c r="B654" s="12"/>
      <c r="C654" s="12"/>
      <c r="D654" s="12"/>
      <c r="E654" s="13"/>
      <c r="F654" s="13"/>
      <c r="G654" s="13"/>
      <c r="H654" s="12"/>
      <c r="J654" s="13"/>
    </row>
    <row r="655" spans="1:10" x14ac:dyDescent="0.2">
      <c r="A655" s="11"/>
      <c r="B655" s="12"/>
      <c r="C655" s="12"/>
      <c r="D655" s="12"/>
      <c r="E655" s="13"/>
      <c r="F655" s="13"/>
      <c r="G655" s="13"/>
      <c r="H655" s="12"/>
      <c r="J655" s="13"/>
    </row>
    <row r="656" spans="1:10" x14ac:dyDescent="0.2">
      <c r="A656" s="11"/>
      <c r="B656" s="12"/>
      <c r="C656" s="12"/>
      <c r="D656" s="12"/>
      <c r="E656" s="13"/>
      <c r="F656" s="13"/>
      <c r="G656" s="13"/>
      <c r="H656" s="12"/>
      <c r="J656" s="13"/>
    </row>
    <row r="657" spans="1:10" x14ac:dyDescent="0.2">
      <c r="A657" s="11"/>
      <c r="B657" s="12"/>
      <c r="C657" s="12"/>
      <c r="D657" s="12"/>
      <c r="E657" s="13"/>
      <c r="F657" s="13"/>
      <c r="G657" s="13"/>
      <c r="H657" s="12"/>
      <c r="J657" s="13"/>
    </row>
    <row r="658" spans="1:10" x14ac:dyDescent="0.2">
      <c r="A658" s="11"/>
      <c r="B658" s="12"/>
      <c r="C658" s="12"/>
      <c r="D658" s="12"/>
      <c r="E658" s="13"/>
      <c r="F658" s="13"/>
      <c r="G658" s="13"/>
      <c r="H658" s="12"/>
      <c r="J658" s="13"/>
    </row>
    <row r="659" spans="1:10" x14ac:dyDescent="0.2">
      <c r="A659" s="11"/>
      <c r="B659" s="12"/>
      <c r="C659" s="12"/>
      <c r="D659" s="12"/>
      <c r="E659" s="13"/>
      <c r="F659" s="13"/>
      <c r="G659" s="13"/>
      <c r="H659" s="12"/>
      <c r="J659" s="13"/>
    </row>
    <row r="660" spans="1:10" x14ac:dyDescent="0.2">
      <c r="A660" s="11"/>
      <c r="B660" s="12"/>
      <c r="C660" s="12"/>
      <c r="D660" s="12"/>
      <c r="E660" s="13"/>
      <c r="F660" s="13"/>
      <c r="G660" s="13"/>
      <c r="H660" s="12"/>
      <c r="J660" s="13"/>
    </row>
    <row r="661" spans="1:10" x14ac:dyDescent="0.2">
      <c r="A661" s="11"/>
      <c r="B661" s="12"/>
      <c r="C661" s="12"/>
      <c r="D661" s="12"/>
      <c r="E661" s="13"/>
      <c r="F661" s="13"/>
      <c r="G661" s="13"/>
      <c r="H661" s="12"/>
      <c r="J661" s="13"/>
    </row>
    <row r="662" spans="1:10" x14ac:dyDescent="0.2">
      <c r="A662" s="11"/>
      <c r="B662" s="12"/>
      <c r="C662" s="12"/>
      <c r="D662" s="12"/>
      <c r="E662" s="13"/>
      <c r="F662" s="13"/>
      <c r="G662" s="13"/>
      <c r="H662" s="12"/>
      <c r="J662" s="13"/>
    </row>
    <row r="663" spans="1:10" x14ac:dyDescent="0.2">
      <c r="A663" s="11"/>
      <c r="B663" s="12"/>
      <c r="C663" s="12"/>
      <c r="D663" s="12"/>
      <c r="E663" s="13"/>
      <c r="F663" s="13"/>
      <c r="G663" s="13"/>
      <c r="H663" s="12"/>
      <c r="J663" s="13"/>
    </row>
    <row r="664" spans="1:10" x14ac:dyDescent="0.2">
      <c r="A664" s="11"/>
      <c r="B664" s="12"/>
      <c r="C664" s="12"/>
      <c r="D664" s="12"/>
      <c r="E664" s="13"/>
      <c r="F664" s="13"/>
      <c r="G664" s="13"/>
      <c r="H664" s="12"/>
      <c r="J664" s="13"/>
    </row>
    <row r="665" spans="1:10" x14ac:dyDescent="0.2">
      <c r="A665" s="11"/>
      <c r="B665" s="12"/>
      <c r="C665" s="12"/>
      <c r="D665" s="12"/>
      <c r="E665" s="13"/>
      <c r="F665" s="13"/>
      <c r="G665" s="13"/>
      <c r="H665" s="12"/>
      <c r="J665" s="13"/>
    </row>
    <row r="666" spans="1:10" x14ac:dyDescent="0.2">
      <c r="A666" s="11"/>
      <c r="B666" s="12"/>
      <c r="C666" s="12"/>
      <c r="D666" s="12"/>
      <c r="E666" s="13"/>
      <c r="F666" s="13"/>
      <c r="G666" s="13"/>
      <c r="H666" s="12"/>
      <c r="J666" s="13"/>
    </row>
    <row r="667" spans="1:10" x14ac:dyDescent="0.2">
      <c r="A667" s="11"/>
      <c r="B667" s="12"/>
      <c r="C667" s="12"/>
      <c r="D667" s="12"/>
      <c r="E667" s="13"/>
      <c r="F667" s="13"/>
      <c r="G667" s="13"/>
      <c r="H667" s="12"/>
      <c r="J667" s="13"/>
    </row>
    <row r="668" spans="1:10" x14ac:dyDescent="0.2">
      <c r="A668" s="11"/>
      <c r="B668" s="12"/>
      <c r="C668" s="12"/>
      <c r="D668" s="12"/>
      <c r="E668" s="13"/>
      <c r="F668" s="13"/>
      <c r="G668" s="13"/>
      <c r="H668" s="12"/>
      <c r="J668" s="13"/>
    </row>
    <row r="669" spans="1:10" x14ac:dyDescent="0.2">
      <c r="A669" s="11"/>
      <c r="B669" s="12"/>
      <c r="C669" s="12"/>
      <c r="D669" s="12"/>
      <c r="E669" s="13"/>
      <c r="F669" s="13"/>
      <c r="G669" s="13"/>
      <c r="H669" s="12"/>
      <c r="J669" s="13"/>
    </row>
    <row r="670" spans="1:10" x14ac:dyDescent="0.2">
      <c r="A670" s="11"/>
      <c r="B670" s="12"/>
      <c r="C670" s="12"/>
      <c r="D670" s="12"/>
      <c r="E670" s="13"/>
      <c r="F670" s="13"/>
      <c r="G670" s="13"/>
      <c r="H670" s="12"/>
      <c r="J670" s="13"/>
    </row>
    <row r="671" spans="1:10" x14ac:dyDescent="0.2">
      <c r="A671" s="11"/>
      <c r="B671" s="12"/>
      <c r="C671" s="12"/>
      <c r="D671" s="12"/>
      <c r="E671" s="13"/>
      <c r="F671" s="13"/>
      <c r="G671" s="13"/>
      <c r="H671" s="12"/>
      <c r="J671" s="13"/>
    </row>
    <row r="672" spans="1:10" x14ac:dyDescent="0.2">
      <c r="A672" s="11"/>
      <c r="B672" s="12"/>
      <c r="C672" s="12"/>
      <c r="D672" s="12"/>
      <c r="E672" s="13"/>
      <c r="F672" s="13"/>
      <c r="G672" s="13"/>
      <c r="H672" s="12"/>
      <c r="J672" s="13"/>
    </row>
    <row r="673" spans="1:10" x14ac:dyDescent="0.2">
      <c r="A673" s="11"/>
      <c r="B673" s="12"/>
      <c r="C673" s="12"/>
      <c r="D673" s="12"/>
      <c r="E673" s="13"/>
      <c r="F673" s="13"/>
      <c r="G673" s="13"/>
      <c r="H673" s="12"/>
      <c r="J673" s="13"/>
    </row>
    <row r="674" spans="1:10" x14ac:dyDescent="0.2">
      <c r="A674" s="11"/>
      <c r="B674" s="12"/>
      <c r="C674" s="12"/>
      <c r="D674" s="12"/>
      <c r="E674" s="13"/>
      <c r="F674" s="13"/>
      <c r="G674" s="13"/>
      <c r="H674" s="12"/>
      <c r="J674" s="13"/>
    </row>
    <row r="675" spans="1:10" x14ac:dyDescent="0.2">
      <c r="A675" s="11"/>
      <c r="B675" s="12"/>
      <c r="C675" s="12"/>
      <c r="D675" s="12"/>
      <c r="E675" s="13"/>
      <c r="F675" s="13"/>
      <c r="G675" s="13"/>
      <c r="H675" s="12"/>
      <c r="J675" s="13"/>
    </row>
    <row r="676" spans="1:10" x14ac:dyDescent="0.2">
      <c r="A676" s="11"/>
      <c r="B676" s="12"/>
      <c r="C676" s="12"/>
      <c r="D676" s="12"/>
      <c r="E676" s="13"/>
      <c r="F676" s="13"/>
      <c r="G676" s="13"/>
      <c r="H676" s="12"/>
      <c r="J676" s="13"/>
    </row>
    <row r="677" spans="1:10" x14ac:dyDescent="0.2">
      <c r="A677" s="11"/>
      <c r="B677" s="12"/>
      <c r="C677" s="12"/>
      <c r="D677" s="12"/>
      <c r="E677" s="13"/>
      <c r="F677" s="13"/>
      <c r="G677" s="13"/>
      <c r="H677" s="12"/>
      <c r="J677" s="13"/>
    </row>
    <row r="678" spans="1:10" x14ac:dyDescent="0.2">
      <c r="A678" s="11"/>
      <c r="B678" s="12"/>
      <c r="C678" s="12"/>
      <c r="D678" s="12"/>
      <c r="E678" s="13"/>
      <c r="F678" s="13"/>
      <c r="G678" s="13"/>
      <c r="H678" s="12"/>
      <c r="J678" s="13"/>
    </row>
    <row r="679" spans="1:10" x14ac:dyDescent="0.2">
      <c r="A679" s="11"/>
      <c r="B679" s="12"/>
      <c r="C679" s="12"/>
      <c r="D679" s="12"/>
      <c r="E679" s="13"/>
      <c r="F679" s="13"/>
      <c r="G679" s="13"/>
      <c r="H679" s="12"/>
      <c r="J679" s="13"/>
    </row>
    <row r="680" spans="1:10" x14ac:dyDescent="0.2">
      <c r="A680" s="11"/>
      <c r="B680" s="12"/>
      <c r="C680" s="12"/>
      <c r="D680" s="12"/>
      <c r="E680" s="13"/>
      <c r="F680" s="13"/>
      <c r="G680" s="13"/>
      <c r="H680" s="12"/>
      <c r="J680" s="13"/>
    </row>
    <row r="681" spans="1:10" x14ac:dyDescent="0.2">
      <c r="A681" s="11"/>
      <c r="B681" s="12"/>
      <c r="C681" s="12"/>
      <c r="D681" s="12"/>
      <c r="E681" s="13"/>
      <c r="F681" s="13"/>
      <c r="G681" s="13"/>
      <c r="H681" s="12"/>
      <c r="J681" s="13"/>
    </row>
    <row r="682" spans="1:10" x14ac:dyDescent="0.2">
      <c r="A682" s="11"/>
      <c r="B682" s="12"/>
      <c r="C682" s="12"/>
      <c r="D682" s="12"/>
      <c r="E682" s="13"/>
      <c r="F682" s="13"/>
      <c r="G682" s="13"/>
      <c r="H682" s="12"/>
      <c r="J682" s="13"/>
    </row>
    <row r="683" spans="1:10" x14ac:dyDescent="0.2">
      <c r="A683" s="11"/>
      <c r="B683" s="12"/>
      <c r="C683" s="12"/>
      <c r="D683" s="12"/>
      <c r="E683" s="13"/>
      <c r="F683" s="13"/>
      <c r="G683" s="13"/>
      <c r="H683" s="12"/>
      <c r="J683" s="13"/>
    </row>
    <row r="684" spans="1:10" x14ac:dyDescent="0.2">
      <c r="A684" s="11"/>
      <c r="B684" s="12"/>
      <c r="C684" s="12"/>
      <c r="D684" s="12"/>
      <c r="E684" s="13"/>
      <c r="F684" s="13"/>
      <c r="G684" s="13"/>
      <c r="H684" s="12"/>
      <c r="J684" s="13"/>
    </row>
    <row r="685" spans="1:10" x14ac:dyDescent="0.2">
      <c r="A685" s="11"/>
      <c r="B685" s="12"/>
      <c r="C685" s="12"/>
      <c r="D685" s="12"/>
      <c r="E685" s="13"/>
      <c r="F685" s="13"/>
      <c r="G685" s="13"/>
      <c r="H685" s="12"/>
      <c r="J685" s="13"/>
    </row>
    <row r="686" spans="1:10" x14ac:dyDescent="0.2">
      <c r="A686" s="11"/>
      <c r="B686" s="12"/>
      <c r="C686" s="12"/>
      <c r="D686" s="12"/>
      <c r="E686" s="13"/>
      <c r="F686" s="13"/>
      <c r="G686" s="13"/>
      <c r="H686" s="12"/>
      <c r="J686" s="13"/>
    </row>
    <row r="687" spans="1:10" x14ac:dyDescent="0.2">
      <c r="A687" s="11"/>
      <c r="B687" s="12"/>
      <c r="C687" s="12"/>
      <c r="D687" s="12"/>
      <c r="E687" s="13"/>
      <c r="F687" s="13"/>
      <c r="G687" s="13"/>
      <c r="H687" s="12"/>
      <c r="J687" s="13"/>
    </row>
    <row r="688" spans="1:10" x14ac:dyDescent="0.2">
      <c r="A688" s="11"/>
      <c r="B688" s="12"/>
      <c r="C688" s="12"/>
      <c r="D688" s="12"/>
      <c r="E688" s="13"/>
      <c r="F688" s="13"/>
      <c r="G688" s="13"/>
      <c r="H688" s="12"/>
      <c r="J688" s="13"/>
    </row>
    <row r="689" spans="1:10" x14ac:dyDescent="0.2">
      <c r="A689" s="11"/>
      <c r="B689" s="12"/>
      <c r="C689" s="12"/>
      <c r="D689" s="12"/>
      <c r="E689" s="13"/>
      <c r="F689" s="13"/>
      <c r="G689" s="13"/>
      <c r="H689" s="12"/>
      <c r="J689" s="13"/>
    </row>
    <row r="690" spans="1:10" x14ac:dyDescent="0.2">
      <c r="A690" s="11"/>
      <c r="B690" s="12"/>
      <c r="C690" s="12"/>
      <c r="D690" s="12"/>
      <c r="E690" s="13"/>
      <c r="F690" s="13"/>
      <c r="G690" s="13"/>
      <c r="H690" s="12"/>
      <c r="J690" s="13"/>
    </row>
    <row r="691" spans="1:10" x14ac:dyDescent="0.2">
      <c r="A691" s="11"/>
      <c r="B691" s="12"/>
      <c r="C691" s="12"/>
      <c r="D691" s="12"/>
      <c r="E691" s="13"/>
      <c r="F691" s="13"/>
      <c r="G691" s="13"/>
      <c r="H691" s="12"/>
      <c r="J691" s="13"/>
    </row>
    <row r="692" spans="1:10" x14ac:dyDescent="0.2">
      <c r="A692" s="11"/>
      <c r="B692" s="12"/>
      <c r="C692" s="12"/>
      <c r="D692" s="12"/>
      <c r="E692" s="13"/>
      <c r="F692" s="13"/>
      <c r="G692" s="13"/>
      <c r="H692" s="12"/>
      <c r="J692" s="13"/>
    </row>
    <row r="693" spans="1:10" x14ac:dyDescent="0.2">
      <c r="A693" s="11"/>
      <c r="B693" s="12"/>
      <c r="C693" s="12"/>
      <c r="D693" s="12"/>
      <c r="E693" s="13"/>
      <c r="F693" s="13"/>
      <c r="G693" s="13"/>
      <c r="H693" s="12"/>
      <c r="J693" s="13"/>
    </row>
    <row r="694" spans="1:10" x14ac:dyDescent="0.2">
      <c r="A694" s="11"/>
      <c r="B694" s="12"/>
      <c r="C694" s="12"/>
      <c r="D694" s="12"/>
      <c r="E694" s="13"/>
      <c r="F694" s="13"/>
      <c r="G694" s="13"/>
      <c r="H694" s="12"/>
      <c r="J694" s="13"/>
    </row>
    <row r="695" spans="1:10" x14ac:dyDescent="0.2">
      <c r="A695" s="11"/>
      <c r="B695" s="12"/>
      <c r="C695" s="12"/>
      <c r="D695" s="12"/>
      <c r="E695" s="13"/>
      <c r="F695" s="13"/>
      <c r="G695" s="13"/>
      <c r="H695" s="12"/>
      <c r="J695" s="13"/>
    </row>
  </sheetData>
  <mergeCells count="12">
    <mergeCell ref="B9:C9"/>
    <mergeCell ref="B10:C10"/>
    <mergeCell ref="A1:Q1"/>
    <mergeCell ref="A2:Q2"/>
    <mergeCell ref="A3:Q3"/>
    <mergeCell ref="A5:A6"/>
    <mergeCell ref="B5:C6"/>
    <mergeCell ref="A7:A10"/>
    <mergeCell ref="K5:Q5"/>
    <mergeCell ref="D5:J5"/>
    <mergeCell ref="B8:C8"/>
    <mergeCell ref="B7:C7"/>
  </mergeCells>
  <printOptions horizontalCentered="1"/>
  <pageMargins left="0" right="0" top="0.78740157480314965" bottom="0.78740157480314965" header="0.31496062992125984" footer="0.31496062992125984"/>
  <pageSetup orientation="portrait" r:id="rId1"/>
  <headerFooter alignWithMargins="0">
    <oddFooter>&amp;A&amp;RPágina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6"/>
  <sheetViews>
    <sheetView topLeftCell="A4" workbookViewId="0">
      <selection activeCell="A5" sqref="A5:X8"/>
    </sheetView>
  </sheetViews>
  <sheetFormatPr baseColWidth="10" defaultColWidth="11.42578125" defaultRowHeight="12.75" x14ac:dyDescent="0.2"/>
  <cols>
    <col min="1" max="1" width="4" style="3" customWidth="1"/>
    <col min="2" max="2" width="46.85546875" style="3" customWidth="1"/>
    <col min="3" max="3" width="7.42578125" style="3" customWidth="1"/>
    <col min="4" max="8" width="5.7109375" style="3" customWidth="1"/>
    <col min="9" max="9" width="6.140625" style="3" bestFit="1" customWidth="1"/>
    <col min="10" max="12" width="5.7109375" style="3" customWidth="1"/>
    <col min="13" max="13" width="15.42578125" style="3" bestFit="1" customWidth="1"/>
    <col min="14" max="19" width="5.7109375" style="3" customWidth="1"/>
    <col min="20" max="20" width="6.140625" style="3" bestFit="1" customWidth="1"/>
    <col min="21" max="23" width="5.7109375" style="3" customWidth="1"/>
    <col min="24" max="24" width="15.7109375" style="3" customWidth="1"/>
    <col min="25" max="16384" width="11.42578125" style="3"/>
  </cols>
  <sheetData>
    <row r="1" spans="1:24" s="2" customFormat="1" ht="14.25" customHeight="1" x14ac:dyDescent="0.2">
      <c r="A1" s="341" t="str">
        <f>'4. DOCUMENTOS SINIESTROS'!A1:Q1</f>
        <v>AGENCIA NACIONAL DE INFRAESTRUCTURA</v>
      </c>
      <c r="B1" s="341"/>
      <c r="C1" s="341"/>
      <c r="D1" s="341"/>
      <c r="E1" s="341"/>
      <c r="F1" s="341"/>
      <c r="G1" s="341"/>
      <c r="H1" s="341"/>
      <c r="I1" s="341"/>
      <c r="J1" s="341"/>
      <c r="K1" s="341"/>
      <c r="L1" s="341"/>
      <c r="M1" s="341"/>
      <c r="N1" s="341"/>
      <c r="O1" s="341"/>
      <c r="P1" s="341"/>
      <c r="Q1" s="341"/>
      <c r="R1" s="341"/>
      <c r="S1" s="341"/>
      <c r="T1" s="341"/>
      <c r="U1" s="341"/>
      <c r="V1" s="341"/>
      <c r="W1" s="341"/>
      <c r="X1" s="341"/>
    </row>
    <row r="2" spans="1:24" s="2" customFormat="1" ht="14.25" customHeight="1" x14ac:dyDescent="0.2">
      <c r="A2" s="341" t="str">
        <f>'4. DOCUMENTOS SINIESTROS'!A2:Q2</f>
        <v>SELECCION ABREVIADA DE MENOR CUANTIA No VJ-VAF-SA-018-2017</v>
      </c>
      <c r="B2" s="341"/>
      <c r="C2" s="341"/>
      <c r="D2" s="341"/>
      <c r="E2" s="341"/>
      <c r="F2" s="341"/>
      <c r="G2" s="341"/>
      <c r="H2" s="341"/>
      <c r="I2" s="341"/>
      <c r="J2" s="341"/>
      <c r="K2" s="341"/>
      <c r="L2" s="341"/>
      <c r="M2" s="341"/>
      <c r="N2" s="341"/>
      <c r="O2" s="341"/>
      <c r="P2" s="341"/>
      <c r="Q2" s="341"/>
      <c r="R2" s="341"/>
      <c r="S2" s="341"/>
      <c r="T2" s="341"/>
      <c r="U2" s="341"/>
      <c r="V2" s="341"/>
      <c r="W2" s="341"/>
      <c r="X2" s="341"/>
    </row>
    <row r="3" spans="1:24" ht="14.25" customHeight="1" x14ac:dyDescent="0.2">
      <c r="A3" s="342" t="s">
        <v>105</v>
      </c>
      <c r="B3" s="342"/>
      <c r="C3" s="342"/>
      <c r="D3" s="342"/>
      <c r="E3" s="342"/>
      <c r="F3" s="342"/>
      <c r="G3" s="342"/>
      <c r="H3" s="342"/>
      <c r="I3" s="342"/>
      <c r="J3" s="342"/>
      <c r="K3" s="342"/>
      <c r="L3" s="342"/>
      <c r="M3" s="342"/>
      <c r="N3" s="342"/>
      <c r="O3" s="342"/>
      <c r="P3" s="342"/>
      <c r="Q3" s="342"/>
      <c r="R3" s="342"/>
      <c r="S3" s="342"/>
      <c r="T3" s="342"/>
      <c r="U3" s="342"/>
      <c r="V3" s="342"/>
      <c r="W3" s="342"/>
      <c r="X3" s="342"/>
    </row>
    <row r="4" spans="1:24" ht="13.5" thickBot="1" x14ac:dyDescent="0.25">
      <c r="A4" s="343"/>
      <c r="B4" s="343"/>
      <c r="C4" s="343"/>
      <c r="D4" s="343"/>
      <c r="E4" s="343"/>
      <c r="F4" s="343"/>
      <c r="G4" s="343"/>
      <c r="H4" s="343"/>
      <c r="I4" s="343"/>
      <c r="J4" s="343"/>
      <c r="K4" s="343"/>
      <c r="L4" s="343"/>
      <c r="M4" s="343"/>
      <c r="N4" s="343"/>
      <c r="O4" s="343"/>
      <c r="P4" s="343"/>
      <c r="Q4" s="343"/>
      <c r="R4" s="343"/>
      <c r="S4" s="343"/>
      <c r="T4" s="343"/>
      <c r="U4" s="343"/>
      <c r="V4" s="343"/>
      <c r="W4" s="343"/>
      <c r="X4" s="343"/>
    </row>
    <row r="5" spans="1:24" s="1" customFormat="1" ht="39.950000000000003" customHeight="1" x14ac:dyDescent="0.2">
      <c r="A5" s="344" t="s">
        <v>64</v>
      </c>
      <c r="B5" s="347" t="s">
        <v>65</v>
      </c>
      <c r="C5" s="352" t="str">
        <f>'4. DOCUMENTOS SINIESTROS'!D5</f>
        <v>LA PREVISORA S.A. COMPAÑÍA DE SEGUROS</v>
      </c>
      <c r="D5" s="353"/>
      <c r="E5" s="353"/>
      <c r="F5" s="353"/>
      <c r="G5" s="353"/>
      <c r="H5" s="353"/>
      <c r="I5" s="353"/>
      <c r="J5" s="353"/>
      <c r="K5" s="353"/>
      <c r="L5" s="353"/>
      <c r="M5" s="359"/>
      <c r="N5" s="352" t="str">
        <f>'4. DOCUMENTOS SINIESTROS'!K5</f>
        <v>ASEGURADORA SOLIDARIA ENTIDAD COOPERATIVA</v>
      </c>
      <c r="O5" s="353"/>
      <c r="P5" s="353"/>
      <c r="Q5" s="353"/>
      <c r="R5" s="353"/>
      <c r="S5" s="353"/>
      <c r="T5" s="353"/>
      <c r="U5" s="353"/>
      <c r="V5" s="353"/>
      <c r="W5" s="353"/>
      <c r="X5" s="354"/>
    </row>
    <row r="6" spans="1:24" s="1" customFormat="1" ht="27" customHeight="1" x14ac:dyDescent="0.2">
      <c r="A6" s="345"/>
      <c r="B6" s="348"/>
      <c r="C6" s="350" t="s">
        <v>75</v>
      </c>
      <c r="D6" s="351"/>
      <c r="E6" s="351"/>
      <c r="F6" s="351"/>
      <c r="G6" s="351"/>
      <c r="H6" s="351"/>
      <c r="I6" s="351"/>
      <c r="J6" s="351" t="s">
        <v>76</v>
      </c>
      <c r="K6" s="351"/>
      <c r="L6" s="355" t="s">
        <v>77</v>
      </c>
      <c r="M6" s="357" t="s">
        <v>78</v>
      </c>
      <c r="N6" s="350" t="s">
        <v>75</v>
      </c>
      <c r="O6" s="351"/>
      <c r="P6" s="351"/>
      <c r="Q6" s="351"/>
      <c r="R6" s="351"/>
      <c r="S6" s="351"/>
      <c r="T6" s="351"/>
      <c r="U6" s="351" t="s">
        <v>76</v>
      </c>
      <c r="V6" s="351"/>
      <c r="W6" s="355" t="s">
        <v>77</v>
      </c>
      <c r="X6" s="360" t="s">
        <v>78</v>
      </c>
    </row>
    <row r="7" spans="1:24" s="1" customFormat="1" ht="108.75" customHeight="1" thickBot="1" x14ac:dyDescent="0.25">
      <c r="A7" s="346"/>
      <c r="B7" s="349"/>
      <c r="C7" s="24" t="s">
        <v>79</v>
      </c>
      <c r="D7" s="47" t="s">
        <v>80</v>
      </c>
      <c r="E7" s="47" t="s">
        <v>81</v>
      </c>
      <c r="F7" s="47" t="s">
        <v>20</v>
      </c>
      <c r="G7" s="47" t="s">
        <v>21</v>
      </c>
      <c r="H7" s="47" t="s">
        <v>82</v>
      </c>
      <c r="I7" s="47" t="s">
        <v>83</v>
      </c>
      <c r="J7" s="47" t="s">
        <v>84</v>
      </c>
      <c r="K7" s="47" t="s">
        <v>190</v>
      </c>
      <c r="L7" s="356"/>
      <c r="M7" s="358"/>
      <c r="N7" s="24" t="s">
        <v>79</v>
      </c>
      <c r="O7" s="47" t="s">
        <v>80</v>
      </c>
      <c r="P7" s="47" t="s">
        <v>81</v>
      </c>
      <c r="Q7" s="47" t="s">
        <v>20</v>
      </c>
      <c r="R7" s="47" t="s">
        <v>21</v>
      </c>
      <c r="S7" s="47" t="s">
        <v>82</v>
      </c>
      <c r="T7" s="47" t="s">
        <v>83</v>
      </c>
      <c r="U7" s="47" t="s">
        <v>84</v>
      </c>
      <c r="V7" s="47" t="s">
        <v>220</v>
      </c>
      <c r="W7" s="356"/>
      <c r="X7" s="361"/>
    </row>
    <row r="8" spans="1:24" s="1" customFormat="1" ht="33.75" customHeight="1" x14ac:dyDescent="0.2">
      <c r="A8" s="50"/>
      <c r="B8" s="45" t="s">
        <v>74</v>
      </c>
      <c r="C8" s="35">
        <f>'3. RCSP'!E12</f>
        <v>0</v>
      </c>
      <c r="D8" s="36">
        <f>'3. RCSP'!E25</f>
        <v>0</v>
      </c>
      <c r="E8" s="36">
        <f>'3. RCSP'!E37:G37</f>
        <v>0</v>
      </c>
      <c r="F8" s="37">
        <f>'3. RCSP'!E57</f>
        <v>0</v>
      </c>
      <c r="G8" s="37">
        <f>'3. RCSP'!E63</f>
        <v>0</v>
      </c>
      <c r="H8" s="37">
        <f>'3. RCSP'!G105</f>
        <v>40</v>
      </c>
      <c r="I8" s="37">
        <f>'4. DOCUMENTOS SINIESTROS'!J7</f>
        <v>40</v>
      </c>
      <c r="J8" s="37">
        <f>'3. RCSP'!G87</f>
        <v>0</v>
      </c>
      <c r="K8" s="37">
        <f>'3. RCSP'!E102</f>
        <v>0</v>
      </c>
      <c r="L8" s="37">
        <v>100</v>
      </c>
      <c r="M8" s="105">
        <f t="shared" ref="M8" si="0">SUM(C8:L8)</f>
        <v>180</v>
      </c>
      <c r="N8" s="35" t="str">
        <f>'3. RCSP'!H12</f>
        <v>x</v>
      </c>
      <c r="O8" s="36" t="str">
        <f>'3. RCSP'!H25</f>
        <v>x</v>
      </c>
      <c r="P8" s="36" t="str">
        <f>'3. RCSP'!H37</f>
        <v>x</v>
      </c>
      <c r="Q8" s="37" t="str">
        <f>'3. RCSP'!H57</f>
        <v>x</v>
      </c>
      <c r="R8" s="37" t="str">
        <f>'3. RCSP'!H63</f>
        <v>x</v>
      </c>
      <c r="S8" s="37" t="str">
        <f>'3. RCSP'!J105</f>
        <v>x</v>
      </c>
      <c r="T8" s="37" t="str">
        <f>'4. DOCUMENTOS SINIESTROS'!Q7</f>
        <v>x</v>
      </c>
      <c r="U8" s="37" t="str">
        <f>'3. RCSP'!J87</f>
        <v>x</v>
      </c>
      <c r="V8" s="37" t="str">
        <f>'3. RCSP'!H102</f>
        <v>x</v>
      </c>
      <c r="W8" s="37" t="s">
        <v>221</v>
      </c>
      <c r="X8" s="105" t="s">
        <v>221</v>
      </c>
    </row>
    <row r="9" spans="1:24" s="1" customFormat="1" x14ac:dyDescent="0.2"/>
    <row r="10" spans="1:24" s="1" customFormat="1" x14ac:dyDescent="0.2"/>
    <row r="11" spans="1:24" s="1" customFormat="1" ht="15" x14ac:dyDescent="0.25">
      <c r="A11" s="54" t="s">
        <v>12</v>
      </c>
    </row>
    <row r="12" spans="1:24" s="1" customFormat="1" ht="15" x14ac:dyDescent="0.25">
      <c r="A12" s="52" t="s">
        <v>102</v>
      </c>
    </row>
    <row r="13" spans="1:24" s="1" customFormat="1" x14ac:dyDescent="0.2"/>
    <row r="14" spans="1:24" s="1" customFormat="1" ht="13.5" thickBot="1" x14ac:dyDescent="0.25"/>
    <row r="15" spans="1:24" s="1" customFormat="1" x14ac:dyDescent="0.2">
      <c r="A15" s="344" t="s">
        <v>64</v>
      </c>
      <c r="B15" s="347" t="s">
        <v>65</v>
      </c>
      <c r="C15" s="352" t="s">
        <v>111</v>
      </c>
      <c r="D15" s="353"/>
      <c r="E15" s="353"/>
      <c r="F15" s="353"/>
      <c r="G15" s="353"/>
      <c r="H15" s="353"/>
      <c r="I15" s="353"/>
      <c r="J15" s="353"/>
      <c r="K15" s="353"/>
      <c r="L15" s="353"/>
      <c r="M15" s="354"/>
    </row>
    <row r="16" spans="1:24" s="1" customFormat="1" x14ac:dyDescent="0.2">
      <c r="A16" s="345"/>
      <c r="B16" s="348"/>
      <c r="C16" s="350" t="s">
        <v>75</v>
      </c>
      <c r="D16" s="351"/>
      <c r="E16" s="351"/>
      <c r="F16" s="351"/>
      <c r="G16" s="351"/>
      <c r="H16" s="351"/>
      <c r="I16" s="351"/>
      <c r="J16" s="351" t="s">
        <v>76</v>
      </c>
      <c r="K16" s="351"/>
      <c r="L16" s="355" t="s">
        <v>77</v>
      </c>
      <c r="M16" s="360" t="s">
        <v>78</v>
      </c>
    </row>
    <row r="17" spans="1:13" s="1" customFormat="1" ht="109.5" thickBot="1" x14ac:dyDescent="0.25">
      <c r="A17" s="346"/>
      <c r="B17" s="349"/>
      <c r="C17" s="24" t="s">
        <v>79</v>
      </c>
      <c r="D17" s="177" t="s">
        <v>80</v>
      </c>
      <c r="E17" s="177" t="s">
        <v>81</v>
      </c>
      <c r="F17" s="177" t="s">
        <v>20</v>
      </c>
      <c r="G17" s="177" t="s">
        <v>21</v>
      </c>
      <c r="H17" s="177" t="s">
        <v>82</v>
      </c>
      <c r="I17" s="177" t="s">
        <v>83</v>
      </c>
      <c r="J17" s="177" t="s">
        <v>84</v>
      </c>
      <c r="K17" s="177" t="s">
        <v>220</v>
      </c>
      <c r="L17" s="356"/>
      <c r="M17" s="361"/>
    </row>
    <row r="18" spans="1:13" s="1" customFormat="1" x14ac:dyDescent="0.2">
      <c r="A18" s="50"/>
      <c r="B18" s="45" t="s">
        <v>74</v>
      </c>
      <c r="C18" s="35" t="s">
        <v>221</v>
      </c>
      <c r="D18" s="36" t="s">
        <v>221</v>
      </c>
      <c r="E18" s="36" t="s">
        <v>221</v>
      </c>
      <c r="F18" s="37" t="s">
        <v>221</v>
      </c>
      <c r="G18" s="37" t="s">
        <v>221</v>
      </c>
      <c r="H18" s="37" t="s">
        <v>221</v>
      </c>
      <c r="I18" s="37" t="s">
        <v>221</v>
      </c>
      <c r="J18" s="37" t="s">
        <v>221</v>
      </c>
      <c r="K18" s="37" t="s">
        <v>221</v>
      </c>
      <c r="L18" s="37" t="s">
        <v>221</v>
      </c>
      <c r="M18" s="105" t="s">
        <v>221</v>
      </c>
    </row>
    <row r="19" spans="1:13" s="1" customFormat="1" x14ac:dyDescent="0.2"/>
    <row r="20" spans="1:13" s="1" customFormat="1" ht="13.5" thickBot="1" x14ac:dyDescent="0.25"/>
    <row r="21" spans="1:13" s="1" customFormat="1" x14ac:dyDescent="0.2">
      <c r="A21" s="344" t="s">
        <v>64</v>
      </c>
      <c r="B21" s="347" t="s">
        <v>65</v>
      </c>
      <c r="C21" s="352" t="s">
        <v>7</v>
      </c>
      <c r="D21" s="353"/>
      <c r="E21" s="353"/>
      <c r="F21" s="353"/>
      <c r="G21" s="353"/>
      <c r="H21" s="353"/>
      <c r="I21" s="353"/>
      <c r="J21" s="353"/>
      <c r="K21" s="353"/>
      <c r="L21" s="353"/>
      <c r="M21" s="359"/>
    </row>
    <row r="22" spans="1:13" s="1" customFormat="1" x14ac:dyDescent="0.2">
      <c r="A22" s="345"/>
      <c r="B22" s="348"/>
      <c r="C22" s="350" t="s">
        <v>75</v>
      </c>
      <c r="D22" s="351"/>
      <c r="E22" s="351"/>
      <c r="F22" s="351"/>
      <c r="G22" s="351"/>
      <c r="H22" s="351"/>
      <c r="I22" s="351"/>
      <c r="J22" s="351" t="s">
        <v>76</v>
      </c>
      <c r="K22" s="351"/>
      <c r="L22" s="355" t="s">
        <v>77</v>
      </c>
      <c r="M22" s="357" t="s">
        <v>78</v>
      </c>
    </row>
    <row r="23" spans="1:13" s="1" customFormat="1" ht="109.5" thickBot="1" x14ac:dyDescent="0.25">
      <c r="A23" s="346"/>
      <c r="B23" s="349"/>
      <c r="C23" s="24" t="s">
        <v>79</v>
      </c>
      <c r="D23" s="177" t="s">
        <v>80</v>
      </c>
      <c r="E23" s="177" t="s">
        <v>81</v>
      </c>
      <c r="F23" s="177" t="s">
        <v>20</v>
      </c>
      <c r="G23" s="177" t="s">
        <v>21</v>
      </c>
      <c r="H23" s="177" t="s">
        <v>82</v>
      </c>
      <c r="I23" s="177" t="s">
        <v>83</v>
      </c>
      <c r="J23" s="177" t="s">
        <v>84</v>
      </c>
      <c r="K23" s="177" t="s">
        <v>190</v>
      </c>
      <c r="L23" s="356"/>
      <c r="M23" s="358"/>
    </row>
    <row r="24" spans="1:13" s="1" customFormat="1" x14ac:dyDescent="0.2">
      <c r="A24" s="50"/>
      <c r="B24" s="45" t="s">
        <v>74</v>
      </c>
      <c r="C24" s="35" t="str">
        <f>'3. RCSP'!E28</f>
        <v>OTORGA EL AMPARO</v>
      </c>
      <c r="D24" s="36" t="str">
        <f>'3. RCSP'!E41</f>
        <v>NO</v>
      </c>
      <c r="E24" s="36" t="str">
        <f>'3. RCSP'!E53:G53</f>
        <v>NO</v>
      </c>
      <c r="F24" s="37">
        <f>'3. RCSP'!E73</f>
        <v>0</v>
      </c>
      <c r="G24" s="37">
        <f>'3. RCSP'!E79</f>
        <v>0</v>
      </c>
      <c r="H24" s="37">
        <f>'3. RCSP'!G121</f>
        <v>0</v>
      </c>
      <c r="I24" s="37">
        <f>'4. DOCUMENTOS SINIESTROS'!J23</f>
        <v>0</v>
      </c>
      <c r="J24" s="37">
        <f>'3. RCSP'!G103</f>
        <v>0</v>
      </c>
      <c r="K24" s="37">
        <f>'3. RCSP'!E118</f>
        <v>0</v>
      </c>
      <c r="L24" s="37">
        <v>100</v>
      </c>
      <c r="M24" s="105">
        <f t="shared" ref="M24" si="1">SUM(C24:L24)</f>
        <v>100</v>
      </c>
    </row>
    <row r="25" spans="1:13" s="1" customFormat="1" x14ac:dyDescent="0.2"/>
    <row r="26" spans="1:13" s="1" customFormat="1" x14ac:dyDescent="0.2"/>
    <row r="27" spans="1:13" s="1" customFormat="1" x14ac:dyDescent="0.2"/>
    <row r="28" spans="1:13" s="1" customFormat="1" x14ac:dyDescent="0.2"/>
    <row r="29" spans="1:13" s="1" customFormat="1" x14ac:dyDescent="0.2"/>
    <row r="30" spans="1:13" s="1" customFormat="1" x14ac:dyDescent="0.2"/>
    <row r="31" spans="1:13" s="1" customFormat="1" x14ac:dyDescent="0.2"/>
    <row r="32" spans="1:13"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pans="1:23" s="1" customFormat="1" x14ac:dyDescent="0.2"/>
    <row r="114" spans="1:23" s="1" customFormat="1" x14ac:dyDescent="0.2"/>
    <row r="115" spans="1:23" s="1" customFormat="1" x14ac:dyDescent="0.2"/>
    <row r="116" spans="1:23" s="1" customFormat="1" x14ac:dyDescent="0.2"/>
    <row r="117" spans="1:23" s="1" customFormat="1" x14ac:dyDescent="0.2"/>
    <row r="118" spans="1:23" s="1" customFormat="1" x14ac:dyDescent="0.2"/>
    <row r="119" spans="1:23" s="1" customFormat="1" x14ac:dyDescent="0.2"/>
    <row r="120" spans="1:23" s="1" customFormat="1" x14ac:dyDescent="0.2"/>
    <row r="121" spans="1:23" s="1" customFormat="1" x14ac:dyDescent="0.2"/>
    <row r="122" spans="1:23" s="1" customFormat="1" x14ac:dyDescent="0.2"/>
    <row r="123" spans="1:23" s="1" customFormat="1" x14ac:dyDescent="0.2"/>
    <row r="124" spans="1:23"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x14ac:dyDescent="0.2">
      <c r="A126" s="1"/>
      <c r="B126" s="1"/>
      <c r="C126" s="1"/>
      <c r="D126" s="1"/>
      <c r="E126" s="1"/>
      <c r="F126" s="1"/>
      <c r="G126" s="1"/>
      <c r="H126" s="1"/>
      <c r="I126" s="1"/>
      <c r="J126" s="1"/>
      <c r="K126" s="1"/>
      <c r="L126" s="1"/>
      <c r="M126" s="1"/>
      <c r="N126" s="1"/>
      <c r="O126" s="1"/>
      <c r="P126" s="1"/>
      <c r="Q126" s="1"/>
      <c r="R126" s="1"/>
      <c r="S126" s="1"/>
      <c r="T126" s="1"/>
      <c r="U126" s="1"/>
      <c r="V126" s="1"/>
      <c r="W126" s="1"/>
    </row>
  </sheetData>
  <mergeCells count="30">
    <mergeCell ref="A21:A23"/>
    <mergeCell ref="B21:B23"/>
    <mergeCell ref="C21:M21"/>
    <mergeCell ref="C22:I22"/>
    <mergeCell ref="J22:K22"/>
    <mergeCell ref="L22:L23"/>
    <mergeCell ref="M22:M23"/>
    <mergeCell ref="A15:A17"/>
    <mergeCell ref="B15:B17"/>
    <mergeCell ref="C15:M15"/>
    <mergeCell ref="C16:I16"/>
    <mergeCell ref="J16:K16"/>
    <mergeCell ref="L16:L17"/>
    <mergeCell ref="M16:M17"/>
    <mergeCell ref="A1:X1"/>
    <mergeCell ref="A2:X2"/>
    <mergeCell ref="A3:X3"/>
    <mergeCell ref="A4:X4"/>
    <mergeCell ref="A5:A7"/>
    <mergeCell ref="B5:B7"/>
    <mergeCell ref="C6:I6"/>
    <mergeCell ref="J6:K6"/>
    <mergeCell ref="N5:X5"/>
    <mergeCell ref="L6:L7"/>
    <mergeCell ref="N6:T6"/>
    <mergeCell ref="M6:M7"/>
    <mergeCell ref="C5:M5"/>
    <mergeCell ref="X6:X7"/>
    <mergeCell ref="U6:V6"/>
    <mergeCell ref="W6:W7"/>
  </mergeCells>
  <printOptions horizontalCentered="1"/>
  <pageMargins left="0" right="0" top="0.78740157480314965" bottom="0.78740157480314965" header="0.31496062992125984" footer="0.31496062992125984"/>
  <headerFooter alignWithMargins="0">
    <oddFooter>&amp;A&amp;RPágina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workbookViewId="0">
      <selection activeCell="H18" sqref="H18"/>
    </sheetView>
  </sheetViews>
  <sheetFormatPr baseColWidth="10" defaultColWidth="11.42578125" defaultRowHeight="12.75" x14ac:dyDescent="0.2"/>
  <cols>
    <col min="1" max="1" width="3.42578125" style="17" customWidth="1"/>
    <col min="2" max="2" width="44.140625" style="22" customWidth="1"/>
    <col min="3" max="3" width="14.5703125" style="17" customWidth="1"/>
    <col min="4" max="4" width="8.42578125" style="17" customWidth="1"/>
    <col min="5" max="5" width="8.7109375" style="17" customWidth="1"/>
    <col min="6" max="7" width="9" style="17" customWidth="1"/>
    <col min="8" max="8" width="18.140625" style="17" customWidth="1"/>
    <col min="9" max="11" width="10.140625" style="17" customWidth="1"/>
    <col min="12" max="12" width="11.42578125" style="17"/>
    <col min="13" max="13" width="16.42578125" style="17" bestFit="1" customWidth="1"/>
    <col min="14" max="14" width="14.42578125" style="17" customWidth="1"/>
    <col min="15" max="16384" width="11.42578125" style="17"/>
  </cols>
  <sheetData>
    <row r="1" spans="1:14" s="16" customFormat="1" x14ac:dyDescent="0.2">
      <c r="A1" s="389" t="str">
        <f>'5.RESUMEN CRITERIOS EVALUACION'!A1:X1</f>
        <v>AGENCIA NACIONAL DE INFRAESTRUCTURA</v>
      </c>
      <c r="B1" s="389"/>
      <c r="C1" s="389"/>
      <c r="D1" s="389"/>
      <c r="E1" s="389"/>
      <c r="F1" s="389"/>
      <c r="G1" s="389"/>
      <c r="H1" s="389"/>
      <c r="I1" s="389"/>
      <c r="J1" s="389"/>
      <c r="K1" s="389"/>
      <c r="L1" s="389"/>
    </row>
    <row r="2" spans="1:14" s="16" customFormat="1" x14ac:dyDescent="0.2">
      <c r="A2" s="389" t="str">
        <f>'5.RESUMEN CRITERIOS EVALUACION'!A2:X2</f>
        <v>SELECCION ABREVIADA DE MENOR CUANTIA No VJ-VAF-SA-018-2017</v>
      </c>
      <c r="B2" s="389"/>
      <c r="C2" s="389"/>
      <c r="D2" s="389"/>
      <c r="E2" s="389"/>
      <c r="F2" s="389"/>
      <c r="G2" s="389"/>
      <c r="H2" s="389"/>
      <c r="I2" s="389"/>
      <c r="J2" s="389"/>
      <c r="K2" s="389"/>
      <c r="L2" s="389"/>
    </row>
    <row r="3" spans="1:14" x14ac:dyDescent="0.2">
      <c r="A3" s="390" t="s">
        <v>104</v>
      </c>
      <c r="B3" s="390"/>
      <c r="C3" s="390"/>
      <c r="D3" s="390"/>
      <c r="E3" s="390"/>
      <c r="F3" s="390"/>
      <c r="G3" s="390"/>
      <c r="H3" s="390"/>
      <c r="I3" s="390"/>
      <c r="J3" s="390"/>
      <c r="K3" s="390"/>
      <c r="L3" s="390"/>
    </row>
    <row r="4" spans="1:14" ht="13.5" thickBot="1" x14ac:dyDescent="0.25">
      <c r="A4" s="48"/>
      <c r="B4" s="48"/>
      <c r="C4" s="48"/>
      <c r="D4" s="48"/>
      <c r="E4" s="48"/>
      <c r="F4" s="48"/>
      <c r="G4" s="48"/>
      <c r="H4" s="48"/>
      <c r="I4" s="48"/>
      <c r="J4" s="48"/>
      <c r="K4" s="48"/>
      <c r="L4" s="48"/>
    </row>
    <row r="5" spans="1:14" s="15" customFormat="1" ht="39.950000000000003" customHeight="1" x14ac:dyDescent="0.2">
      <c r="A5" s="391" t="s">
        <v>64</v>
      </c>
      <c r="B5" s="347" t="s">
        <v>65</v>
      </c>
      <c r="C5" s="352" t="str">
        <f>'5.RESUMEN CRITERIOS EVALUACION'!C5:M5</f>
        <v>LA PREVISORA S.A. COMPAÑÍA DE SEGUROS</v>
      </c>
      <c r="D5" s="353"/>
      <c r="E5" s="353"/>
      <c r="F5" s="353"/>
      <c r="G5" s="354"/>
      <c r="H5" s="352" t="str">
        <f>'1. RESUMEN EVALUACION'!A16</f>
        <v>ASEGURADORA SOLIDARIA ENTIDAD COOPERATIVA</v>
      </c>
      <c r="I5" s="353"/>
      <c r="J5" s="353"/>
      <c r="K5" s="353"/>
      <c r="L5" s="354"/>
    </row>
    <row r="6" spans="1:14" s="15" customFormat="1" ht="93" customHeight="1" thickBot="1" x14ac:dyDescent="0.25">
      <c r="A6" s="392"/>
      <c r="B6" s="349"/>
      <c r="C6" s="25" t="s">
        <v>85</v>
      </c>
      <c r="D6" s="26" t="s">
        <v>78</v>
      </c>
      <c r="E6" s="26" t="s">
        <v>86</v>
      </c>
      <c r="F6" s="26" t="s">
        <v>87</v>
      </c>
      <c r="G6" s="27" t="s">
        <v>88</v>
      </c>
      <c r="H6" s="25" t="s">
        <v>85</v>
      </c>
      <c r="I6" s="26" t="s">
        <v>78</v>
      </c>
      <c r="J6" s="26" t="s">
        <v>86</v>
      </c>
      <c r="K6" s="26" t="s">
        <v>87</v>
      </c>
      <c r="L6" s="27" t="s">
        <v>88</v>
      </c>
    </row>
    <row r="7" spans="1:14" s="19" customFormat="1" ht="24" customHeight="1" thickBot="1" x14ac:dyDescent="0.25">
      <c r="A7" s="51"/>
      <c r="B7" s="45" t="s">
        <v>74</v>
      </c>
      <c r="C7" s="29">
        <f>'3. RCSP'!E92</f>
        <v>631911517.80821919</v>
      </c>
      <c r="D7" s="18">
        <f>+'5.RESUMEN CRITERIOS EVALUACION'!M8</f>
        <v>180</v>
      </c>
      <c r="E7" s="23">
        <f>'2. CRITERIOS'!C28</f>
        <v>1</v>
      </c>
      <c r="F7" s="18">
        <f t="shared" ref="F7" si="0">+D7*E7</f>
        <v>180</v>
      </c>
      <c r="G7" s="172">
        <f>F7</f>
        <v>180</v>
      </c>
      <c r="H7" s="30">
        <f>'3. RCSP'!H92:I92</f>
        <v>631705794.52054787</v>
      </c>
      <c r="I7" s="18" t="str">
        <f>+'5.RESUMEN CRITERIOS EVALUACION'!X8</f>
        <v>x</v>
      </c>
      <c r="J7" s="23" t="s">
        <v>221</v>
      </c>
      <c r="K7" s="18" t="s">
        <v>221</v>
      </c>
      <c r="L7" s="172" t="str">
        <f>K7</f>
        <v>x</v>
      </c>
    </row>
    <row r="8" spans="1:14" s="19" customFormat="1" ht="29.25" customHeight="1" x14ac:dyDescent="0.2">
      <c r="A8" s="347" t="s">
        <v>89</v>
      </c>
      <c r="B8" s="364"/>
      <c r="C8" s="28">
        <f>SUM(C7:C7)</f>
        <v>631911517.80821919</v>
      </c>
      <c r="D8" s="375">
        <f>G7</f>
        <v>180</v>
      </c>
      <c r="E8" s="375"/>
      <c r="F8" s="375"/>
      <c r="G8" s="376"/>
      <c r="H8" s="28">
        <f>SUM(H7:H7)</f>
        <v>631705794.52054787</v>
      </c>
      <c r="I8" s="375" t="str">
        <f>L7</f>
        <v>x</v>
      </c>
      <c r="J8" s="375"/>
      <c r="K8" s="375"/>
      <c r="L8" s="386"/>
      <c r="M8" s="20"/>
      <c r="N8" s="21"/>
    </row>
    <row r="9" spans="1:14" s="19" customFormat="1" ht="29.25" customHeight="1" x14ac:dyDescent="0.2">
      <c r="A9" s="348" t="s">
        <v>90</v>
      </c>
      <c r="B9" s="384"/>
      <c r="C9" s="39">
        <v>0</v>
      </c>
      <c r="D9" s="377"/>
      <c r="E9" s="377"/>
      <c r="F9" s="377"/>
      <c r="G9" s="378"/>
      <c r="H9" s="39">
        <f>C9</f>
        <v>0</v>
      </c>
      <c r="I9" s="377"/>
      <c r="J9" s="377"/>
      <c r="K9" s="377"/>
      <c r="L9" s="387"/>
      <c r="M9" s="20"/>
      <c r="N9" s="21"/>
    </row>
    <row r="10" spans="1:14" s="19" customFormat="1" ht="29.25" customHeight="1" thickBot="1" x14ac:dyDescent="0.25">
      <c r="A10" s="349" t="s">
        <v>91</v>
      </c>
      <c r="B10" s="385"/>
      <c r="C10" s="38">
        <f>C8+C9</f>
        <v>631911517.80821919</v>
      </c>
      <c r="D10" s="379"/>
      <c r="E10" s="379"/>
      <c r="F10" s="379"/>
      <c r="G10" s="380"/>
      <c r="H10" s="38">
        <f>SUM(H8:H9)</f>
        <v>631705794.52054787</v>
      </c>
      <c r="I10" s="379"/>
      <c r="J10" s="379"/>
      <c r="K10" s="379"/>
      <c r="L10" s="388"/>
      <c r="M10" s="20"/>
      <c r="N10" s="21"/>
    </row>
    <row r="11" spans="1:14" s="19" customFormat="1" ht="29.25" customHeight="1" thickBot="1" x14ac:dyDescent="0.25">
      <c r="A11" s="370" t="s">
        <v>54</v>
      </c>
      <c r="B11" s="371"/>
      <c r="C11" s="372">
        <v>139</v>
      </c>
      <c r="D11" s="373"/>
      <c r="E11" s="373"/>
      <c r="F11" s="373"/>
      <c r="G11" s="374"/>
      <c r="H11" s="372">
        <v>169</v>
      </c>
      <c r="I11" s="373"/>
      <c r="J11" s="373"/>
      <c r="K11" s="373"/>
      <c r="L11" s="374"/>
      <c r="M11" s="20"/>
      <c r="N11" s="21"/>
    </row>
    <row r="12" spans="1:14" s="19" customFormat="1" ht="13.5" thickBot="1" x14ac:dyDescent="0.25">
      <c r="A12" s="32"/>
      <c r="B12" s="32"/>
      <c r="C12" s="31"/>
      <c r="D12" s="31"/>
      <c r="E12" s="31"/>
      <c r="F12" s="31"/>
      <c r="G12" s="31"/>
      <c r="H12" s="31"/>
      <c r="I12" s="31"/>
      <c r="J12" s="31"/>
      <c r="K12" s="31"/>
      <c r="L12" s="31"/>
      <c r="M12" s="20"/>
      <c r="N12" s="21"/>
    </row>
    <row r="13" spans="1:14" s="19" customFormat="1" ht="30.75" customHeight="1" x14ac:dyDescent="0.2">
      <c r="A13" s="368" t="s">
        <v>2</v>
      </c>
      <c r="B13" s="369"/>
      <c r="C13" s="381">
        <v>631911518</v>
      </c>
      <c r="D13" s="382"/>
      <c r="E13" s="382"/>
      <c r="F13" s="382"/>
      <c r="G13" s="382"/>
      <c r="H13" s="382"/>
      <c r="I13" s="382"/>
      <c r="J13" s="382"/>
      <c r="K13" s="382"/>
      <c r="L13" s="383"/>
    </row>
    <row r="14" spans="1:14" s="19" customFormat="1" ht="30.75" customHeight="1" thickBot="1" x14ac:dyDescent="0.25">
      <c r="A14" s="362" t="s">
        <v>92</v>
      </c>
      <c r="B14" s="363"/>
      <c r="C14" s="365">
        <v>139</v>
      </c>
      <c r="D14" s="366"/>
      <c r="E14" s="366"/>
      <c r="F14" s="366"/>
      <c r="G14" s="366"/>
      <c r="H14" s="366"/>
      <c r="I14" s="366"/>
      <c r="J14" s="366"/>
      <c r="K14" s="366"/>
      <c r="L14" s="367"/>
    </row>
    <row r="15" spans="1:14" s="19" customFormat="1" ht="12.75" customHeight="1" x14ac:dyDescent="0.2">
      <c r="B15" s="22"/>
    </row>
    <row r="16" spans="1:14" s="19" customFormat="1" x14ac:dyDescent="0.2">
      <c r="B16" s="22"/>
    </row>
    <row r="17" spans="1:2" s="19" customFormat="1" ht="15" x14ac:dyDescent="0.25">
      <c r="A17" s="54" t="s">
        <v>12</v>
      </c>
      <c r="B17" s="22"/>
    </row>
    <row r="18" spans="1:2" s="19" customFormat="1" ht="15" x14ac:dyDescent="0.25">
      <c r="A18" s="52" t="s">
        <v>102</v>
      </c>
      <c r="B18" s="22"/>
    </row>
    <row r="19" spans="1:2" s="19" customFormat="1" x14ac:dyDescent="0.2">
      <c r="B19" s="22"/>
    </row>
    <row r="20" spans="1:2" s="19" customFormat="1" x14ac:dyDescent="0.2">
      <c r="B20" s="22"/>
    </row>
    <row r="21" spans="1:2" s="19" customFormat="1" x14ac:dyDescent="0.2">
      <c r="B21" s="22"/>
    </row>
    <row r="22" spans="1:2" s="19" customFormat="1" x14ac:dyDescent="0.2">
      <c r="B22" s="22"/>
    </row>
    <row r="23" spans="1:2" s="19" customFormat="1" x14ac:dyDescent="0.2">
      <c r="B23" s="22"/>
    </row>
    <row r="24" spans="1:2" s="19" customFormat="1" x14ac:dyDescent="0.2">
      <c r="B24" s="22"/>
    </row>
    <row r="25" spans="1:2" s="19" customFormat="1" x14ac:dyDescent="0.2">
      <c r="B25" s="22"/>
    </row>
    <row r="26" spans="1:2" s="19" customFormat="1" x14ac:dyDescent="0.2">
      <c r="B26" s="22"/>
    </row>
    <row r="27" spans="1:2" s="19" customFormat="1" x14ac:dyDescent="0.2">
      <c r="B27" s="22"/>
    </row>
    <row r="28" spans="1:2" s="19" customFormat="1" x14ac:dyDescent="0.2">
      <c r="B28" s="22"/>
    </row>
    <row r="29" spans="1:2" s="19" customFormat="1" x14ac:dyDescent="0.2">
      <c r="B29" s="22"/>
    </row>
    <row r="30" spans="1:2" s="19" customFormat="1" x14ac:dyDescent="0.2">
      <c r="B30" s="22"/>
    </row>
    <row r="31" spans="1:2" s="19" customFormat="1" x14ac:dyDescent="0.2">
      <c r="B31" s="22"/>
    </row>
    <row r="32" spans="1:2" s="19" customFormat="1" x14ac:dyDescent="0.2">
      <c r="B32" s="22"/>
    </row>
    <row r="33" spans="2:2" s="19" customFormat="1" x14ac:dyDescent="0.2">
      <c r="B33" s="22"/>
    </row>
    <row r="34" spans="2:2" s="19" customFormat="1" x14ac:dyDescent="0.2">
      <c r="B34" s="22"/>
    </row>
    <row r="35" spans="2:2" s="19" customFormat="1" x14ac:dyDescent="0.2">
      <c r="B35" s="22"/>
    </row>
    <row r="36" spans="2:2" s="19" customFormat="1" x14ac:dyDescent="0.2">
      <c r="B36" s="22"/>
    </row>
    <row r="37" spans="2:2" s="19" customFormat="1" x14ac:dyDescent="0.2">
      <c r="B37" s="22"/>
    </row>
    <row r="38" spans="2:2" s="19" customFormat="1" x14ac:dyDescent="0.2">
      <c r="B38" s="22"/>
    </row>
    <row r="39" spans="2:2" s="19" customFormat="1" x14ac:dyDescent="0.2">
      <c r="B39" s="22"/>
    </row>
    <row r="40" spans="2:2" s="19" customFormat="1" x14ac:dyDescent="0.2">
      <c r="B40" s="22"/>
    </row>
    <row r="41" spans="2:2" s="19" customFormat="1" x14ac:dyDescent="0.2">
      <c r="B41" s="22"/>
    </row>
    <row r="42" spans="2:2" s="19" customFormat="1" x14ac:dyDescent="0.2">
      <c r="B42" s="22"/>
    </row>
    <row r="43" spans="2:2" s="19" customFormat="1" x14ac:dyDescent="0.2">
      <c r="B43" s="22"/>
    </row>
    <row r="44" spans="2:2" s="19" customFormat="1" x14ac:dyDescent="0.2">
      <c r="B44" s="22"/>
    </row>
    <row r="45" spans="2:2" s="19" customFormat="1" x14ac:dyDescent="0.2">
      <c r="B45" s="22"/>
    </row>
    <row r="46" spans="2:2" s="19" customFormat="1" x14ac:dyDescent="0.2">
      <c r="B46" s="22"/>
    </row>
    <row r="47" spans="2:2" s="19" customFormat="1" x14ac:dyDescent="0.2">
      <c r="B47" s="22"/>
    </row>
    <row r="48" spans="2:2" s="19" customFormat="1" x14ac:dyDescent="0.2">
      <c r="B48" s="22"/>
    </row>
    <row r="49" spans="2:2" s="19" customFormat="1" x14ac:dyDescent="0.2">
      <c r="B49" s="22"/>
    </row>
    <row r="50" spans="2:2" s="19" customFormat="1" x14ac:dyDescent="0.2">
      <c r="B50" s="22"/>
    </row>
    <row r="51" spans="2:2" s="19" customFormat="1" x14ac:dyDescent="0.2">
      <c r="B51" s="22"/>
    </row>
    <row r="52" spans="2:2" s="19" customFormat="1" x14ac:dyDescent="0.2">
      <c r="B52" s="22"/>
    </row>
    <row r="53" spans="2:2" s="19" customFormat="1" x14ac:dyDescent="0.2">
      <c r="B53" s="22"/>
    </row>
    <row r="54" spans="2:2" s="19" customFormat="1" x14ac:dyDescent="0.2">
      <c r="B54" s="22"/>
    </row>
    <row r="55" spans="2:2" s="19" customFormat="1" x14ac:dyDescent="0.2">
      <c r="B55" s="22"/>
    </row>
    <row r="56" spans="2:2" s="19" customFormat="1" x14ac:dyDescent="0.2">
      <c r="B56" s="22"/>
    </row>
    <row r="57" spans="2:2" s="19" customFormat="1" x14ac:dyDescent="0.2">
      <c r="B57" s="22"/>
    </row>
    <row r="58" spans="2:2" s="19" customFormat="1" x14ac:dyDescent="0.2">
      <c r="B58" s="22"/>
    </row>
    <row r="59" spans="2:2" s="19" customFormat="1" x14ac:dyDescent="0.2">
      <c r="B59" s="22"/>
    </row>
    <row r="60" spans="2:2" s="19" customFormat="1" x14ac:dyDescent="0.2">
      <c r="B60" s="22"/>
    </row>
    <row r="61" spans="2:2" s="19" customFormat="1" x14ac:dyDescent="0.2">
      <c r="B61" s="22"/>
    </row>
    <row r="62" spans="2:2" s="19" customFormat="1" x14ac:dyDescent="0.2">
      <c r="B62" s="22"/>
    </row>
    <row r="63" spans="2:2" s="19" customFormat="1" x14ac:dyDescent="0.2">
      <c r="B63" s="22"/>
    </row>
    <row r="64" spans="2:2" s="19" customFormat="1" x14ac:dyDescent="0.2">
      <c r="B64" s="22"/>
    </row>
    <row r="65" spans="2:2" s="19" customFormat="1" x14ac:dyDescent="0.2">
      <c r="B65" s="22"/>
    </row>
    <row r="66" spans="2:2" s="19" customFormat="1" x14ac:dyDescent="0.2">
      <c r="B66" s="22"/>
    </row>
    <row r="67" spans="2:2" s="19" customFormat="1" x14ac:dyDescent="0.2">
      <c r="B67" s="22"/>
    </row>
    <row r="68" spans="2:2" s="19" customFormat="1" x14ac:dyDescent="0.2">
      <c r="B68" s="22"/>
    </row>
    <row r="69" spans="2:2" s="19" customFormat="1" x14ac:dyDescent="0.2">
      <c r="B69" s="22"/>
    </row>
    <row r="70" spans="2:2" s="19" customFormat="1" x14ac:dyDescent="0.2">
      <c r="B70" s="22"/>
    </row>
    <row r="71" spans="2:2" s="19" customFormat="1" x14ac:dyDescent="0.2">
      <c r="B71" s="22"/>
    </row>
    <row r="72" spans="2:2" s="19" customFormat="1" x14ac:dyDescent="0.2">
      <c r="B72" s="22"/>
    </row>
    <row r="73" spans="2:2" s="19" customFormat="1" x14ac:dyDescent="0.2">
      <c r="B73" s="22"/>
    </row>
    <row r="74" spans="2:2" s="19" customFormat="1" x14ac:dyDescent="0.2">
      <c r="B74" s="22"/>
    </row>
    <row r="75" spans="2:2" s="19" customFormat="1" x14ac:dyDescent="0.2">
      <c r="B75" s="22"/>
    </row>
    <row r="76" spans="2:2" s="19" customFormat="1" x14ac:dyDescent="0.2">
      <c r="B76" s="22"/>
    </row>
    <row r="77" spans="2:2" s="19" customFormat="1" x14ac:dyDescent="0.2">
      <c r="B77" s="22"/>
    </row>
    <row r="78" spans="2:2" s="19" customFormat="1" x14ac:dyDescent="0.2">
      <c r="B78" s="22"/>
    </row>
    <row r="79" spans="2:2" s="19" customFormat="1" x14ac:dyDescent="0.2">
      <c r="B79" s="22"/>
    </row>
    <row r="80" spans="2:2" s="19" customFormat="1" x14ac:dyDescent="0.2">
      <c r="B80" s="22"/>
    </row>
    <row r="81" spans="2:2" s="19" customFormat="1" x14ac:dyDescent="0.2">
      <c r="B81" s="22"/>
    </row>
    <row r="82" spans="2:2" s="19" customFormat="1" x14ac:dyDescent="0.2">
      <c r="B82" s="22"/>
    </row>
    <row r="83" spans="2:2" s="19" customFormat="1" x14ac:dyDescent="0.2">
      <c r="B83" s="22"/>
    </row>
    <row r="84" spans="2:2" s="19" customFormat="1" x14ac:dyDescent="0.2">
      <c r="B84" s="22"/>
    </row>
    <row r="85" spans="2:2" s="19" customFormat="1" x14ac:dyDescent="0.2">
      <c r="B85" s="22"/>
    </row>
    <row r="86" spans="2:2" s="19" customFormat="1" x14ac:dyDescent="0.2">
      <c r="B86" s="22"/>
    </row>
    <row r="87" spans="2:2" s="19" customFormat="1" x14ac:dyDescent="0.2">
      <c r="B87" s="22"/>
    </row>
    <row r="88" spans="2:2" s="19" customFormat="1" x14ac:dyDescent="0.2">
      <c r="B88" s="22"/>
    </row>
    <row r="89" spans="2:2" s="19" customFormat="1" x14ac:dyDescent="0.2">
      <c r="B89" s="22"/>
    </row>
    <row r="90" spans="2:2" s="19" customFormat="1" x14ac:dyDescent="0.2">
      <c r="B90" s="22"/>
    </row>
    <row r="91" spans="2:2" s="19" customFormat="1" x14ac:dyDescent="0.2">
      <c r="B91" s="22"/>
    </row>
    <row r="92" spans="2:2" s="19" customFormat="1" x14ac:dyDescent="0.2">
      <c r="B92" s="22"/>
    </row>
    <row r="93" spans="2:2" s="19" customFormat="1" x14ac:dyDescent="0.2">
      <c r="B93" s="22"/>
    </row>
    <row r="94" spans="2:2" s="19" customFormat="1" x14ac:dyDescent="0.2">
      <c r="B94" s="22"/>
    </row>
    <row r="95" spans="2:2" s="19" customFormat="1" x14ac:dyDescent="0.2">
      <c r="B95" s="22"/>
    </row>
    <row r="96" spans="2:2" s="19" customFormat="1" x14ac:dyDescent="0.2">
      <c r="B96" s="22"/>
    </row>
    <row r="97" spans="2:2" s="19" customFormat="1" x14ac:dyDescent="0.2">
      <c r="B97" s="22"/>
    </row>
    <row r="98" spans="2:2" s="19" customFormat="1" x14ac:dyDescent="0.2">
      <c r="B98" s="22"/>
    </row>
    <row r="99" spans="2:2" s="19" customFormat="1" x14ac:dyDescent="0.2">
      <c r="B99" s="22"/>
    </row>
    <row r="100" spans="2:2" s="19" customFormat="1" x14ac:dyDescent="0.2">
      <c r="B100" s="22"/>
    </row>
    <row r="101" spans="2:2" s="19" customFormat="1" x14ac:dyDescent="0.2">
      <c r="B101" s="22"/>
    </row>
    <row r="102" spans="2:2" s="19" customFormat="1" x14ac:dyDescent="0.2">
      <c r="B102" s="22"/>
    </row>
    <row r="103" spans="2:2" s="19" customFormat="1" x14ac:dyDescent="0.2">
      <c r="B103" s="22"/>
    </row>
    <row r="104" spans="2:2" s="19" customFormat="1" x14ac:dyDescent="0.2">
      <c r="B104" s="22"/>
    </row>
    <row r="105" spans="2:2" s="19" customFormat="1" x14ac:dyDescent="0.2">
      <c r="B105" s="22"/>
    </row>
    <row r="106" spans="2:2" s="19" customFormat="1" x14ac:dyDescent="0.2">
      <c r="B106" s="22"/>
    </row>
    <row r="107" spans="2:2" s="19" customFormat="1" x14ac:dyDescent="0.2">
      <c r="B107" s="22"/>
    </row>
    <row r="108" spans="2:2" s="19" customFormat="1" x14ac:dyDescent="0.2">
      <c r="B108" s="22"/>
    </row>
    <row r="109" spans="2:2" s="19" customFormat="1" x14ac:dyDescent="0.2">
      <c r="B109" s="22"/>
    </row>
    <row r="110" spans="2:2" s="19" customFormat="1" x14ac:dyDescent="0.2">
      <c r="B110" s="22"/>
    </row>
    <row r="111" spans="2:2" s="19" customFormat="1" x14ac:dyDescent="0.2">
      <c r="B111" s="22"/>
    </row>
    <row r="112" spans="2:2" s="19" customFormat="1" x14ac:dyDescent="0.2">
      <c r="B112" s="22"/>
    </row>
    <row r="113" spans="2:2" s="19" customFormat="1" x14ac:dyDescent="0.2">
      <c r="B113" s="22"/>
    </row>
    <row r="114" spans="2:2" s="19" customFormat="1" x14ac:dyDescent="0.2">
      <c r="B114" s="22"/>
    </row>
    <row r="115" spans="2:2" s="19" customFormat="1" x14ac:dyDescent="0.2">
      <c r="B115" s="22"/>
    </row>
    <row r="116" spans="2:2" s="19" customFormat="1" x14ac:dyDescent="0.2">
      <c r="B116" s="22"/>
    </row>
    <row r="117" spans="2:2" s="19" customFormat="1" x14ac:dyDescent="0.2">
      <c r="B117" s="22"/>
    </row>
    <row r="118" spans="2:2" s="19" customFormat="1" x14ac:dyDescent="0.2">
      <c r="B118" s="22"/>
    </row>
    <row r="119" spans="2:2" s="19" customFormat="1" x14ac:dyDescent="0.2">
      <c r="B119" s="22"/>
    </row>
    <row r="120" spans="2:2" s="19" customFormat="1" x14ac:dyDescent="0.2">
      <c r="B120" s="22"/>
    </row>
    <row r="121" spans="2:2" s="19" customFormat="1" x14ac:dyDescent="0.2">
      <c r="B121" s="22"/>
    </row>
    <row r="122" spans="2:2" s="19" customFormat="1" x14ac:dyDescent="0.2">
      <c r="B122" s="22"/>
    </row>
    <row r="123" spans="2:2" s="19" customFormat="1" x14ac:dyDescent="0.2">
      <c r="B123" s="22"/>
    </row>
    <row r="124" spans="2:2" s="19" customFormat="1" x14ac:dyDescent="0.2">
      <c r="B124" s="22"/>
    </row>
    <row r="125" spans="2:2" s="19" customFormat="1" x14ac:dyDescent="0.2">
      <c r="B125" s="22"/>
    </row>
    <row r="126" spans="2:2" s="19" customFormat="1" x14ac:dyDescent="0.2">
      <c r="B126" s="22"/>
    </row>
    <row r="127" spans="2:2" s="19" customFormat="1" x14ac:dyDescent="0.2">
      <c r="B127" s="22"/>
    </row>
    <row r="128" spans="2:2" s="19" customFormat="1" x14ac:dyDescent="0.2">
      <c r="B128" s="22"/>
    </row>
    <row r="129" spans="2:2" s="19" customFormat="1" x14ac:dyDescent="0.2">
      <c r="B129" s="22"/>
    </row>
    <row r="130" spans="2:2" s="19" customFormat="1" x14ac:dyDescent="0.2">
      <c r="B130" s="22"/>
    </row>
    <row r="131" spans="2:2" s="19" customFormat="1" x14ac:dyDescent="0.2">
      <c r="B131" s="22"/>
    </row>
    <row r="132" spans="2:2" s="19" customFormat="1" x14ac:dyDescent="0.2">
      <c r="B132" s="22"/>
    </row>
    <row r="133" spans="2:2" s="19" customFormat="1" x14ac:dyDescent="0.2">
      <c r="B133" s="22"/>
    </row>
    <row r="134" spans="2:2" s="19" customFormat="1" x14ac:dyDescent="0.2">
      <c r="B134" s="22"/>
    </row>
    <row r="135" spans="2:2" s="19" customFormat="1" x14ac:dyDescent="0.2">
      <c r="B135" s="22"/>
    </row>
    <row r="136" spans="2:2" s="19" customFormat="1" x14ac:dyDescent="0.2">
      <c r="B136" s="22"/>
    </row>
    <row r="137" spans="2:2" s="19" customFormat="1" x14ac:dyDescent="0.2">
      <c r="B137" s="22"/>
    </row>
    <row r="138" spans="2:2" s="19" customFormat="1" x14ac:dyDescent="0.2">
      <c r="B138" s="22"/>
    </row>
    <row r="139" spans="2:2" s="19" customFormat="1" x14ac:dyDescent="0.2">
      <c r="B139" s="22"/>
    </row>
    <row r="140" spans="2:2" s="19" customFormat="1" x14ac:dyDescent="0.2">
      <c r="B140" s="22"/>
    </row>
    <row r="141" spans="2:2" s="19" customFormat="1" x14ac:dyDescent="0.2">
      <c r="B141" s="22"/>
    </row>
    <row r="142" spans="2:2" s="19" customFormat="1" x14ac:dyDescent="0.2">
      <c r="B142" s="22"/>
    </row>
    <row r="143" spans="2:2" s="19" customFormat="1" x14ac:dyDescent="0.2">
      <c r="B143" s="22"/>
    </row>
    <row r="144" spans="2:2" s="19" customFormat="1" x14ac:dyDescent="0.2">
      <c r="B144" s="22"/>
    </row>
    <row r="145" spans="2:2" s="19" customFormat="1" x14ac:dyDescent="0.2">
      <c r="B145" s="22"/>
    </row>
    <row r="146" spans="2:2" s="19" customFormat="1" x14ac:dyDescent="0.2">
      <c r="B146" s="22"/>
    </row>
    <row r="147" spans="2:2" s="19" customFormat="1" x14ac:dyDescent="0.2">
      <c r="B147" s="22"/>
    </row>
    <row r="148" spans="2:2" s="19" customFormat="1" x14ac:dyDescent="0.2">
      <c r="B148" s="22"/>
    </row>
    <row r="149" spans="2:2" s="19" customFormat="1" x14ac:dyDescent="0.2">
      <c r="B149" s="22"/>
    </row>
    <row r="150" spans="2:2" s="19" customFormat="1" x14ac:dyDescent="0.2">
      <c r="B150" s="22"/>
    </row>
  </sheetData>
  <mergeCells count="19">
    <mergeCell ref="A1:L1"/>
    <mergeCell ref="A2:L2"/>
    <mergeCell ref="A3:L3"/>
    <mergeCell ref="A5:A6"/>
    <mergeCell ref="B5:B6"/>
    <mergeCell ref="H5:L5"/>
    <mergeCell ref="C5:G5"/>
    <mergeCell ref="A14:B14"/>
    <mergeCell ref="A8:B8"/>
    <mergeCell ref="C14:L14"/>
    <mergeCell ref="A13:B13"/>
    <mergeCell ref="A11:B11"/>
    <mergeCell ref="C11:G11"/>
    <mergeCell ref="H11:L11"/>
    <mergeCell ref="D8:G10"/>
    <mergeCell ref="C13:L13"/>
    <mergeCell ref="A9:B9"/>
    <mergeCell ref="A10:B10"/>
    <mergeCell ref="I8:L10"/>
  </mergeCells>
  <printOptions horizontalCentered="1"/>
  <pageMargins left="0" right="0" top="0.78740157480314965" bottom="0.78740157480314965" header="0.31496062992125984" footer="0.31496062992125984"/>
  <headerFooter alignWithMargins="0">
    <oddFooter>&amp;A&amp;RPágina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1. RESUMEN EVALUACION</vt:lpstr>
      <vt:lpstr>2. CRITERIOS</vt:lpstr>
      <vt:lpstr>3. RCSP</vt:lpstr>
      <vt:lpstr>4. DOCUMENTOS SINIESTROS</vt:lpstr>
      <vt:lpstr>5.RESUMEN CRITERIOS EVALUACION</vt:lpstr>
      <vt:lpstr>6. TOTAL PRIMAS Y PUNTAJES</vt:lpstr>
      <vt:lpstr>'2. CRITERIOS'!Área_de_impresión</vt:lpstr>
      <vt:lpstr>'3. RCSP'!Área_de_impresión</vt:lpstr>
      <vt:lpstr>'4. DOCUMENTOS SINIESTROS'!Área_de_impresión</vt:lpstr>
      <vt:lpstr>'5.RESUMEN CRITERIOS EVALUACION'!Área_de_impresión</vt:lpstr>
      <vt:lpstr>'6. TOTAL PRIMAS Y PUNTAJES'!Área_de_impresión</vt:lpstr>
      <vt:lpstr>'3. RCSP'!Títulos_a_imprimir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dc:creator>
  <cp:lastModifiedBy>Cesar Mauricio Martinez Delgado</cp:lastModifiedBy>
  <cp:revision/>
  <cp:lastPrinted>2017-12-14T21:28:42Z</cp:lastPrinted>
  <dcterms:created xsi:type="dcterms:W3CDTF">2004-07-05T19:20:01Z</dcterms:created>
  <dcterms:modified xsi:type="dcterms:W3CDTF">2017-12-18T21:37:35Z</dcterms:modified>
</cp:coreProperties>
</file>