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ABRIL/"/>
    </mc:Choice>
  </mc:AlternateContent>
  <xr:revisionPtr revIDLastSave="13" documentId="8_{51005DF5-3621-4307-A729-F534F4F85D05}" xr6:coauthVersionLast="47" xr6:coauthVersionMax="47" xr10:uidLastSave="{DF146F0F-6943-44F4-8BDC-2B7197CCF9D0}"/>
  <bookViews>
    <workbookView xWindow="-120" yWindow="-120" windowWidth="20730" windowHeight="11160" activeTab="3" xr2:uid="{C89D9935-5FC0-4611-840E-8356AD4E95B8}"/>
  </bookViews>
  <sheets>
    <sheet name="ENERO 2023" sheetId="1" r:id="rId1"/>
    <sheet name="FEBRERO 2023" sheetId="2" r:id="rId2"/>
    <sheet name="MARZO 2023" sheetId="3" r:id="rId3"/>
    <sheet name="ABRIL 2023 " sheetId="4" r:id="rId4"/>
  </sheets>
  <definedNames>
    <definedName name="_xlnm._FilterDatabase" localSheetId="3" hidden="1">'ABRIL 2023 '!$N$1:$N$53</definedName>
    <definedName name="_xlnm._FilterDatabase" localSheetId="0" hidden="1">'ENERO 2023'!$N$1:$N$48</definedName>
    <definedName name="_xlnm._FilterDatabase" localSheetId="1" hidden="1">'FEBRERO 2023'!$N$1:$N$50</definedName>
    <definedName name="_xlnm._FilterDatabase" localSheetId="2" hidden="1">'MARZO 2023'!$N$1:$N$53</definedName>
    <definedName name="_xlnm.Print_Area" localSheetId="3">'ABRIL 2023 '!$A:$M</definedName>
    <definedName name="_xlnm.Print_Area" localSheetId="0">'ENERO 2023'!$A:$M</definedName>
    <definedName name="_xlnm.Print_Area" localSheetId="1">'FEBRERO 2023'!$A:$M</definedName>
    <definedName name="_xlnm.Print_Area" localSheetId="2">'MARZO 2023'!$A:$M</definedName>
    <definedName name="_xlnm.Print_Titles" localSheetId="3">'ABRIL 2023 '!$1:$7</definedName>
    <definedName name="_xlnm.Print_Titles" localSheetId="0">'ENERO 2023'!$1:$7</definedName>
    <definedName name="_xlnm.Print_Titles" localSheetId="1">'FEBRERO 2023'!$1:$7</definedName>
    <definedName name="_xlnm.Print_Titles" localSheetId="2">'MARZO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4" l="1"/>
  <c r="H8" i="4"/>
  <c r="H36" i="4"/>
  <c r="H40" i="4"/>
  <c r="H37" i="4"/>
  <c r="H38" i="4"/>
  <c r="H39" i="4"/>
  <c r="H13" i="4"/>
  <c r="M12" i="4"/>
  <c r="M39" i="4"/>
  <c r="M40" i="4"/>
  <c r="L38" i="4" l="1"/>
  <c r="L39" i="4"/>
  <c r="K36" i="4"/>
  <c r="L36" i="4"/>
  <c r="K40" i="4"/>
  <c r="L40" i="4"/>
  <c r="M36" i="4"/>
  <c r="I14" i="4"/>
  <c r="K14" i="4" s="1"/>
  <c r="I22" i="4"/>
  <c r="I27" i="4"/>
  <c r="I28" i="4"/>
  <c r="K28" i="4" s="1"/>
  <c r="I30" i="4"/>
  <c r="K39" i="4"/>
  <c r="F39" i="4"/>
  <c r="G39" i="4" s="1"/>
  <c r="K38" i="4"/>
  <c r="F38" i="4"/>
  <c r="G38" i="4" s="1"/>
  <c r="K37" i="4"/>
  <c r="F37" i="4"/>
  <c r="G37" i="4" s="1"/>
  <c r="J36" i="4"/>
  <c r="I36" i="4"/>
  <c r="D36" i="4"/>
  <c r="F36" i="4" s="1"/>
  <c r="C36" i="4"/>
  <c r="G36" i="4" s="1"/>
  <c r="K35" i="4"/>
  <c r="K34" i="4" s="1"/>
  <c r="F35" i="4"/>
  <c r="G35" i="4" s="1"/>
  <c r="J34" i="4"/>
  <c r="I34" i="4"/>
  <c r="F34" i="4"/>
  <c r="G34" i="4" s="1"/>
  <c r="K33" i="4"/>
  <c r="F33" i="4"/>
  <c r="G33" i="4" s="1"/>
  <c r="J32" i="4"/>
  <c r="I32" i="4"/>
  <c r="I31" i="4" s="1"/>
  <c r="K31" i="4" s="1"/>
  <c r="F32" i="4"/>
  <c r="G32" i="4" s="1"/>
  <c r="J31" i="4"/>
  <c r="E31" i="4"/>
  <c r="D31" i="4"/>
  <c r="F31" i="4" s="1"/>
  <c r="G31" i="4" s="1"/>
  <c r="C31" i="4"/>
  <c r="K30" i="4"/>
  <c r="G30" i="4"/>
  <c r="F30" i="4"/>
  <c r="J29" i="4"/>
  <c r="I29" i="4"/>
  <c r="K29" i="4" s="1"/>
  <c r="E29" i="4"/>
  <c r="D29" i="4"/>
  <c r="D28" i="4"/>
  <c r="D27" i="4" s="1"/>
  <c r="J24" i="4"/>
  <c r="J23" i="4" s="1"/>
  <c r="K22" i="4"/>
  <c r="I21" i="4"/>
  <c r="K21" i="4" s="1"/>
  <c r="K17" i="4"/>
  <c r="G17" i="4"/>
  <c r="F17" i="4"/>
  <c r="K16" i="4"/>
  <c r="K15" i="4" s="1"/>
  <c r="J16" i="4"/>
  <c r="I16" i="4"/>
  <c r="F16" i="4"/>
  <c r="G16" i="4" s="1"/>
  <c r="J15" i="4"/>
  <c r="I15" i="4"/>
  <c r="F15" i="4"/>
  <c r="G15" i="4" s="1"/>
  <c r="I13" i="4"/>
  <c r="G13" i="4"/>
  <c r="F13" i="4"/>
  <c r="C13" i="4"/>
  <c r="F12" i="4"/>
  <c r="E12" i="4"/>
  <c r="D12" i="4"/>
  <c r="D11" i="4" s="1"/>
  <c r="C12" i="4"/>
  <c r="C11" i="4" s="1"/>
  <c r="C10" i="4" s="1"/>
  <c r="J11" i="4"/>
  <c r="E11" i="4"/>
  <c r="F11" i="4" s="1"/>
  <c r="J10" i="4"/>
  <c r="D10" i="4"/>
  <c r="J9" i="4"/>
  <c r="J8" i="4" s="1"/>
  <c r="J40" i="4" s="1"/>
  <c r="C9" i="4"/>
  <c r="C8" i="4" s="1"/>
  <c r="L40" i="3"/>
  <c r="L39" i="3"/>
  <c r="K40" i="3"/>
  <c r="K36" i="3"/>
  <c r="K39" i="3"/>
  <c r="K38" i="3"/>
  <c r="K37" i="3"/>
  <c r="L10" i="3"/>
  <c r="L30" i="3"/>
  <c r="L31" i="3"/>
  <c r="L32" i="3"/>
  <c r="L33" i="3"/>
  <c r="L34" i="3"/>
  <c r="L35" i="3"/>
  <c r="K35" i="3"/>
  <c r="L38" i="3"/>
  <c r="L37" i="3"/>
  <c r="L36" i="3"/>
  <c r="I20" i="4" l="1"/>
  <c r="I19" i="4" s="1"/>
  <c r="C40" i="4"/>
  <c r="F10" i="4"/>
  <c r="D9" i="4"/>
  <c r="E10" i="4"/>
  <c r="E9" i="4" s="1"/>
  <c r="E8" i="4" s="1"/>
  <c r="E40" i="4" s="1"/>
  <c r="L13" i="4"/>
  <c r="G12" i="4"/>
  <c r="L17" i="4"/>
  <c r="L16" i="4" s="1"/>
  <c r="L15" i="4" s="1"/>
  <c r="L30" i="4"/>
  <c r="L29" i="4" s="1"/>
  <c r="L33" i="4"/>
  <c r="L32" i="4" s="1"/>
  <c r="L31" i="4" s="1"/>
  <c r="L35" i="4"/>
  <c r="L34" i="4" s="1"/>
  <c r="L37" i="4"/>
  <c r="M37" i="4"/>
  <c r="K13" i="4"/>
  <c r="M13" i="4" s="1"/>
  <c r="K27" i="4"/>
  <c r="I26" i="4"/>
  <c r="F29" i="4"/>
  <c r="G29" i="4" s="1"/>
  <c r="E28" i="4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4" i="4" s="1"/>
  <c r="D26" i="4"/>
  <c r="M38" i="4"/>
  <c r="K32" i="4"/>
  <c r="M36" i="3"/>
  <c r="M37" i="3"/>
  <c r="M8" i="3"/>
  <c r="H34" i="3"/>
  <c r="H35" i="3"/>
  <c r="H39" i="3"/>
  <c r="H38" i="3"/>
  <c r="H37" i="3"/>
  <c r="K20" i="4" l="1"/>
  <c r="I25" i="4"/>
  <c r="K26" i="4"/>
  <c r="F28" i="4"/>
  <c r="G28" i="4" s="1"/>
  <c r="F27" i="4"/>
  <c r="G27" i="4" s="1"/>
  <c r="F26" i="4"/>
  <c r="G26" i="4" s="1"/>
  <c r="D25" i="4"/>
  <c r="G11" i="4"/>
  <c r="K19" i="4"/>
  <c r="I18" i="4"/>
  <c r="D8" i="4"/>
  <c r="F9" i="4"/>
  <c r="I12" i="3"/>
  <c r="K13" i="3"/>
  <c r="K14" i="3"/>
  <c r="I14" i="3"/>
  <c r="K12" i="3"/>
  <c r="L15" i="3"/>
  <c r="L16" i="3"/>
  <c r="K15" i="3"/>
  <c r="K16" i="3"/>
  <c r="J15" i="3"/>
  <c r="J16" i="3"/>
  <c r="I15" i="3"/>
  <c r="I16" i="3"/>
  <c r="H15" i="3"/>
  <c r="H16" i="3"/>
  <c r="G16" i="3"/>
  <c r="G15" i="3"/>
  <c r="F15" i="3"/>
  <c r="F16" i="3"/>
  <c r="K17" i="3"/>
  <c r="F17" i="3"/>
  <c r="G17" i="3" s="1"/>
  <c r="L17" i="3" s="1"/>
  <c r="I27" i="3"/>
  <c r="K27" i="3" s="1"/>
  <c r="I28" i="3"/>
  <c r="I30" i="3"/>
  <c r="K30" i="3" s="1"/>
  <c r="F39" i="3"/>
  <c r="G39" i="3" s="1"/>
  <c r="F38" i="3"/>
  <c r="G38" i="3" s="1"/>
  <c r="F37" i="3"/>
  <c r="G37" i="3" s="1"/>
  <c r="J36" i="3"/>
  <c r="I36" i="3"/>
  <c r="D36" i="3"/>
  <c r="F36" i="3" s="1"/>
  <c r="C36" i="3"/>
  <c r="K34" i="3"/>
  <c r="F35" i="3"/>
  <c r="G35" i="3" s="1"/>
  <c r="J34" i="3"/>
  <c r="I34" i="3"/>
  <c r="F34" i="3"/>
  <c r="G34" i="3" s="1"/>
  <c r="K33" i="3"/>
  <c r="F33" i="3"/>
  <c r="G33" i="3" s="1"/>
  <c r="J32" i="3"/>
  <c r="J31" i="3" s="1"/>
  <c r="I32" i="3"/>
  <c r="F32" i="3"/>
  <c r="G32" i="3" s="1"/>
  <c r="E31" i="3"/>
  <c r="D31" i="3"/>
  <c r="C31" i="3"/>
  <c r="F30" i="3"/>
  <c r="G30" i="3" s="1"/>
  <c r="J29" i="3"/>
  <c r="J24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K22" i="3"/>
  <c r="I21" i="3"/>
  <c r="K21" i="3" s="1"/>
  <c r="F13" i="3"/>
  <c r="C13" i="3"/>
  <c r="E12" i="3"/>
  <c r="E11" i="3" s="1"/>
  <c r="E10" i="3" s="1"/>
  <c r="E9" i="3" s="1"/>
  <c r="E8" i="3" s="1"/>
  <c r="E40" i="3" s="1"/>
  <c r="D12" i="3"/>
  <c r="F12" i="3" s="1"/>
  <c r="J11" i="3"/>
  <c r="H37" i="2"/>
  <c r="H36" i="2"/>
  <c r="H35" i="2"/>
  <c r="H34" i="2"/>
  <c r="H33" i="2"/>
  <c r="H9" i="2"/>
  <c r="H8" i="2"/>
  <c r="M8" i="2"/>
  <c r="M14" i="2"/>
  <c r="M33" i="2"/>
  <c r="M34" i="2"/>
  <c r="M35" i="2"/>
  <c r="M36" i="2"/>
  <c r="M37" i="2"/>
  <c r="L28" i="4" l="1"/>
  <c r="I24" i="4"/>
  <c r="K25" i="4"/>
  <c r="L26" i="4"/>
  <c r="L27" i="4"/>
  <c r="G10" i="4"/>
  <c r="D40" i="4"/>
  <c r="F40" i="4" s="1"/>
  <c r="F8" i="4"/>
  <c r="G8" i="4" s="1"/>
  <c r="K18" i="4"/>
  <c r="L18" i="4" s="1"/>
  <c r="I12" i="4"/>
  <c r="F25" i="4"/>
  <c r="G25" i="4" s="1"/>
  <c r="D24" i="4"/>
  <c r="F31" i="3"/>
  <c r="G31" i="3" s="1"/>
  <c r="I20" i="3"/>
  <c r="I19" i="3" s="1"/>
  <c r="K32" i="3"/>
  <c r="F29" i="3"/>
  <c r="G29" i="3" s="1"/>
  <c r="G36" i="3"/>
  <c r="I29" i="3"/>
  <c r="K29" i="3" s="1"/>
  <c r="I31" i="3"/>
  <c r="K31" i="3" s="1"/>
  <c r="J23" i="3"/>
  <c r="J10" i="3" s="1"/>
  <c r="J9" i="3" s="1"/>
  <c r="J8" i="3" s="1"/>
  <c r="J40" i="3" s="1"/>
  <c r="G13" i="3"/>
  <c r="C12" i="3"/>
  <c r="C11" i="3" s="1"/>
  <c r="C10" i="3" s="1"/>
  <c r="C9" i="3" s="1"/>
  <c r="C8" i="3" s="1"/>
  <c r="F27" i="3"/>
  <c r="G27" i="3" s="1"/>
  <c r="D26" i="3"/>
  <c r="M38" i="3"/>
  <c r="I13" i="3"/>
  <c r="I26" i="3"/>
  <c r="K28" i="3"/>
  <c r="L29" i="3"/>
  <c r="M39" i="3"/>
  <c r="F28" i="3"/>
  <c r="G28" i="3" s="1"/>
  <c r="D11" i="3"/>
  <c r="L37" i="2"/>
  <c r="K37" i="2"/>
  <c r="I37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I35" i="1"/>
  <c r="L35" i="1"/>
  <c r="K35" i="1"/>
  <c r="M35" i="1"/>
  <c r="M8" i="1"/>
  <c r="H8" i="1"/>
  <c r="H35" i="1"/>
  <c r="H34" i="1"/>
  <c r="L12" i="1"/>
  <c r="I12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F24" i="4" l="1"/>
  <c r="G24" i="4" s="1"/>
  <c r="D23" i="4"/>
  <c r="L25" i="4"/>
  <c r="K12" i="4"/>
  <c r="I11" i="4"/>
  <c r="I23" i="4"/>
  <c r="K23" i="4" s="1"/>
  <c r="K24" i="4"/>
  <c r="G9" i="4"/>
  <c r="H10" i="4"/>
  <c r="K20" i="3"/>
  <c r="L28" i="3"/>
  <c r="L27" i="3"/>
  <c r="C40" i="3"/>
  <c r="D10" i="3"/>
  <c r="F11" i="3"/>
  <c r="K26" i="3"/>
  <c r="I25" i="3"/>
  <c r="G12" i="3"/>
  <c r="I18" i="3"/>
  <c r="K18" i="3" s="1"/>
  <c r="L18" i="3" s="1"/>
  <c r="K19" i="3"/>
  <c r="M13" i="3"/>
  <c r="F26" i="3"/>
  <c r="G26" i="3" s="1"/>
  <c r="D25" i="3"/>
  <c r="C12" i="2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L13" i="2"/>
  <c r="C37" i="2"/>
  <c r="L25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H18" i="4" l="1"/>
  <c r="H15" i="4"/>
  <c r="H35" i="4"/>
  <c r="H30" i="4"/>
  <c r="H34" i="4"/>
  <c r="H31" i="4"/>
  <c r="H33" i="4"/>
  <c r="H16" i="4"/>
  <c r="H32" i="4"/>
  <c r="H17" i="4"/>
  <c r="H29" i="4"/>
  <c r="H12" i="4"/>
  <c r="H28" i="4"/>
  <c r="H27" i="4"/>
  <c r="H11" i="4"/>
  <c r="H26" i="4"/>
  <c r="H25" i="4"/>
  <c r="D22" i="4"/>
  <c r="F23" i="4"/>
  <c r="G23" i="4" s="1"/>
  <c r="I10" i="4"/>
  <c r="K11" i="4"/>
  <c r="H9" i="4"/>
  <c r="L12" i="4"/>
  <c r="L24" i="4"/>
  <c r="H24" i="4"/>
  <c r="L13" i="3"/>
  <c r="I11" i="3"/>
  <c r="F10" i="3"/>
  <c r="D9" i="3"/>
  <c r="G11" i="3"/>
  <c r="I24" i="3"/>
  <c r="K25" i="3"/>
  <c r="M12" i="3"/>
  <c r="D24" i="3"/>
  <c r="F25" i="3"/>
  <c r="G25" i="3" s="1"/>
  <c r="L26" i="3"/>
  <c r="F11" i="2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M11" i="4" l="1"/>
  <c r="L11" i="4"/>
  <c r="I9" i="4"/>
  <c r="K10" i="4"/>
  <c r="H23" i="4"/>
  <c r="L23" i="4"/>
  <c r="F22" i="4"/>
  <c r="G22" i="4" s="1"/>
  <c r="D21" i="4"/>
  <c r="L12" i="3"/>
  <c r="L25" i="3"/>
  <c r="F9" i="3"/>
  <c r="D8" i="3"/>
  <c r="K24" i="3"/>
  <c r="I23" i="3"/>
  <c r="K23" i="3" s="1"/>
  <c r="G10" i="3"/>
  <c r="D23" i="3"/>
  <c r="F24" i="3"/>
  <c r="G24" i="3" s="1"/>
  <c r="K11" i="3"/>
  <c r="M11" i="3" s="1"/>
  <c r="K20" i="2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D8" i="1"/>
  <c r="F9" i="1"/>
  <c r="K22" i="1"/>
  <c r="I21" i="1"/>
  <c r="M10" i="4" l="1"/>
  <c r="L10" i="4"/>
  <c r="K9" i="4"/>
  <c r="I8" i="4"/>
  <c r="F21" i="4"/>
  <c r="G21" i="4" s="1"/>
  <c r="H21" i="4" s="1"/>
  <c r="D20" i="4"/>
  <c r="L22" i="4"/>
  <c r="L21" i="4" s="1"/>
  <c r="L20" i="4" s="1"/>
  <c r="H22" i="4"/>
  <c r="L11" i="3"/>
  <c r="L24" i="3"/>
  <c r="F23" i="3"/>
  <c r="G23" i="3" s="1"/>
  <c r="D22" i="3"/>
  <c r="F8" i="3"/>
  <c r="G8" i="3" s="1"/>
  <c r="D40" i="3"/>
  <c r="F40" i="3" s="1"/>
  <c r="G9" i="3"/>
  <c r="I10" i="3"/>
  <c r="G9" i="2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D19" i="4" l="1"/>
  <c r="F20" i="4"/>
  <c r="G20" i="4" s="1"/>
  <c r="H20" i="4" s="1"/>
  <c r="I40" i="4"/>
  <c r="K8" i="4"/>
  <c r="M9" i="4"/>
  <c r="L9" i="4"/>
  <c r="I9" i="3"/>
  <c r="K10" i="3"/>
  <c r="G40" i="3"/>
  <c r="H8" i="3"/>
  <c r="F22" i="3"/>
  <c r="G22" i="3" s="1"/>
  <c r="D21" i="3"/>
  <c r="L23" i="3"/>
  <c r="L21" i="2"/>
  <c r="D19" i="2"/>
  <c r="F20" i="2"/>
  <c r="G20" i="2" s="1"/>
  <c r="K11" i="2"/>
  <c r="I10" i="2"/>
  <c r="M12" i="2"/>
  <c r="L12" i="2"/>
  <c r="G37" i="2"/>
  <c r="I11" i="1"/>
  <c r="K12" i="1"/>
  <c r="L22" i="1"/>
  <c r="D20" i="1"/>
  <c r="F21" i="1"/>
  <c r="G21" i="1" s="1"/>
  <c r="H30" i="1"/>
  <c r="D18" i="4" l="1"/>
  <c r="F19" i="4"/>
  <c r="G19" i="4" s="1"/>
  <c r="M8" i="4"/>
  <c r="L8" i="4"/>
  <c r="H9" i="3"/>
  <c r="H17" i="3"/>
  <c r="H18" i="3"/>
  <c r="H40" i="3"/>
  <c r="H32" i="3"/>
  <c r="H29" i="3"/>
  <c r="H36" i="3"/>
  <c r="H31" i="3"/>
  <c r="H33" i="3"/>
  <c r="H30" i="3"/>
  <c r="H27" i="3"/>
  <c r="H13" i="3"/>
  <c r="H28" i="3"/>
  <c r="H26" i="3"/>
  <c r="H12" i="3"/>
  <c r="H25" i="3"/>
  <c r="H11" i="3"/>
  <c r="H24" i="3"/>
  <c r="H10" i="3"/>
  <c r="H22" i="3"/>
  <c r="L22" i="3"/>
  <c r="L21" i="3" s="1"/>
  <c r="L20" i="3" s="1"/>
  <c r="H23" i="3"/>
  <c r="M10" i="3"/>
  <c r="D20" i="3"/>
  <c r="F21" i="3"/>
  <c r="G21" i="3" s="1"/>
  <c r="H21" i="3" s="1"/>
  <c r="I8" i="3"/>
  <c r="K9" i="3"/>
  <c r="F19" i="2"/>
  <c r="G19" i="2" s="1"/>
  <c r="D18" i="2"/>
  <c r="H20" i="2"/>
  <c r="L20" i="2"/>
  <c r="K10" i="2"/>
  <c r="I9" i="2"/>
  <c r="H15" i="2"/>
  <c r="H29" i="2"/>
  <c r="H26" i="2"/>
  <c r="H25" i="2"/>
  <c r="H13" i="2"/>
  <c r="H27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L19" i="4" l="1"/>
  <c r="H19" i="4"/>
  <c r="F18" i="4"/>
  <c r="D14" i="4"/>
  <c r="F14" i="4" s="1"/>
  <c r="G14" i="4" s="1"/>
  <c r="K8" i="3"/>
  <c r="I40" i="3"/>
  <c r="F20" i="3"/>
  <c r="G20" i="3" s="1"/>
  <c r="H20" i="3" s="1"/>
  <c r="D19" i="3"/>
  <c r="M9" i="3"/>
  <c r="L9" i="3"/>
  <c r="K9" i="2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H14" i="4" l="1"/>
  <c r="L14" i="4"/>
  <c r="M14" i="4"/>
  <c r="D18" i="3"/>
  <c r="F19" i="3"/>
  <c r="G19" i="3" s="1"/>
  <c r="M40" i="3"/>
  <c r="L8" i="3"/>
  <c r="D16" i="2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H19" i="1"/>
  <c r="L17" i="1"/>
  <c r="M10" i="1"/>
  <c r="L10" i="1"/>
  <c r="H19" i="3" l="1"/>
  <c r="L19" i="3"/>
  <c r="D14" i="3"/>
  <c r="F14" i="3" s="1"/>
  <c r="G14" i="3" s="1"/>
  <c r="F18" i="3"/>
  <c r="L8" i="2"/>
  <c r="F16" i="2"/>
  <c r="G16" i="2" s="1"/>
  <c r="D15" i="2"/>
  <c r="K8" i="1"/>
  <c r="M9" i="1"/>
  <c r="L9" i="1"/>
  <c r="D16" i="1"/>
  <c r="F17" i="1"/>
  <c r="G17" i="1" s="1"/>
  <c r="H17" i="1" s="1"/>
  <c r="H14" i="3" l="1"/>
  <c r="M14" i="3"/>
  <c r="L14" i="3"/>
  <c r="F15" i="2"/>
  <c r="D14" i="2"/>
  <c r="F14" i="2" s="1"/>
  <c r="G14" i="2" s="1"/>
  <c r="L16" i="2"/>
  <c r="H16" i="2"/>
  <c r="L8" i="1"/>
  <c r="F16" i="1"/>
  <c r="G16" i="1" s="1"/>
  <c r="D15" i="1"/>
  <c r="H14" i="2" l="1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<sst xmlns="http://schemas.openxmlformats.org/spreadsheetml/2006/main" count="386" uniqueCount="89">
  <si>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</si>
  <si>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</si>
  <si>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</si>
  <si>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</si>
  <si>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</si>
  <si>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</si>
  <si>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</si>
  <si>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</si>
  <si>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</si>
  <si>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</si>
  <si>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</si>
  <si>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</si>
  <si>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</si>
  <si>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</si>
  <si>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</si>
  <si>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</si>
  <si>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</si>
  <si>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</si>
  <si>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</si>
  <si>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</si>
  <si>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</si>
  <si>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</si>
  <si>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</si>
  <si>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</si>
  <si>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</si>
  <si>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</si>
  <si>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</si>
  <si>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</si>
  <si>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</si>
  <si>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</si>
  <si>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</si>
  <si>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</si>
  <si>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</si>
  <si>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</si>
  <si>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</si>
  <si>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</si>
  <si>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</si>
  <si>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</si>
  <si>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</si>
  <si>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</si>
  <si>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</si>
  <si>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</si>
  <si>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</si>
  <si>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</si>
  <si>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</si>
  <si>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</si>
  <si>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</si>
  <si>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</si>
  <si>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</si>
  <si>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</si>
  <si>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</si>
  <si>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</si>
  <si>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</si>
  <si>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</si>
  <si>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</si>
  <si>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</si>
  <si>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</si>
  <si>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</si>
  <si>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</si>
  <si>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</si>
  <si>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</si>
  <si>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</si>
  <si>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</si>
  <si>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</si>
  <si>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</si>
  <si>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</si>
  <si>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</si>
  <si>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</si>
  <si>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</si>
  <si>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</si>
  <si>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</si>
  <si>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</si>
  <si>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</si>
  <si>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</si>
  <si>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</si>
  <si>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</si>
  <si>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</si>
  <si>
    <t>PERIODO: 01/01/2023 AL  31/03/2023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</si>
  <si>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 </t>
    </r>
  </si>
  <si>
    <t>3-1-01-1-02-3-1-4</t>
  </si>
  <si>
    <t>SANCIONES CONTRACTUALES</t>
  </si>
  <si>
    <t>3-1-01-1-02-3-1</t>
  </si>
  <si>
    <t>MULTAS Y SANCIONES</t>
  </si>
  <si>
    <t>3-1-01-1-02-3</t>
  </si>
  <si>
    <t>MULTAS, SANCIONES E INTERESES DE MORA</t>
  </si>
  <si>
    <t>PERIODO: 01/01/2023 AL  30/04/2023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</si>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</sst>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4" fontId="15" fillId="2" borderId="0" xfId="6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7" applyFont="1" applyFill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 2" xfId="4" xr:uid="{68FB9EE6-ACAC-4C47-94CE-CDD52424C58D}"/>
    <cellStyle name="Moneda" xfId="6" builtinId="4"/>
    <cellStyle name="Normal" xfId="0" builtinId="0"/>
    <cellStyle name="Normal 14" xfId="3" xr:uid="{10A7FCDE-530C-4685-8097-9535AF1D0459}"/>
    <cellStyle name="Normal 2 2" xfId="5" xr:uid="{426EBD16-690E-40DE-B351-BE58FF16BE0E}"/>
    <cellStyle name="Normal 2 2 2" xfId="7" xr:uid="{79C434A8-826B-488B-B653-142E7FD74AB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140FD14-66E0-4E32-ACBF-B81819B8CBB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17C84F6-9B17-4CCE-93F9-C6FB129ADBC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D24" activePane="bottomRight" state="frozen"/>
      <selection activeCell="A2" sqref="A2"/>
      <selection pane="topRight" activeCell="C2" sqref="C2"/>
      <selection pane="bottomLeft" activeCell="A8" sqref="A8"/>
      <selection pane="bottomRight" activeCell="L35" sqref="L3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7" t="s">
        <v>65</v>
      </c>
      <c r="B35" s="88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opLeftCell="A2" zoomScaleNormal="100" workbookViewId="0">
      <pane xSplit="2" ySplit="6" topLeftCell="J14" activePane="bottomRight" state="frozen"/>
      <selection activeCell="A2" sqref="A2"/>
      <selection pane="topRight" activeCell="C2" sqref="C2"/>
      <selection pane="bottomLeft" activeCell="A8" sqref="A8"/>
      <selection pane="bottomRight" activeCell="K14" sqref="K14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0">D10</f>
        <v>0</v>
      </c>
      <c r="E9" s="24">
        <f t="shared" si="0"/>
        <v>0</v>
      </c>
      <c r="F9" s="25">
        <f t="shared" ref="F9:F37" si="1">D9-E9</f>
        <v>0</v>
      </c>
      <c r="G9" s="23">
        <f t="shared" si="0"/>
        <v>250969806976</v>
      </c>
      <c r="H9" s="26">
        <f>G9/$G$37</f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32" si="2">G10/$G$37</f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6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1"/>
        <v>0</v>
      </c>
      <c r="G31" s="32">
        <f t="shared" si="6"/>
        <v>0</v>
      </c>
      <c r="H31" s="34">
        <f t="shared" si="2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1"/>
        <v>0</v>
      </c>
      <c r="G32" s="38">
        <f t="shared" si="6"/>
        <v>0</v>
      </c>
      <c r="H32" s="40">
        <f t="shared" si="2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1"/>
        <v>0</v>
      </c>
      <c r="G33" s="49">
        <f t="shared" si="6"/>
        <v>7640991226358</v>
      </c>
      <c r="H33" s="50">
        <f>G33/$G$37</f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1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1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1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87" t="s">
        <v>65</v>
      </c>
      <c r="B37" s="88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1"/>
        <v>0</v>
      </c>
      <c r="G37" s="68">
        <f>G8+G33</f>
        <v>7891961033334</v>
      </c>
      <c r="H37" s="69">
        <f>G37/$G$37</f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E84-844D-4562-9D68-7BD77A2C1F98}">
  <dimension ref="A1:W53"/>
  <sheetViews>
    <sheetView zoomScale="80" zoomScaleNormal="80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N1" sqref="N1:XFD1048576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14" si="0">G8/$G$40</f>
        <v>3.1800690083992535E-2</v>
      </c>
      <c r="I8" s="15">
        <f>I9</f>
        <v>57559495255.519997</v>
      </c>
      <c r="J8" s="15">
        <f>J9</f>
        <v>0</v>
      </c>
      <c r="K8" s="15">
        <f>I8-J8</f>
        <v>57559495255.519997</v>
      </c>
      <c r="L8" s="16">
        <f>G8-K8</f>
        <v>193410311720.48001</v>
      </c>
      <c r="M8" s="17">
        <f>+K8/G8</f>
        <v>0.22934828674839103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1">D10</f>
        <v>0</v>
      </c>
      <c r="E9" s="24">
        <f t="shared" si="1"/>
        <v>0</v>
      </c>
      <c r="F9" s="25">
        <f t="shared" ref="F9:F40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57559495255.519997</v>
      </c>
      <c r="J9" s="27">
        <f>J10</f>
        <v>0</v>
      </c>
      <c r="K9" s="23">
        <f>I9-J9</f>
        <v>57559495255.519997</v>
      </c>
      <c r="L9" s="23">
        <f>G9-K9</f>
        <v>193410311720.48001</v>
      </c>
      <c r="M9" s="28">
        <f>+K9/G9</f>
        <v>0.22934828674839103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I11+I23</f>
        <v>57559495255.519997</v>
      </c>
      <c r="J10" s="27">
        <f>J11+J23</f>
        <v>0</v>
      </c>
      <c r="K10" s="23">
        <f>I10-J10</f>
        <v>57559495255.519997</v>
      </c>
      <c r="L10" s="23">
        <f>G10-K10</f>
        <v>193410311720.48001</v>
      </c>
      <c r="M10" s="28">
        <f t="shared" ref="M10" si="3">+K10/G10</f>
        <v>0.22934828674839103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56070385825.309998</v>
      </c>
      <c r="J11" s="27">
        <f>J12</f>
        <v>0</v>
      </c>
      <c r="K11" s="23">
        <f t="shared" ref="K11:K29" si="4">I11-J11</f>
        <v>56070385825.309998</v>
      </c>
      <c r="L11" s="23">
        <f t="shared" ref="L11:L19" si="5">G11-K11</f>
        <v>194899421150.69</v>
      </c>
      <c r="M11" s="28">
        <f>+K11/G11</f>
        <v>0.22341486611842498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</f>
        <v>56070385825.309998</v>
      </c>
      <c r="J12" s="35">
        <v>0</v>
      </c>
      <c r="K12" s="32">
        <f>I12-J12</f>
        <v>56070385825.309998</v>
      </c>
      <c r="L12" s="23">
        <f t="shared" si="5"/>
        <v>194899421150.69</v>
      </c>
      <c r="M12" s="28">
        <f>+K12/G12</f>
        <v>0.22341486611842498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55978944383.159996</v>
      </c>
      <c r="J13" s="35">
        <v>0</v>
      </c>
      <c r="K13" s="32">
        <f>K14</f>
        <v>55978944383.159996</v>
      </c>
      <c r="L13" s="23">
        <f t="shared" si="5"/>
        <v>194990862592.84</v>
      </c>
      <c r="M13" s="28">
        <f>+K13/G13</f>
        <v>0.22305051375567742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</f>
        <v>55978944383.159996</v>
      </c>
      <c r="J14" s="41">
        <v>0</v>
      </c>
      <c r="K14" s="38">
        <f>I14-J14</f>
        <v>55978944383.159996</v>
      </c>
      <c r="L14" s="42">
        <f t="shared" si="5"/>
        <v>194990862592.84</v>
      </c>
      <c r="M14" s="43">
        <f>+K14/G14</f>
        <v>0.22305051375567742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ref="H15:H16" si="7">G15/$G$40</f>
        <v>0</v>
      </c>
      <c r="I15" s="41">
        <f t="shared" ref="I15:L16" si="8">I16</f>
        <v>4482500</v>
      </c>
      <c r="J15" s="41">
        <f t="shared" si="8"/>
        <v>0</v>
      </c>
      <c r="K15" s="38">
        <f t="shared" si="8"/>
        <v>4482500</v>
      </c>
      <c r="L15" s="42">
        <f t="shared" si="8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7"/>
        <v>0</v>
      </c>
      <c r="I16" s="41">
        <f t="shared" si="8"/>
        <v>4482500</v>
      </c>
      <c r="J16" s="41">
        <f t="shared" si="8"/>
        <v>0</v>
      </c>
      <c r="K16" s="38">
        <f t="shared" si="8"/>
        <v>4482500</v>
      </c>
      <c r="L16" s="42">
        <f t="shared" si="8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ref="H17:H40" si="9">G17/$G$40</f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9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 t="shared" si="5"/>
        <v>-86958942.150000006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39" si="10">C19-F19</f>
        <v>0</v>
      </c>
      <c r="H19" s="34">
        <f t="shared" si="9"/>
        <v>0</v>
      </c>
      <c r="I19" s="35">
        <f>I20</f>
        <v>86958942.150000006</v>
      </c>
      <c r="J19" s="35">
        <v>0</v>
      </c>
      <c r="K19" s="32">
        <f t="shared" si="4"/>
        <v>86958942.150000006</v>
      </c>
      <c r="L19" s="23">
        <f t="shared" si="5"/>
        <v>-86958942.150000006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10"/>
        <v>0</v>
      </c>
      <c r="H20" s="34">
        <f t="shared" si="9"/>
        <v>0</v>
      </c>
      <c r="I20" s="35">
        <f>I21</f>
        <v>86958942.150000006</v>
      </c>
      <c r="J20" s="35">
        <v>0</v>
      </c>
      <c r="K20" s="32">
        <f t="shared" si="4"/>
        <v>86958942.150000006</v>
      </c>
      <c r="L20" s="23">
        <f>L21</f>
        <v>-86958942.150000006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10"/>
        <v>0</v>
      </c>
      <c r="H21" s="34">
        <f t="shared" si="9"/>
        <v>0</v>
      </c>
      <c r="I21" s="35">
        <f>I22</f>
        <v>86958942.150000006</v>
      </c>
      <c r="J21" s="35">
        <v>0</v>
      </c>
      <c r="K21" s="32">
        <f t="shared" si="4"/>
        <v>86958942.150000006</v>
      </c>
      <c r="L21" s="23">
        <f>L22</f>
        <v>-86958942.150000006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2"/>
        <v>0</v>
      </c>
      <c r="G22" s="38">
        <f t="shared" si="10"/>
        <v>0</v>
      </c>
      <c r="H22" s="40">
        <f t="shared" si="9"/>
        <v>0</v>
      </c>
      <c r="I22" s="41">
        <v>86958942.150000006</v>
      </c>
      <c r="J22" s="41">
        <v>0</v>
      </c>
      <c r="K22" s="38">
        <f>I22-J22</f>
        <v>86958942.150000006</v>
      </c>
      <c r="L22" s="42">
        <f>G22-K22</f>
        <v>-86958942.150000006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10"/>
        <v>0</v>
      </c>
      <c r="H23" s="34">
        <f t="shared" si="9"/>
        <v>0</v>
      </c>
      <c r="I23" s="35">
        <f>I24+I31</f>
        <v>1489109430.21</v>
      </c>
      <c r="J23" s="35">
        <f>J24+J31</f>
        <v>0</v>
      </c>
      <c r="K23" s="32">
        <f>I23-J23</f>
        <v>1489109430.21</v>
      </c>
      <c r="L23" s="23">
        <f t="shared" ref="L23:L25" si="11">G23-K23</f>
        <v>-1489109430.21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1"/>
        <v>0</v>
      </c>
      <c r="E24" s="33">
        <f t="shared" si="1"/>
        <v>0</v>
      </c>
      <c r="F24" s="25">
        <f t="shared" si="2"/>
        <v>0</v>
      </c>
      <c r="G24" s="32">
        <f t="shared" si="10"/>
        <v>0</v>
      </c>
      <c r="H24" s="34">
        <f t="shared" si="9"/>
        <v>0</v>
      </c>
      <c r="I24" s="35">
        <f>I25+I29</f>
        <v>1487911137.6300001</v>
      </c>
      <c r="J24" s="35">
        <f>J29</f>
        <v>0</v>
      </c>
      <c r="K24" s="32">
        <f>I24-J24</f>
        <v>1487911137.6300001</v>
      </c>
      <c r="L24" s="23">
        <f t="shared" si="11"/>
        <v>-1487911137.6300001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1"/>
        <v>0</v>
      </c>
      <c r="E25" s="33">
        <f t="shared" si="1"/>
        <v>0</v>
      </c>
      <c r="F25" s="25">
        <f t="shared" si="2"/>
        <v>0</v>
      </c>
      <c r="G25" s="32">
        <f>C25-F25</f>
        <v>0</v>
      </c>
      <c r="H25" s="34">
        <f t="shared" si="9"/>
        <v>0</v>
      </c>
      <c r="I25" s="35">
        <f>I26</f>
        <v>12461504.270000001</v>
      </c>
      <c r="J25" s="35">
        <v>0</v>
      </c>
      <c r="K25" s="32">
        <f t="shared" si="4"/>
        <v>12461504.270000001</v>
      </c>
      <c r="L25" s="23">
        <f t="shared" si="11"/>
        <v>-12461504.270000001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10"/>
        <v>0</v>
      </c>
      <c r="H26" s="34">
        <f t="shared" si="9"/>
        <v>0</v>
      </c>
      <c r="I26" s="35">
        <f>I27+I28</f>
        <v>12461504.270000001</v>
      </c>
      <c r="J26" s="35">
        <v>0</v>
      </c>
      <c r="K26" s="32">
        <f>I26-J26</f>
        <v>12461504.270000001</v>
      </c>
      <c r="L26" s="23">
        <f>G26-K26</f>
        <v>-12461504.270000001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1"/>
        <v>0</v>
      </c>
      <c r="E27" s="39">
        <f t="shared" si="1"/>
        <v>0</v>
      </c>
      <c r="F27" s="25">
        <f t="shared" si="2"/>
        <v>0</v>
      </c>
      <c r="G27" s="38">
        <f t="shared" si="10"/>
        <v>0</v>
      </c>
      <c r="H27" s="40">
        <f t="shared" si="9"/>
        <v>0</v>
      </c>
      <c r="I27" s="41">
        <f>1306193.2+1662127.08+1961392.45</f>
        <v>4929712.7300000004</v>
      </c>
      <c r="J27" s="41">
        <v>0</v>
      </c>
      <c r="K27" s="38">
        <f>I27-J27</f>
        <v>4929712.7300000004</v>
      </c>
      <c r="L27" s="42">
        <f>G27-K27</f>
        <v>-4929712.7300000004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2">D29</f>
        <v>0</v>
      </c>
      <c r="E28" s="39">
        <f t="shared" si="12"/>
        <v>0</v>
      </c>
      <c r="F28" s="25">
        <f t="shared" si="2"/>
        <v>0</v>
      </c>
      <c r="G28" s="38">
        <f t="shared" si="10"/>
        <v>0</v>
      </c>
      <c r="H28" s="40">
        <f t="shared" si="9"/>
        <v>0</v>
      </c>
      <c r="I28" s="41">
        <f>2493361.48+2565573.91+2472856.15</f>
        <v>7531791.540000001</v>
      </c>
      <c r="J28" s="41">
        <v>0</v>
      </c>
      <c r="K28" s="38">
        <f>I28-J28</f>
        <v>7531791.540000001</v>
      </c>
      <c r="L28" s="42">
        <f>G28-K28</f>
        <v>-7531791.540000001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2"/>
        <v>0</v>
      </c>
      <c r="G29" s="32">
        <f t="shared" si="10"/>
        <v>0</v>
      </c>
      <c r="H29" s="34">
        <f t="shared" si="9"/>
        <v>0</v>
      </c>
      <c r="I29" s="35">
        <f>I30</f>
        <v>1475449633.3600001</v>
      </c>
      <c r="J29" s="35">
        <f>J30</f>
        <v>0</v>
      </c>
      <c r="K29" s="32">
        <f t="shared" si="4"/>
        <v>1475449633.3600001</v>
      </c>
      <c r="L29" s="23">
        <f>L30</f>
        <v>-1475449633.3600001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10"/>
        <v>0</v>
      </c>
      <c r="H30" s="40">
        <f t="shared" si="9"/>
        <v>0</v>
      </c>
      <c r="I30" s="41">
        <f>1443247426.89+14040985.68+18161220.79</f>
        <v>1475449633.3600001</v>
      </c>
      <c r="J30" s="41">
        <v>0</v>
      </c>
      <c r="K30" s="38">
        <f>I30-J30</f>
        <v>1475449633.3600001</v>
      </c>
      <c r="L30" s="38">
        <f>G30-K30</f>
        <v>-1475449633.3600001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2"/>
        <v>0</v>
      </c>
      <c r="G31" s="32">
        <f t="shared" si="10"/>
        <v>0</v>
      </c>
      <c r="H31" s="34">
        <f t="shared" si="9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2"/>
        <v>0</v>
      </c>
      <c r="G32" s="32">
        <f t="shared" si="10"/>
        <v>0</v>
      </c>
      <c r="H32" s="34">
        <f t="shared" si="9"/>
        <v>0</v>
      </c>
      <c r="I32" s="35">
        <f>I33</f>
        <v>1184236</v>
      </c>
      <c r="J32" s="35">
        <f>J33</f>
        <v>0</v>
      </c>
      <c r="K32" s="32">
        <f t="shared" ref="K32" si="13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10"/>
        <v>0</v>
      </c>
      <c r="H33" s="40">
        <f t="shared" si="9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2"/>
        <v>0</v>
      </c>
      <c r="G34" s="32">
        <f t="shared" si="10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2"/>
        <v>0</v>
      </c>
      <c r="G35" s="38">
        <f t="shared" si="10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2"/>
        <v>0</v>
      </c>
      <c r="G36" s="49">
        <f t="shared" si="10"/>
        <v>7640991226358</v>
      </c>
      <c r="H36" s="50">
        <f t="shared" si="9"/>
        <v>0.96819930991600744</v>
      </c>
      <c r="I36" s="51">
        <f>I37+I38+I39</f>
        <v>823855527005.06006</v>
      </c>
      <c r="J36" s="51">
        <f>SUM(J37:J39)</f>
        <v>0</v>
      </c>
      <c r="K36" s="49">
        <f>I36-J36</f>
        <v>823855527005.06006</v>
      </c>
      <c r="L36" s="49">
        <f>L37+L38+L39</f>
        <v>6817135699352.9404</v>
      </c>
      <c r="M36" s="52">
        <f>+K36/G36</f>
        <v>0.10782050425121903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2"/>
        <v>0</v>
      </c>
      <c r="G37" s="55">
        <f t="shared" si="10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2"/>
        <v>0</v>
      </c>
      <c r="G38" s="55">
        <f t="shared" si="10"/>
        <v>2720001826821</v>
      </c>
      <c r="H38" s="40">
        <f>G38/$G$40</f>
        <v>0.3446547461818778</v>
      </c>
      <c r="I38" s="41">
        <v>821511464689</v>
      </c>
      <c r="J38" s="41">
        <v>0</v>
      </c>
      <c r="K38" s="57">
        <f>I38-J38</f>
        <v>821511464689</v>
      </c>
      <c r="L38" s="57">
        <f>G38-K38</f>
        <v>1898490362132</v>
      </c>
      <c r="M38" s="43">
        <f>+K38/G38</f>
        <v>0.30202607093434963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2"/>
        <v>0</v>
      </c>
      <c r="G39" s="64">
        <f t="shared" si="10"/>
        <v>4910916309483</v>
      </c>
      <c r="H39" s="40">
        <f>G39/$G$40</f>
        <v>0.62226819021790813</v>
      </c>
      <c r="I39" s="66">
        <v>2333352613.52</v>
      </c>
      <c r="J39" s="66">
        <v>0</v>
      </c>
      <c r="K39" s="64">
        <f>I39-J39</f>
        <v>2333352613.52</v>
      </c>
      <c r="L39" s="57">
        <f>G39-K39</f>
        <v>4908582956869.4805</v>
      </c>
      <c r="M39" s="43">
        <f>+K39/G39</f>
        <v>4.7513589449982811E-4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2"/>
        <v>0</v>
      </c>
      <c r="G40" s="68">
        <f>G8+G36</f>
        <v>7891961033334</v>
      </c>
      <c r="H40" s="69">
        <f t="shared" si="9"/>
        <v>1</v>
      </c>
      <c r="I40" s="68">
        <f>I8+I36</f>
        <v>881415022260.58008</v>
      </c>
      <c r="J40" s="68">
        <f>J8+J36</f>
        <v>0</v>
      </c>
      <c r="K40" s="68">
        <f>K8+K36</f>
        <v>881415022260.58008</v>
      </c>
      <c r="L40" s="68">
        <f>G40-K40</f>
        <v>7010546011073.4199</v>
      </c>
      <c r="M40" s="70">
        <f>+K40/G40</f>
        <v>0.11168517159900646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76" t="s">
        <v>78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76" t="s">
        <v>66</v>
      </c>
      <c r="D43" s="8"/>
      <c r="E43" s="8"/>
      <c r="F43" s="8"/>
      <c r="I43" s="9"/>
      <c r="J43" s="9"/>
      <c r="K43" s="9"/>
      <c r="L43" s="9"/>
    </row>
    <row r="44" spans="1:16" s="2" customFormat="1" ht="33" customHeight="1" x14ac:dyDescent="0.25">
      <c r="A44" s="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33" customHeight="1" x14ac:dyDescent="0.25">
      <c r="A45" s="5"/>
      <c r="D45" s="8"/>
      <c r="E45" s="8"/>
      <c r="F45" s="8"/>
      <c r="I45" s="9"/>
      <c r="J45" s="9"/>
      <c r="K45" s="9"/>
      <c r="L45" s="9"/>
    </row>
    <row r="46" spans="1:16" s="2" customFormat="1" ht="33" customHeight="1" x14ac:dyDescent="0.25">
      <c r="A46" s="5"/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5B79-846E-4743-8073-4452620286B0}">
  <dimension ref="A1:W53"/>
  <sheetViews>
    <sheetView tabSelected="1" topLeftCell="E31" zoomScale="90" zoomScaleNormal="90" workbookViewId="0">
      <selection activeCell="K40" sqref="K40:L40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85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G8/$G$40</f>
        <v>3.1800690083992535E-2</v>
      </c>
      <c r="I8" s="15">
        <f>I9</f>
        <v>80058704018.259995</v>
      </c>
      <c r="J8" s="15">
        <f>J9</f>
        <v>0</v>
      </c>
      <c r="K8" s="15">
        <f>I8-J8</f>
        <v>80058704018.259995</v>
      </c>
      <c r="L8" s="16">
        <f>G8-K8</f>
        <v>170911102957.73999</v>
      </c>
      <c r="M8" s="17">
        <f>+K8/G8</f>
        <v>0.31899735264137147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0">D10</f>
        <v>0</v>
      </c>
      <c r="E9" s="24">
        <f t="shared" si="0"/>
        <v>0</v>
      </c>
      <c r="F9" s="25">
        <f t="shared" ref="F9:F40" si="1">D9-E9</f>
        <v>0</v>
      </c>
      <c r="G9" s="23">
        <f t="shared" si="0"/>
        <v>250969806976</v>
      </c>
      <c r="H9" s="26">
        <f t="shared" ref="H8:H40" si="2">G9/$G$40</f>
        <v>3.1800690083992535E-2</v>
      </c>
      <c r="I9" s="27">
        <f>I10</f>
        <v>80058704018.259995</v>
      </c>
      <c r="J9" s="27">
        <f>J10</f>
        <v>0</v>
      </c>
      <c r="K9" s="23">
        <f>I9-J9</f>
        <v>80058704018.259995</v>
      </c>
      <c r="L9" s="23">
        <f>G9-K9</f>
        <v>170911102957.73999</v>
      </c>
      <c r="M9" s="28">
        <f>+K9/G9</f>
        <v>0.31899735264137147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I11+I23</f>
        <v>80058704018.259995</v>
      </c>
      <c r="J10" s="27">
        <f>J11+J23</f>
        <v>0</v>
      </c>
      <c r="K10" s="23">
        <f>I10-J10</f>
        <v>80058704018.259995</v>
      </c>
      <c r="L10" s="23">
        <f>G10-K10</f>
        <v>170911102957.73999</v>
      </c>
      <c r="M10" s="28">
        <f t="shared" ref="M10" si="3">+K10/G10</f>
        <v>0.31899735264137147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76362859865.229996</v>
      </c>
      <c r="J11" s="27">
        <f>J12</f>
        <v>0</v>
      </c>
      <c r="K11" s="23">
        <f t="shared" ref="K11:K29" si="4">I11-J11</f>
        <v>76362859865.229996</v>
      </c>
      <c r="L11" s="23">
        <f t="shared" ref="L11:L19" si="5">G11-K11</f>
        <v>174606947110.77002</v>
      </c>
      <c r="M11" s="28">
        <f>+K11/G11</f>
        <v>0.30427110250968359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G13+G18</f>
        <v>250969806976</v>
      </c>
      <c r="H12" s="34">
        <f t="shared" si="2"/>
        <v>3.1800690083992535E-2</v>
      </c>
      <c r="I12" s="35">
        <f>I13+I18+I15</f>
        <v>76362859865.229996</v>
      </c>
      <c r="J12" s="35">
        <v>0</v>
      </c>
      <c r="K12" s="32">
        <f>I12-J12</f>
        <v>76362859865.229996</v>
      </c>
      <c r="L12" s="23">
        <f t="shared" si="5"/>
        <v>174606947110.77002</v>
      </c>
      <c r="M12" s="28">
        <f>+K12/G12</f>
        <v>0.30427110250968359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>G13/$G$40</f>
        <v>3.1800690083992535E-2</v>
      </c>
      <c r="I13" s="35">
        <f>I14</f>
        <v>76269409191.169998</v>
      </c>
      <c r="J13" s="35">
        <v>0</v>
      </c>
      <c r="K13" s="32">
        <f>K14</f>
        <v>76269409191.169998</v>
      </c>
      <c r="L13" s="23">
        <f t="shared" si="5"/>
        <v>174700397784.83002</v>
      </c>
      <c r="M13" s="28">
        <f>+K13/G13</f>
        <v>0.30389874427589436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18390034881.35+20105136071.78+17483773430.03+20290464808.01</f>
        <v>76269409191.169998</v>
      </c>
      <c r="J14" s="41">
        <v>0</v>
      </c>
      <c r="K14" s="38">
        <f>I14-J14</f>
        <v>76269409191.169998</v>
      </c>
      <c r="L14" s="42">
        <f t="shared" si="5"/>
        <v>174700397784.83002</v>
      </c>
      <c r="M14" s="43">
        <f>+K14/G14</f>
        <v>0.30389874427589436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1"/>
        <v>0</v>
      </c>
      <c r="G15" s="38">
        <f t="shared" ref="G15:G16" si="6">C15-F15</f>
        <v>0</v>
      </c>
      <c r="H15" s="40">
        <f t="shared" si="2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1"/>
        <v>0</v>
      </c>
      <c r="G16" s="38">
        <f t="shared" si="6"/>
        <v>0</v>
      </c>
      <c r="H16" s="40">
        <f t="shared" si="2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1"/>
        <v>0</v>
      </c>
      <c r="G17" s="38">
        <f>C17-F17</f>
        <v>0</v>
      </c>
      <c r="H17" s="40">
        <f t="shared" si="2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v>0</v>
      </c>
      <c r="H18" s="34">
        <f t="shared" si="2"/>
        <v>0</v>
      </c>
      <c r="I18" s="35">
        <f>I19</f>
        <v>88968174.060000002</v>
      </c>
      <c r="J18" s="35">
        <v>0</v>
      </c>
      <c r="K18" s="32">
        <f t="shared" si="4"/>
        <v>88968174.060000002</v>
      </c>
      <c r="L18" s="23">
        <f t="shared" si="5"/>
        <v>-88968174.060000002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0"/>
        <v>0</v>
      </c>
      <c r="E19" s="33">
        <f t="shared" si="0"/>
        <v>0</v>
      </c>
      <c r="F19" s="25">
        <f t="shared" si="1"/>
        <v>0</v>
      </c>
      <c r="G19" s="32">
        <f t="shared" ref="G19:G39" si="8">C19-F19</f>
        <v>0</v>
      </c>
      <c r="H19" s="34">
        <f t="shared" si="2"/>
        <v>0</v>
      </c>
      <c r="I19" s="35">
        <f>I20</f>
        <v>88968174.060000002</v>
      </c>
      <c r="J19" s="35">
        <v>0</v>
      </c>
      <c r="K19" s="32">
        <f t="shared" si="4"/>
        <v>88968174.060000002</v>
      </c>
      <c r="L19" s="23">
        <f t="shared" si="5"/>
        <v>-88968174.060000002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8"/>
        <v>0</v>
      </c>
      <c r="H20" s="34">
        <f t="shared" si="2"/>
        <v>0</v>
      </c>
      <c r="I20" s="35">
        <f>I21</f>
        <v>88968174.060000002</v>
      </c>
      <c r="J20" s="35">
        <v>0</v>
      </c>
      <c r="K20" s="32">
        <f t="shared" si="4"/>
        <v>88968174.060000002</v>
      </c>
      <c r="L20" s="23">
        <f>L21</f>
        <v>-88968174.060000002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8"/>
        <v>0</v>
      </c>
      <c r="H21" s="34">
        <f t="shared" si="2"/>
        <v>0</v>
      </c>
      <c r="I21" s="35">
        <f>I22</f>
        <v>88968174.060000002</v>
      </c>
      <c r="J21" s="35">
        <v>0</v>
      </c>
      <c r="K21" s="32">
        <f t="shared" si="4"/>
        <v>88968174.060000002</v>
      </c>
      <c r="L21" s="23">
        <f>L22</f>
        <v>-88968174.060000002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1"/>
        <v>0</v>
      </c>
      <c r="G22" s="38">
        <f t="shared" si="8"/>
        <v>0</v>
      </c>
      <c r="H22" s="40">
        <f t="shared" si="2"/>
        <v>0</v>
      </c>
      <c r="I22" s="41">
        <f>86958942.15+2009231.91</f>
        <v>88968174.060000002</v>
      </c>
      <c r="J22" s="41">
        <v>0</v>
      </c>
      <c r="K22" s="38">
        <f>I22-J22</f>
        <v>88968174.060000002</v>
      </c>
      <c r="L22" s="42">
        <f>G22-K22</f>
        <v>-88968174.060000002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8"/>
        <v>0</v>
      </c>
      <c r="H23" s="34">
        <f t="shared" si="2"/>
        <v>0</v>
      </c>
      <c r="I23" s="35">
        <f>I24+I31</f>
        <v>3695844153.0299997</v>
      </c>
      <c r="J23" s="35">
        <f>J24+J31</f>
        <v>0</v>
      </c>
      <c r="K23" s="32">
        <f>I23-J23</f>
        <v>3695844153.0299997</v>
      </c>
      <c r="L23" s="23">
        <f t="shared" ref="L23:L25" si="9">G23-K23</f>
        <v>-3695844153.0299997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0"/>
        <v>0</v>
      </c>
      <c r="E24" s="33">
        <f t="shared" si="0"/>
        <v>0</v>
      </c>
      <c r="F24" s="25">
        <f t="shared" si="1"/>
        <v>0</v>
      </c>
      <c r="G24" s="32">
        <f t="shared" si="8"/>
        <v>0</v>
      </c>
      <c r="H24" s="34">
        <f t="shared" si="2"/>
        <v>0</v>
      </c>
      <c r="I24" s="35">
        <f>I25+I29</f>
        <v>3694645860.4499998</v>
      </c>
      <c r="J24" s="35">
        <f>J29</f>
        <v>0</v>
      </c>
      <c r="K24" s="32">
        <f>I24-J24</f>
        <v>3694645860.4499998</v>
      </c>
      <c r="L24" s="23">
        <f t="shared" si="9"/>
        <v>-3694645860.4499998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0"/>
        <v>0</v>
      </c>
      <c r="E25" s="33">
        <f t="shared" si="0"/>
        <v>0</v>
      </c>
      <c r="F25" s="25">
        <f t="shared" si="1"/>
        <v>0</v>
      </c>
      <c r="G25" s="32">
        <f>C25-F25</f>
        <v>0</v>
      </c>
      <c r="H25" s="34">
        <f t="shared" si="2"/>
        <v>0</v>
      </c>
      <c r="I25" s="35">
        <f>I26</f>
        <v>624250093.75999987</v>
      </c>
      <c r="J25" s="35">
        <v>0</v>
      </c>
      <c r="K25" s="32">
        <f t="shared" si="4"/>
        <v>624250093.75999987</v>
      </c>
      <c r="L25" s="23">
        <f t="shared" si="9"/>
        <v>-624250093.75999987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0"/>
        <v>0</v>
      </c>
      <c r="E26" s="33">
        <f t="shared" si="0"/>
        <v>0</v>
      </c>
      <c r="F26" s="25">
        <f t="shared" si="1"/>
        <v>0</v>
      </c>
      <c r="G26" s="32">
        <f t="shared" si="8"/>
        <v>0</v>
      </c>
      <c r="H26" s="34">
        <f t="shared" si="2"/>
        <v>0</v>
      </c>
      <c r="I26" s="35">
        <f>I27+I28</f>
        <v>624250093.75999987</v>
      </c>
      <c r="J26" s="35">
        <v>0</v>
      </c>
      <c r="K26" s="32">
        <f>I26-J26</f>
        <v>624250093.75999987</v>
      </c>
      <c r="L26" s="23">
        <f>G26-K26</f>
        <v>-624250093.75999987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0"/>
        <v>0</v>
      </c>
      <c r="E27" s="39">
        <f t="shared" si="0"/>
        <v>0</v>
      </c>
      <c r="F27" s="25">
        <f t="shared" si="1"/>
        <v>0</v>
      </c>
      <c r="G27" s="38">
        <f t="shared" si="8"/>
        <v>0</v>
      </c>
      <c r="H27" s="40">
        <f t="shared" si="2"/>
        <v>0</v>
      </c>
      <c r="I27" s="41">
        <f>1306193.2+1662127.08+1961392.45+2757679.68</f>
        <v>7687392.4100000001</v>
      </c>
      <c r="J27" s="41">
        <v>0</v>
      </c>
      <c r="K27" s="38">
        <f>I27-J27</f>
        <v>7687392.4100000001</v>
      </c>
      <c r="L27" s="42">
        <f>G27-K27</f>
        <v>-7687392.4100000001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0">D29</f>
        <v>0</v>
      </c>
      <c r="E28" s="39">
        <f t="shared" si="10"/>
        <v>0</v>
      </c>
      <c r="F28" s="25">
        <f t="shared" si="1"/>
        <v>0</v>
      </c>
      <c r="G28" s="38">
        <f t="shared" si="8"/>
        <v>0</v>
      </c>
      <c r="H28" s="40">
        <f t="shared" si="2"/>
        <v>0</v>
      </c>
      <c r="I28" s="41">
        <f>2493361.48+2565573.91+2472856.15+609030909.81</f>
        <v>616562701.3499999</v>
      </c>
      <c r="J28" s="41">
        <v>0</v>
      </c>
      <c r="K28" s="38">
        <f>I28-J28</f>
        <v>616562701.3499999</v>
      </c>
      <c r="L28" s="42">
        <f>G28-K28</f>
        <v>-616562701.3499999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1"/>
        <v>0</v>
      </c>
      <c r="G29" s="32">
        <f t="shared" si="8"/>
        <v>0</v>
      </c>
      <c r="H29" s="34">
        <f t="shared" si="2"/>
        <v>0</v>
      </c>
      <c r="I29" s="35">
        <f>I30</f>
        <v>3070395766.6900001</v>
      </c>
      <c r="J29" s="35">
        <f>J30</f>
        <v>0</v>
      </c>
      <c r="K29" s="32">
        <f t="shared" si="4"/>
        <v>3070395766.6900001</v>
      </c>
      <c r="L29" s="23">
        <f>L30</f>
        <v>-3070395766.6900001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8"/>
        <v>0</v>
      </c>
      <c r="H30" s="40">
        <f t="shared" si="2"/>
        <v>0</v>
      </c>
      <c r="I30" s="41">
        <f>1443247426.89+14040985.68+18161220.79+1594946133.33</f>
        <v>3070395766.6900001</v>
      </c>
      <c r="J30" s="41">
        <v>0</v>
      </c>
      <c r="K30" s="38">
        <f>I30-J30</f>
        <v>3070395766.6900001</v>
      </c>
      <c r="L30" s="38">
        <f>G30-K30</f>
        <v>-3070395766.6900001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1"/>
        <v>0</v>
      </c>
      <c r="G31" s="32">
        <f t="shared" si="8"/>
        <v>0</v>
      </c>
      <c r="H31" s="34">
        <f t="shared" si="2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1"/>
        <v>0</v>
      </c>
      <c r="G32" s="32">
        <f t="shared" si="8"/>
        <v>0</v>
      </c>
      <c r="H32" s="34">
        <f t="shared" si="2"/>
        <v>0</v>
      </c>
      <c r="I32" s="35">
        <f>I33</f>
        <v>1184236</v>
      </c>
      <c r="J32" s="35">
        <f>J33</f>
        <v>0</v>
      </c>
      <c r="K32" s="32">
        <f t="shared" ref="K32" si="11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1"/>
        <v>0</v>
      </c>
      <c r="G33" s="38">
        <f t="shared" si="8"/>
        <v>0</v>
      </c>
      <c r="H33" s="40">
        <f t="shared" si="2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1"/>
        <v>0</v>
      </c>
      <c r="G34" s="32">
        <f t="shared" si="8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1"/>
        <v>0</v>
      </c>
      <c r="G35" s="38">
        <f t="shared" si="8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1"/>
        <v>0</v>
      </c>
      <c r="G36" s="49">
        <f t="shared" si="8"/>
        <v>7640991226358</v>
      </c>
      <c r="H36" s="50">
        <f>G36/$G$40</f>
        <v>0.96819930991600744</v>
      </c>
      <c r="I36" s="51">
        <f>I37+I38+I39</f>
        <v>1345254809590.9102</v>
      </c>
      <c r="J36" s="51">
        <f>SUM(J37:J39)</f>
        <v>0</v>
      </c>
      <c r="K36" s="49">
        <f>I36-J36</f>
        <v>1345254809590.9102</v>
      </c>
      <c r="L36" s="49">
        <f>L37+L38+L39</f>
        <v>6295736416767.0898</v>
      </c>
      <c r="M36" s="52">
        <f>+K36/G36</f>
        <v>0.17605763044857101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1"/>
        <v>0</v>
      </c>
      <c r="G37" s="55">
        <f t="shared" si="8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1"/>
        <v>0</v>
      </c>
      <c r="G38" s="55">
        <f t="shared" si="8"/>
        <v>2720001826821</v>
      </c>
      <c r="H38" s="40">
        <f>G38/$G$40</f>
        <v>0.3446547461818778</v>
      </c>
      <c r="I38" s="41">
        <v>1340473442771</v>
      </c>
      <c r="J38" s="41">
        <v>0</v>
      </c>
      <c r="K38" s="57">
        <f>I38-J38</f>
        <v>1340473442771</v>
      </c>
      <c r="L38" s="57">
        <f>G38-K38</f>
        <v>1379528384050</v>
      </c>
      <c r="M38" s="43">
        <f>+K38/G38</f>
        <v>0.49282078767486609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1"/>
        <v>0</v>
      </c>
      <c r="G39" s="64">
        <f t="shared" si="8"/>
        <v>4910916309483</v>
      </c>
      <c r="H39" s="40">
        <f>G39/$G$40</f>
        <v>0.62226819021790813</v>
      </c>
      <c r="I39" s="66">
        <v>4770657117.3699999</v>
      </c>
      <c r="J39" s="66">
        <v>0</v>
      </c>
      <c r="K39" s="64">
        <f>I39-J39</f>
        <v>4770657117.3699999</v>
      </c>
      <c r="L39" s="57">
        <f>G39-K39</f>
        <v>4906145652365.6299</v>
      </c>
      <c r="M39" s="43">
        <f>+K39/G39</f>
        <v>9.7143930312105727E-4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1"/>
        <v>0</v>
      </c>
      <c r="G40" s="68">
        <f>G8+G36</f>
        <v>7891961033334</v>
      </c>
      <c r="H40" s="69">
        <f>G40/$G$40</f>
        <v>1</v>
      </c>
      <c r="I40" s="68">
        <f>I8+I36</f>
        <v>1425313513609.1702</v>
      </c>
      <c r="J40" s="68">
        <f>J8+J36</f>
        <v>0</v>
      </c>
      <c r="K40" s="68">
        <f>K8+K36</f>
        <v>1425313513609.1702</v>
      </c>
      <c r="L40" s="68">
        <f>G40-K40</f>
        <v>6466647519724.8301</v>
      </c>
      <c r="M40" s="70">
        <f>+K40/G40</f>
        <v>0.18060321225471623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80" t="s">
        <v>86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80" t="s">
        <v>87</v>
      </c>
      <c r="D43" s="8"/>
      <c r="E43" s="8"/>
      <c r="F43" s="8"/>
      <c r="I43" s="9"/>
      <c r="J43" s="9"/>
      <c r="K43" s="9"/>
      <c r="L43" s="9"/>
    </row>
    <row r="44" spans="1:16" s="2" customFormat="1" ht="13.5" customHeight="1" x14ac:dyDescent="0.25">
      <c r="A44" s="8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18" customHeight="1" x14ac:dyDescent="0.25">
      <c r="A45" s="86" t="s">
        <v>88</v>
      </c>
      <c r="D45" s="8"/>
      <c r="E45" s="8"/>
      <c r="F45" s="8"/>
      <c r="I45" s="9"/>
      <c r="J45" s="9"/>
      <c r="K45" s="9"/>
      <c r="L45" s="9"/>
    </row>
    <row r="46" spans="1:16" s="2" customFormat="1" ht="18.75" customHeight="1" x14ac:dyDescent="0.25">
      <c r="A46" s="86" t="s">
        <v>66</v>
      </c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 2023</vt:lpstr>
      <vt:lpstr>FEBRERO 2023</vt:lpstr>
      <vt:lpstr>MARZO 2023</vt:lpstr>
      <vt:lpstr>ABRIL 2023 </vt:lpstr>
      <vt:lpstr>'ABRIL 2023 '!Área_de_impresión</vt:lpstr>
      <vt:lpstr>'ENERO 2023'!Área_de_impresión</vt:lpstr>
      <vt:lpstr>'FEBRERO 2023'!Área_de_impresión</vt:lpstr>
      <vt:lpstr>'MARZO 2023'!Área_de_impresión</vt:lpstr>
      <vt:lpstr>'ABRIL 2023 '!Títulos_a_imprimir</vt:lpstr>
      <vt:lpstr>'ENERO 2023'!Títulos_a_imprimir</vt:lpstr>
      <vt:lpstr>'FEBRERO 2023'!Títulos_a_imprimir</vt:lpstr>
      <vt:lpstr>'MARZO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2023-04-21T13:27:26Z</cp:lastPrinted>
  <dcterms:created xsi:type="dcterms:W3CDTF">2023-02-16T14:23:40Z</dcterms:created>
  <dcterms:modified xsi:type="dcterms:W3CDTF">2023-05-17T20:37:21Z</dcterms:modified>
</cp:coreProperties>
</file>