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6C2E974-EAA1-40EF-B0AF-894E19CB23DF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ENERO" sheetId="1" r:id="rId1"/>
    <sheet name="FEBRERO" sheetId="2" r:id="rId2"/>
  </sheets>
  <definedNames>
    <definedName name="_xlnm.Print_Area" localSheetId="0">ENERO!$B$2:$J$55</definedName>
    <definedName name="_xlnm.Print_Area" localSheetId="1">FEBRERO!$B$2:$J$58</definedName>
    <definedName name="_xlnm.Print_Titles" localSheetId="0">ENERO!$2:$9</definedName>
    <definedName name="_xlnm.Print_Titles" localSheetId="1">FEBRERO!$2:$9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2" i="2" l="1"/>
  <c r="I43" i="2"/>
  <c r="I38" i="2" l="1"/>
  <c r="G34" i="2"/>
  <c r="G21" i="2"/>
  <c r="G20" i="2"/>
  <c r="G19" i="2"/>
  <c r="H16" i="2"/>
  <c r="H15" i="2" s="1"/>
  <c r="H21" i="2"/>
  <c r="H20" i="2" s="1"/>
  <c r="H19" i="2" s="1"/>
  <c r="H24" i="2"/>
  <c r="H23" i="2" s="1"/>
  <c r="H22" i="2" s="1"/>
  <c r="H26" i="2"/>
  <c r="I26" i="2" s="1"/>
  <c r="I28" i="2"/>
  <c r="H27" i="2"/>
  <c r="H33" i="2"/>
  <c r="H32" i="2" s="1"/>
  <c r="H35" i="2"/>
  <c r="I35" i="2" s="1"/>
  <c r="H39" i="2"/>
  <c r="I39" i="2" s="1"/>
  <c r="G41" i="2"/>
  <c r="I41" i="2" s="1"/>
  <c r="H40" i="2"/>
  <c r="F40" i="2"/>
  <c r="E40" i="2"/>
  <c r="G33" i="2"/>
  <c r="G31" i="2"/>
  <c r="G29" i="2"/>
  <c r="I24" i="2"/>
  <c r="G23" i="2"/>
  <c r="G22" i="2"/>
  <c r="G18" i="2"/>
  <c r="G17" i="2"/>
  <c r="G15" i="2"/>
  <c r="F14" i="2"/>
  <c r="E14" i="2"/>
  <c r="E13" i="2" s="1"/>
  <c r="E12" i="2" s="1"/>
  <c r="E11" i="2" s="1"/>
  <c r="E10" i="2" s="1"/>
  <c r="F12" i="2"/>
  <c r="F13" i="2" s="1"/>
  <c r="E44" i="2" l="1"/>
  <c r="H34" i="2"/>
  <c r="H25" i="2"/>
  <c r="I25" i="2" s="1"/>
  <c r="G14" i="2"/>
  <c r="G13" i="2" s="1"/>
  <c r="G12" i="2" s="1"/>
  <c r="I21" i="2"/>
  <c r="I23" i="2"/>
  <c r="I33" i="2"/>
  <c r="F11" i="2"/>
  <c r="F10" i="2" s="1"/>
  <c r="F44" i="2" s="1"/>
  <c r="I22" i="2"/>
  <c r="G40" i="2"/>
  <c r="I40" i="2" s="1"/>
  <c r="H37" i="2"/>
  <c r="I19" i="2"/>
  <c r="I34" i="2"/>
  <c r="I20" i="2"/>
  <c r="I15" i="2"/>
  <c r="I16" i="2"/>
  <c r="H18" i="2"/>
  <c r="H17" i="2" s="1"/>
  <c r="H14" i="2" s="1"/>
  <c r="H13" i="2" s="1"/>
  <c r="I27" i="2"/>
  <c r="I32" i="2"/>
  <c r="H31" i="2"/>
  <c r="H30" i="2" s="1"/>
  <c r="I30" i="2" s="1"/>
  <c r="G40" i="1"/>
  <c r="I40" i="1" s="1"/>
  <c r="G39" i="1"/>
  <c r="G38" i="1"/>
  <c r="G27" i="1"/>
  <c r="G44" i="2" l="1"/>
  <c r="I18" i="2"/>
  <c r="I17" i="2"/>
  <c r="I31" i="2"/>
  <c r="H36" i="2"/>
  <c r="I36" i="2" s="1"/>
  <c r="I37" i="2"/>
  <c r="I13" i="2"/>
  <c r="I14" i="2"/>
  <c r="G11" i="2"/>
  <c r="I16" i="1"/>
  <c r="I21" i="1"/>
  <c r="I24" i="1"/>
  <c r="I26" i="1"/>
  <c r="I33" i="1"/>
  <c r="I36" i="1"/>
  <c r="I38" i="1"/>
  <c r="I39" i="1"/>
  <c r="H15" i="1"/>
  <c r="H25" i="1"/>
  <c r="I25" i="1" s="1"/>
  <c r="H29" i="1"/>
  <c r="H28" i="1" s="1"/>
  <c r="H30" i="1"/>
  <c r="I30" i="1" s="1"/>
  <c r="H32" i="1"/>
  <c r="I32" i="1" s="1"/>
  <c r="H35" i="1"/>
  <c r="H34" i="1" s="1"/>
  <c r="I34" i="1" s="1"/>
  <c r="F12" i="1"/>
  <c r="F11" i="1" s="1"/>
  <c r="F10" i="1" s="1"/>
  <c r="H27" i="1" l="1"/>
  <c r="I27" i="1" s="1"/>
  <c r="I28" i="1"/>
  <c r="I35" i="1"/>
  <c r="H29" i="2"/>
  <c r="G10" i="2"/>
  <c r="G15" i="1"/>
  <c r="F14" i="1"/>
  <c r="E13" i="1"/>
  <c r="E12" i="1" s="1"/>
  <c r="E11" i="1" s="1"/>
  <c r="E10" i="1" s="1"/>
  <c r="E14" i="1"/>
  <c r="F37" i="1"/>
  <c r="F41" i="1" s="1"/>
  <c r="H37" i="1"/>
  <c r="E37" i="1"/>
  <c r="G31" i="1"/>
  <c r="I31" i="1" s="1"/>
  <c r="G29" i="1"/>
  <c r="I29" i="1" s="1"/>
  <c r="H23" i="1"/>
  <c r="H22" i="1" s="1"/>
  <c r="G23" i="1"/>
  <c r="I23" i="1" s="1"/>
  <c r="G22" i="1"/>
  <c r="H20" i="1"/>
  <c r="G18" i="1"/>
  <c r="G17" i="1"/>
  <c r="G14" i="1" l="1"/>
  <c r="I15" i="1"/>
  <c r="I29" i="2"/>
  <c r="H12" i="2"/>
  <c r="H19" i="1"/>
  <c r="I19" i="1" s="1"/>
  <c r="I20" i="1"/>
  <c r="I22" i="1"/>
  <c r="E41" i="1"/>
  <c r="G41" i="1" s="1"/>
  <c r="G37" i="1"/>
  <c r="I37" i="1" s="1"/>
  <c r="H18" i="1"/>
  <c r="H17" i="1" s="1"/>
  <c r="H14" i="1" s="1"/>
  <c r="H13" i="1" s="1"/>
  <c r="H12" i="1" s="1"/>
  <c r="H11" i="1" s="1"/>
  <c r="H10" i="1" s="1"/>
  <c r="I18" i="1" l="1"/>
  <c r="I17" i="1"/>
  <c r="H11" i="2"/>
  <c r="I12" i="2"/>
  <c r="I14" i="1"/>
  <c r="G13" i="1"/>
  <c r="H41" i="1"/>
  <c r="F13" i="1"/>
  <c r="H10" i="2" l="1"/>
  <c r="I11" i="2"/>
  <c r="I13" i="1"/>
  <c r="G12" i="1"/>
  <c r="I12" i="1" l="1"/>
  <c r="G11" i="1"/>
  <c r="H44" i="2"/>
  <c r="I10" i="2"/>
  <c r="I44" i="2" s="1"/>
  <c r="I11" i="1" l="1"/>
  <c r="G10" i="1"/>
  <c r="I10" i="1" s="1"/>
  <c r="I41" i="1" s="1"/>
</calcChain>
</file>

<file path=xl/sharedStrings.xml><?xml version="1.0" encoding="utf-8"?>
<sst xmlns="http://schemas.openxmlformats.org/spreadsheetml/2006/main" count="178" uniqueCount="93">
  <si>
    <t xml:space="preserve">SECCION:   2413 </t>
  </si>
  <si>
    <t xml:space="preserve"> UNIDAD EJECUTORA:        00</t>
  </si>
  <si>
    <t>CODIFICACION
PRESUPUESTAL</t>
  </si>
  <si>
    <t>DESCRIPCION</t>
  </si>
  <si>
    <t>AFORO
INICIAL
(1)</t>
  </si>
  <si>
    <t>MODIFICACIONES AFORO  (2)</t>
  </si>
  <si>
    <t>AFORO
DEFINITIVO
(3)= (1)-(2)</t>
  </si>
  <si>
    <t>RECAUDO EN EFECTIVO ACUMULADO
( 4 )</t>
  </si>
  <si>
    <t>SALDO DE AFORO POR RECAUDAR
( 5 ) =  ( 3 ) - ( 4 )</t>
  </si>
  <si>
    <t>3-1</t>
  </si>
  <si>
    <t>RECURSOS PROPIOS DE ESTABLECIMIENTOS PÚBLICOS</t>
  </si>
  <si>
    <t>3-1-01</t>
  </si>
  <si>
    <t>3-1-01-1</t>
  </si>
  <si>
    <t>INGRESOS CORRIENTES</t>
  </si>
  <si>
    <t>3-1-01-1-02</t>
  </si>
  <si>
    <t>INGRESOS NO TRIBUTARIOS</t>
  </si>
  <si>
    <t>3-1-01-1-02-2</t>
  </si>
  <si>
    <t>TASAS Y DERECHOS ADMINISTRATIVOS</t>
  </si>
  <si>
    <t>3-1-01-1-02-2-66</t>
  </si>
  <si>
    <t>TASA POR EL USO DE LA INFRAESTRUCTURA DE TRANSPORTE</t>
  </si>
  <si>
    <t>3-1-01-1-02-5</t>
  </si>
  <si>
    <t>VENTA DE BIENES Y SERVICIOS</t>
  </si>
  <si>
    <t>3-1-01-1-02-5-02</t>
  </si>
  <si>
    <t>VENTAS INCIDENTALES DE ESTABLECIMIENTO NO DE MERCADO</t>
  </si>
  <si>
    <t>3-1-01-1-02-5-02-07</t>
  </si>
  <si>
    <t>SERVICIOS FINANCIEROS Y SERVICIOS CONEXOS, SERVICIOS INMOBILIARIOS Y SERVICIOS DE LEASING</t>
  </si>
  <si>
    <t>3-1-01-1-02-5-02-07-3</t>
  </si>
  <si>
    <t>SERVICIOS DE ARRENDAMIENTO O ALQUILER SIN OPERARIO</t>
  </si>
  <si>
    <t>3-1-01-1-02-5-02-07-3-2</t>
  </si>
  <si>
    <t>SERVICIOS DE ARRENDAMIENTO SIN OPCIÓN DE COMPRA DE OTROS BIENES</t>
  </si>
  <si>
    <t>3-1-01-1-02-5-02-08</t>
  </si>
  <si>
    <t>SERVICIOS PRESTADOS A LAS EMPRESAS Y SERVICIOS DE PRODUCCIÓN</t>
  </si>
  <si>
    <t>3-1-01-1-02-5-02-08-9</t>
  </si>
  <si>
    <t>OTROS SERVICIOS DE FABRICACIÓN; SERVICIOS DE EDICIÓN, IMPRESIÓN Y REPRODUCCIÓN; SERVICIOS DE RECUPERACIÓN DE MATERIALES</t>
  </si>
  <si>
    <t>3-1-01-1-02-5-02-08-9-1</t>
  </si>
  <si>
    <t>SERVICIOS DE EDICIÓN, IMPRESIÓN Y REPRODUCCIÓN</t>
  </si>
  <si>
    <t>3-1-01-1-02-6</t>
  </si>
  <si>
    <t>TRANSFERENCIAS CORRIENTES</t>
  </si>
  <si>
    <t>3-1-01-1-02-6-02</t>
  </si>
  <si>
    <t>SENTENCIAS Y CONCILIACIONES</t>
  </si>
  <si>
    <t>3-1-01-2</t>
  </si>
  <si>
    <t>RECURSOS DE CAPITAL</t>
  </si>
  <si>
    <t>3-1-01-2-05</t>
  </si>
  <si>
    <t>RENDIMIENTOS FINANCIEROS</t>
  </si>
  <si>
    <t>3-1-01-2-05-1</t>
  </si>
  <si>
    <t>RECURSOS DE LA ENTIDAD</t>
  </si>
  <si>
    <t>3-1-01-2-05-1-02</t>
  </si>
  <si>
    <t>DEPÓSITOS</t>
  </si>
  <si>
    <t>3-1-01-2-05-1-02-01</t>
  </si>
  <si>
    <t>INTERESES SOBRE DEPOSITOS EN INSTITUCIONES FINANCIERAS</t>
  </si>
  <si>
    <t>3-1-01-2-05-3</t>
  </si>
  <si>
    <t>RENDIMIENTOS RECURSOS TERCEROS</t>
  </si>
  <si>
    <t>3-1-01-2-05-3-01</t>
  </si>
  <si>
    <t>RENDIMIENTOS RECURSOS ENTREGADOS EN ADMINISTRACION</t>
  </si>
  <si>
    <t>3-1-01-2-13</t>
  </si>
  <si>
    <t>REINTEGROS Y OTROS RECURSOS NO APROPIADOS</t>
  </si>
  <si>
    <t>3-1-01-2-13-1</t>
  </si>
  <si>
    <t>REINTEGROS</t>
  </si>
  <si>
    <t>3-1-01-2-13-1-03</t>
  </si>
  <si>
    <t>REINTEGROS GASTOS DE FUNCIONAMIENTO</t>
  </si>
  <si>
    <t>FUNCIONAMIENTO</t>
  </si>
  <si>
    <t>DEUDA</t>
  </si>
  <si>
    <t>INVERSIÓN</t>
  </si>
  <si>
    <t xml:space="preserve">                                                                                                      </t>
  </si>
  <si>
    <t>ELIZABETH GOMEZ SANCHEZ</t>
  </si>
  <si>
    <t>NELCY JENITH MALDONADO BALLEN</t>
  </si>
  <si>
    <t>VICEPRESIDENTE ADMINISTRATIVA Y FINANCIERA</t>
  </si>
  <si>
    <t>JUANA CELINA CARVAJAL REYES</t>
  </si>
  <si>
    <t xml:space="preserve"> </t>
  </si>
  <si>
    <t>ELSA LILIANA LIÉVANO TORRES</t>
  </si>
  <si>
    <t xml:space="preserve">RECURSOS PROPIOS DE ESTABLECIMIENTOS PÚBLICOS </t>
  </si>
  <si>
    <t>APORTES DE LA NACION</t>
  </si>
  <si>
    <t>3-1-01-2-13-1-01</t>
  </si>
  <si>
    <t>REINTEGROS INCAPACIDADES</t>
  </si>
  <si>
    <t>3-1-01-1-02-6-05-02</t>
  </si>
  <si>
    <t>OTRAS UNIDADES DE GOBIERNO</t>
  </si>
  <si>
    <t>TRANSFERENCIAS DE OTRAS UNIDADES DE GOBIERNO</t>
  </si>
  <si>
    <t>3-1-01-1-02-6-05</t>
  </si>
  <si>
    <t>Elaboró: Ludy Maritza Montoya Roberto - Contratista Área de Presupuesto -VAF</t>
  </si>
  <si>
    <t>CODIFICACIÓN
PRESUPUESTAL</t>
  </si>
  <si>
    <t>Revisó: Juana Celina Carvajal Reyes  - Experto G3-6 Con Funciones de Tesorera</t>
  </si>
  <si>
    <t>APORTES DE LA NACIÓN</t>
  </si>
  <si>
    <t>TOTALES:</t>
  </si>
  <si>
    <t xml:space="preserve">    ___________________________________________________</t>
  </si>
  <si>
    <t>EXP. G3-6 CON FUNCIONES DE TESORERA</t>
  </si>
  <si>
    <t>EXP. G3-6 CON FUNCIONES JEFE DE PRESUPUESTO</t>
  </si>
  <si>
    <t xml:space="preserve">COORDINADORA GRUPO INT. DE TRABAJO ADTIVO Y FCRO  </t>
  </si>
  <si>
    <t>____________________________________________________</t>
  </si>
  <si>
    <t>___________________________________________________</t>
  </si>
  <si>
    <t>ORIGINAL FIRMADO</t>
  </si>
  <si>
    <t>INFORME DE EJECUCIÓN DEL PRESUPUESTO DE INGRESOS</t>
  </si>
  <si>
    <t>PERIODO: 01/01/2020 AL 31/01/2020</t>
  </si>
  <si>
    <t>PERIODO: 01/01/2020 AL 29/02/2020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</si>
</sst>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4" fillId="2" borderId="3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4" fillId="2" borderId="0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43" fontId="3" fillId="0" borderId="6" xfId="1" applyFont="1" applyFill="1" applyBorder="1" applyAlignment="1">
      <alignment horizontal="center" vertical="center" wrapText="1"/>
    </xf>
    <xf numFmtId="43" fontId="5" fillId="2" borderId="9" xfId="0" applyNumberFormat="1" applyFont="1" applyFill="1" applyBorder="1" applyAlignment="1">
      <alignment horizontal="right" vertical="center" readingOrder="1"/>
    </xf>
    <xf numFmtId="49" fontId="6" fillId="2" borderId="8" xfId="0" applyNumberFormat="1" applyFont="1" applyFill="1" applyBorder="1" applyAlignment="1">
      <alignment horizontal="left" vertical="center" wrapText="1" readingOrder="1"/>
    </xf>
    <xf numFmtId="0" fontId="6" fillId="0" borderId="9" xfId="0" applyNumberFormat="1" applyFont="1" applyFill="1" applyBorder="1" applyAlignment="1">
      <alignment vertical="center" wrapText="1" readingOrder="1"/>
    </xf>
    <xf numFmtId="43" fontId="5" fillId="0" borderId="9" xfId="0" applyNumberFormat="1" applyFont="1" applyBorder="1" applyAlignment="1">
      <alignment horizontal="right" vertical="center" readingOrder="1"/>
    </xf>
    <xf numFmtId="43" fontId="5" fillId="0" borderId="9" xfId="0" applyNumberFormat="1" applyFont="1" applyBorder="1" applyAlignment="1">
      <alignment vertical="center" readingOrder="1"/>
    </xf>
    <xf numFmtId="43" fontId="5" fillId="0" borderId="17" xfId="0" applyNumberFormat="1" applyFont="1" applyBorder="1" applyAlignment="1">
      <alignment vertical="center" readingOrder="1"/>
    </xf>
    <xf numFmtId="0" fontId="6" fillId="2" borderId="9" xfId="0" applyNumberFormat="1" applyFont="1" applyFill="1" applyBorder="1" applyAlignment="1">
      <alignment vertical="center" wrapText="1" readingOrder="1"/>
    </xf>
    <xf numFmtId="43" fontId="5" fillId="2" borderId="9" xfId="0" applyNumberFormat="1" applyFont="1" applyFill="1" applyBorder="1" applyAlignment="1">
      <alignment vertical="center" readingOrder="1"/>
    </xf>
    <xf numFmtId="49" fontId="7" fillId="2" borderId="8" xfId="0" applyNumberFormat="1" applyFont="1" applyFill="1" applyBorder="1" applyAlignment="1">
      <alignment horizontal="left" vertical="center" wrapText="1" readingOrder="1"/>
    </xf>
    <xf numFmtId="0" fontId="7" fillId="2" borderId="9" xfId="0" applyNumberFormat="1" applyFont="1" applyFill="1" applyBorder="1" applyAlignment="1">
      <alignment vertical="center" wrapText="1" readingOrder="1"/>
    </xf>
    <xf numFmtId="43" fontId="2" fillId="2" borderId="9" xfId="0" applyNumberFormat="1" applyFont="1" applyFill="1" applyBorder="1" applyAlignment="1">
      <alignment horizontal="right" vertical="center" readingOrder="1"/>
    </xf>
    <xf numFmtId="43" fontId="2" fillId="2" borderId="9" xfId="0" applyNumberFormat="1" applyFont="1" applyFill="1" applyBorder="1" applyAlignment="1">
      <alignment vertical="center" readingOrder="1"/>
    </xf>
    <xf numFmtId="43" fontId="2" fillId="0" borderId="17" xfId="0" applyNumberFormat="1" applyFont="1" applyBorder="1" applyAlignment="1">
      <alignment vertical="center" readingOrder="1"/>
    </xf>
    <xf numFmtId="0" fontId="4" fillId="2" borderId="8" xfId="0" applyFont="1" applyFill="1" applyBorder="1" applyAlignment="1">
      <alignment horizontal="left" vertical="center" readingOrder="1"/>
    </xf>
    <xf numFmtId="0" fontId="4" fillId="2" borderId="9" xfId="0" applyFont="1" applyFill="1" applyBorder="1" applyAlignment="1">
      <alignment vertical="center" readingOrder="1"/>
    </xf>
    <xf numFmtId="43" fontId="2" fillId="0" borderId="9" xfId="0" applyNumberFormat="1" applyFont="1" applyBorder="1" applyAlignment="1">
      <alignment vertical="center" readingOrder="1"/>
    </xf>
    <xf numFmtId="43" fontId="2" fillId="2" borderId="0" xfId="0" applyNumberFormat="1" applyFont="1" applyFill="1" applyAlignment="1">
      <alignment horizontal="right" vertical="center"/>
    </xf>
    <xf numFmtId="0" fontId="4" fillId="2" borderId="10" xfId="0" applyFont="1" applyFill="1" applyBorder="1" applyAlignment="1">
      <alignment horizontal="left" vertical="center" readingOrder="1"/>
    </xf>
    <xf numFmtId="0" fontId="4" fillId="2" borderId="11" xfId="0" applyFont="1" applyFill="1" applyBorder="1" applyAlignment="1">
      <alignment vertical="center" readingOrder="1"/>
    </xf>
    <xf numFmtId="43" fontId="2" fillId="2" borderId="11" xfId="0" applyNumberFormat="1" applyFont="1" applyFill="1" applyBorder="1" applyAlignment="1">
      <alignment horizontal="right" vertical="center" readingOrder="1"/>
    </xf>
    <xf numFmtId="43" fontId="2" fillId="2" borderId="11" xfId="0" applyNumberFormat="1" applyFont="1" applyFill="1" applyBorder="1" applyAlignment="1">
      <alignment vertical="center" readingOrder="1"/>
    </xf>
    <xf numFmtId="43" fontId="2" fillId="0" borderId="18" xfId="0" applyNumberFormat="1" applyFont="1" applyBorder="1" applyAlignment="1">
      <alignment vertical="center" readingOrder="1"/>
    </xf>
    <xf numFmtId="0" fontId="2" fillId="2" borderId="4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43" fontId="3" fillId="2" borderId="2" xfId="1" applyFont="1" applyFill="1" applyBorder="1" applyAlignment="1">
      <alignment horizontal="right" vertical="center" readingOrder="1"/>
    </xf>
    <xf numFmtId="43" fontId="5" fillId="2" borderId="2" xfId="0" applyNumberFormat="1" applyFont="1" applyFill="1" applyBorder="1" applyAlignment="1">
      <alignment vertical="center" readingOrder="1"/>
    </xf>
    <xf numFmtId="0" fontId="4" fillId="2" borderId="0" xfId="0" applyFont="1" applyFill="1" applyBorder="1" applyAlignment="1">
      <alignment vertical="center" wrapText="1"/>
    </xf>
    <xf numFmtId="0" fontId="2" fillId="0" borderId="13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43" fontId="5" fillId="0" borderId="0" xfId="0" applyNumberFormat="1" applyFont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2" fontId="5" fillId="2" borderId="0" xfId="0" applyNumberFormat="1" applyFont="1" applyFill="1" applyAlignment="1">
      <alignment vertical="center"/>
    </xf>
    <xf numFmtId="43" fontId="5" fillId="2" borderId="0" xfId="0" applyNumberFormat="1" applyFont="1" applyFill="1" applyAlignment="1">
      <alignment vertical="center"/>
    </xf>
    <xf numFmtId="43" fontId="2" fillId="2" borderId="0" xfId="0" applyNumberFormat="1" applyFont="1" applyFill="1" applyAlignment="1">
      <alignment vertical="center"/>
    </xf>
    <xf numFmtId="43" fontId="2" fillId="0" borderId="0" xfId="0" applyNumberFormat="1" applyFont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43" fontId="3" fillId="2" borderId="0" xfId="1" applyFont="1" applyFill="1" applyBorder="1" applyAlignment="1">
      <alignment horizontal="center" vertical="center"/>
    </xf>
    <xf numFmtId="43" fontId="4" fillId="2" borderId="0" xfId="1" applyFont="1" applyFill="1" applyBorder="1" applyAlignment="1">
      <alignment vertical="center"/>
    </xf>
    <xf numFmtId="43" fontId="4" fillId="2" borderId="13" xfId="1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43" fontId="4" fillId="2" borderId="0" xfId="1" applyFont="1" applyFill="1" applyBorder="1" applyAlignment="1">
      <alignment horizontal="left" vertical="center"/>
    </xf>
    <xf numFmtId="43" fontId="3" fillId="2" borderId="0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vertical="center"/>
    </xf>
    <xf numFmtId="164" fontId="4" fillId="2" borderId="13" xfId="0" applyNumberFormat="1" applyFont="1" applyFill="1" applyBorder="1" applyAlignment="1">
      <alignment vertical="center"/>
    </xf>
    <xf numFmtId="43" fontId="3" fillId="2" borderId="13" xfId="1" applyFont="1" applyFill="1" applyBorder="1" applyAlignment="1">
      <alignment vertical="center"/>
    </xf>
    <xf numFmtId="0" fontId="11" fillId="2" borderId="2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/>
    </xf>
    <xf numFmtId="0" fontId="12" fillId="2" borderId="7" xfId="0" applyNumberFormat="1" applyFont="1" applyFill="1" applyBorder="1" applyAlignment="1">
      <alignment horizontal="left" vertical="center" wrapText="1" readingOrder="1"/>
    </xf>
    <xf numFmtId="0" fontId="12" fillId="0" borderId="15" xfId="0" applyNumberFormat="1" applyFont="1" applyFill="1" applyBorder="1" applyAlignment="1">
      <alignment vertical="center" wrapText="1" readingOrder="1"/>
    </xf>
    <xf numFmtId="43" fontId="9" fillId="0" borderId="15" xfId="0" applyNumberFormat="1" applyFont="1" applyBorder="1" applyAlignment="1">
      <alignment vertical="center" readingOrder="1"/>
    </xf>
    <xf numFmtId="43" fontId="9" fillId="0" borderId="16" xfId="0" applyNumberFormat="1" applyFont="1" applyBorder="1" applyAlignment="1">
      <alignment vertical="center" readingOrder="1"/>
    </xf>
    <xf numFmtId="0" fontId="8" fillId="2" borderId="8" xfId="0" applyFont="1" applyFill="1" applyBorder="1" applyAlignment="1">
      <alignment horizontal="left" vertical="center" readingOrder="1"/>
    </xf>
    <xf numFmtId="0" fontId="8" fillId="2" borderId="9" xfId="0" applyFont="1" applyFill="1" applyBorder="1" applyAlignment="1">
      <alignment vertical="center" readingOrder="1"/>
    </xf>
    <xf numFmtId="43" fontId="9" fillId="2" borderId="9" xfId="0" applyNumberFormat="1" applyFont="1" applyFill="1" applyBorder="1" applyAlignment="1">
      <alignment vertical="center" readingOrder="1"/>
    </xf>
    <xf numFmtId="43" fontId="9" fillId="0" borderId="17" xfId="0" applyNumberFormat="1" applyFont="1" applyBorder="1" applyAlignment="1">
      <alignment vertical="center" readingOrder="1"/>
    </xf>
    <xf numFmtId="0" fontId="8" fillId="2" borderId="19" xfId="0" applyFont="1" applyFill="1" applyBorder="1" applyAlignment="1">
      <alignment horizontal="center" vertical="center" readingOrder="1"/>
    </xf>
    <xf numFmtId="0" fontId="8" fillId="2" borderId="20" xfId="0" applyFont="1" applyFill="1" applyBorder="1" applyAlignment="1">
      <alignment horizontal="center" vertical="center" readingOrder="1"/>
    </xf>
    <xf numFmtId="43" fontId="8" fillId="2" borderId="6" xfId="1" applyFont="1" applyFill="1" applyBorder="1" applyAlignment="1">
      <alignment horizontal="right" vertical="center" readingOrder="1"/>
    </xf>
    <xf numFmtId="43" fontId="9" fillId="2" borderId="6" xfId="0" applyNumberFormat="1" applyFont="1" applyFill="1" applyBorder="1" applyAlignment="1">
      <alignment vertical="center" readingOrder="1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43" fontId="9" fillId="0" borderId="15" xfId="0" applyNumberFormat="1" applyFont="1" applyBorder="1" applyAlignment="1">
      <alignment horizontal="right" vertical="center" readingOrder="1"/>
    </xf>
    <xf numFmtId="43" fontId="9" fillId="2" borderId="9" xfId="0" applyNumberFormat="1" applyFont="1" applyFill="1" applyBorder="1" applyAlignment="1">
      <alignment horizontal="right" vertical="center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1</xdr:row>
      <xdr:rowOff>247649</xdr:rowOff>
    </xdr:from>
    <xdr:to>
      <xdr:col>3</xdr:col>
      <xdr:colOff>95250</xdr:colOff>
      <xdr:row>6</xdr:row>
      <xdr:rowOff>57150</xdr:rowOff>
    </xdr:to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419100" y="371474"/>
          <a:ext cx="1590675" cy="11715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1</xdr:row>
      <xdr:rowOff>190500</xdr:rowOff>
    </xdr:from>
    <xdr:to>
      <xdr:col>3</xdr:col>
      <xdr:colOff>200257</xdr:colOff>
      <xdr:row>6</xdr:row>
      <xdr:rowOff>19050</xdr:rowOff>
    </xdr:to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619125" y="314325"/>
          <a:ext cx="1552807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55"/>
  <sheetViews>
    <sheetView zoomScaleNormal="100" workbookViewId="0">
      <selection activeCell="B58" sqref="B58"/>
    </sheetView>
  </sheetViews>
  <sheetFormatPr baseColWidth="10" defaultRowHeight="15.75" x14ac:dyDescent="0.25"/>
  <cols>
    <col min="1" max="1" width="2.140625" style="5" customWidth="1"/>
    <col min="2" max="2" width="2.7109375" style="5" customWidth="1"/>
    <col min="3" max="3" width="23.85546875" style="57" bestFit="1" customWidth="1"/>
    <col min="4" max="4" width="45.5703125" style="5" customWidth="1"/>
    <col min="5" max="5" width="28.140625" style="5" customWidth="1"/>
    <col min="6" max="6" width="21.42578125" style="5" customWidth="1"/>
    <col min="7" max="7" width="28.42578125" style="5" customWidth="1"/>
    <col min="8" max="8" width="24.28515625" style="5" customWidth="1"/>
    <col min="9" max="9" width="27.85546875" style="5" customWidth="1"/>
    <col min="10" max="10" width="3.140625" style="5" customWidth="1"/>
    <col min="11" max="11" width="19.42578125" style="5" bestFit="1" customWidth="1"/>
    <col min="12" max="12" width="20.42578125" style="5" bestFit="1" customWidth="1"/>
    <col min="13" max="16384" width="11.42578125" style="5"/>
  </cols>
  <sheetData>
    <row r="1" spans="2:16" ht="9.75" customHeight="1" thickBot="1" x14ac:dyDescent="0.3">
      <c r="B1" s="40"/>
      <c r="C1" s="40"/>
      <c r="D1" s="40"/>
      <c r="E1" s="40"/>
      <c r="F1" s="40"/>
      <c r="G1" s="40"/>
      <c r="H1" s="40"/>
      <c r="I1" s="40"/>
      <c r="J1" s="40"/>
    </row>
    <row r="2" spans="2:16" ht="31.5" customHeight="1" x14ac:dyDescent="0.25">
      <c r="B2" s="41"/>
      <c r="C2" s="59" t="s">
        <v>90</v>
      </c>
      <c r="D2" s="59"/>
      <c r="E2" s="59"/>
      <c r="F2" s="59"/>
      <c r="G2" s="59"/>
      <c r="H2" s="59"/>
      <c r="I2" s="59"/>
      <c r="J2" s="1"/>
      <c r="K2" s="2"/>
      <c r="L2" s="2"/>
      <c r="M2" s="2"/>
      <c r="N2" s="2"/>
      <c r="O2" s="2"/>
      <c r="P2" s="2"/>
    </row>
    <row r="3" spans="2:16" ht="12.75" customHeight="1" x14ac:dyDescent="0.25">
      <c r="B3" s="4"/>
      <c r="C3" s="42" t="s">
        <v>91</v>
      </c>
      <c r="D3" s="42"/>
      <c r="E3" s="42"/>
      <c r="F3" s="42"/>
      <c r="G3" s="42"/>
      <c r="H3" s="42"/>
      <c r="I3" s="42"/>
      <c r="J3" s="7"/>
      <c r="K3" s="3"/>
      <c r="L3" s="3"/>
      <c r="M3" s="3"/>
      <c r="N3" s="3"/>
      <c r="O3" s="3"/>
      <c r="P3" s="3"/>
    </row>
    <row r="4" spans="2:16" ht="20.25" customHeight="1" x14ac:dyDescent="0.25">
      <c r="B4" s="4"/>
      <c r="C4" s="43"/>
      <c r="D4" s="3"/>
      <c r="E4" s="3"/>
      <c r="F4" s="3"/>
      <c r="G4" s="3"/>
      <c r="H4" s="3"/>
      <c r="I4" s="3"/>
      <c r="J4" s="7"/>
      <c r="K4" s="8"/>
      <c r="L4" s="8"/>
      <c r="M4" s="8"/>
      <c r="N4" s="8"/>
      <c r="O4" s="8"/>
      <c r="P4" s="8"/>
    </row>
    <row r="5" spans="2:16" ht="30" customHeight="1" x14ac:dyDescent="0.25">
      <c r="B5" s="4"/>
      <c r="C5" s="43"/>
      <c r="D5" s="3"/>
      <c r="E5" s="3"/>
      <c r="F5" s="3"/>
      <c r="G5" s="3"/>
      <c r="H5" s="3"/>
      <c r="I5" s="3"/>
      <c r="J5" s="7"/>
      <c r="K5" s="8"/>
      <c r="L5" s="8"/>
      <c r="M5" s="8"/>
      <c r="N5" s="8"/>
      <c r="O5" s="8"/>
      <c r="P5" s="8"/>
    </row>
    <row r="6" spans="2:16" ht="12.75" customHeight="1" x14ac:dyDescent="0.25">
      <c r="B6" s="4"/>
      <c r="C6" s="43"/>
      <c r="D6" s="3"/>
      <c r="E6" s="3"/>
      <c r="F6" s="3"/>
      <c r="G6" s="3"/>
      <c r="H6" s="3"/>
      <c r="I6" s="3"/>
      <c r="J6" s="7"/>
      <c r="K6" s="8"/>
      <c r="L6" s="8"/>
      <c r="M6" s="8"/>
      <c r="N6" s="8"/>
      <c r="O6" s="8"/>
      <c r="P6" s="8"/>
    </row>
    <row r="7" spans="2:16" ht="24.75" customHeight="1" x14ac:dyDescent="0.25">
      <c r="B7" s="4"/>
      <c r="C7" s="5"/>
      <c r="D7" s="3"/>
      <c r="E7" s="3"/>
      <c r="G7" s="6" t="s">
        <v>0</v>
      </c>
      <c r="H7" s="58" t="s">
        <v>1</v>
      </c>
      <c r="I7" s="58"/>
      <c r="J7" s="7"/>
      <c r="K7" s="8"/>
      <c r="L7" s="8"/>
      <c r="M7" s="8"/>
      <c r="N7" s="8"/>
      <c r="O7" s="8"/>
      <c r="P7" s="8"/>
    </row>
    <row r="8" spans="2:16" ht="11.25" customHeight="1" thickBot="1" x14ac:dyDescent="0.3">
      <c r="B8" s="4"/>
      <c r="C8" s="43"/>
      <c r="D8" s="3"/>
      <c r="E8" s="3"/>
      <c r="F8" s="3"/>
      <c r="G8" s="3"/>
      <c r="H8" s="3"/>
      <c r="I8" s="3"/>
      <c r="J8" s="7"/>
      <c r="K8" s="8"/>
      <c r="L8" s="8"/>
      <c r="M8" s="8"/>
      <c r="N8" s="8"/>
      <c r="O8" s="8"/>
      <c r="P8" s="8"/>
    </row>
    <row r="9" spans="2:16" ht="60" customHeight="1" thickBot="1" x14ac:dyDescent="0.3">
      <c r="B9" s="4"/>
      <c r="C9" s="9" t="s">
        <v>2</v>
      </c>
      <c r="D9" s="10" t="s">
        <v>3</v>
      </c>
      <c r="E9" s="11" t="s">
        <v>4</v>
      </c>
      <c r="F9" s="11" t="s">
        <v>5</v>
      </c>
      <c r="G9" s="11" t="s">
        <v>6</v>
      </c>
      <c r="H9" s="11" t="s">
        <v>7</v>
      </c>
      <c r="I9" s="11" t="s">
        <v>8</v>
      </c>
      <c r="J9" s="7"/>
    </row>
    <row r="10" spans="2:16" s="46" customFormat="1" ht="41.25" customHeight="1" x14ac:dyDescent="0.25">
      <c r="B10" s="44"/>
      <c r="C10" s="75">
        <v>3</v>
      </c>
      <c r="D10" s="76" t="s">
        <v>70</v>
      </c>
      <c r="E10" s="77">
        <f t="shared" ref="E10:H11" si="0">E11</f>
        <v>262400000600</v>
      </c>
      <c r="F10" s="77">
        <f t="shared" si="0"/>
        <v>0</v>
      </c>
      <c r="G10" s="77">
        <f t="shared" si="0"/>
        <v>262400000600</v>
      </c>
      <c r="H10" s="77">
        <f t="shared" si="0"/>
        <v>20495510229.790001</v>
      </c>
      <c r="I10" s="78">
        <f>G10-H10</f>
        <v>241904490370.20999</v>
      </c>
      <c r="J10" s="45"/>
    </row>
    <row r="11" spans="2:16" s="46" customFormat="1" ht="32.25" customHeight="1" x14ac:dyDescent="0.25">
      <c r="B11" s="44"/>
      <c r="C11" s="13" t="s">
        <v>9</v>
      </c>
      <c r="D11" s="14" t="s">
        <v>10</v>
      </c>
      <c r="E11" s="16">
        <f t="shared" si="0"/>
        <v>262400000600</v>
      </c>
      <c r="F11" s="16">
        <f t="shared" si="0"/>
        <v>0</v>
      </c>
      <c r="G11" s="16">
        <f t="shared" si="0"/>
        <v>262400000600</v>
      </c>
      <c r="H11" s="16">
        <f t="shared" si="0"/>
        <v>20495510229.790001</v>
      </c>
      <c r="I11" s="17">
        <f>G11-H11</f>
        <v>241904490370.20999</v>
      </c>
      <c r="J11" s="45"/>
    </row>
    <row r="12" spans="2:16" s="46" customFormat="1" ht="33" customHeight="1" x14ac:dyDescent="0.25">
      <c r="B12" s="44"/>
      <c r="C12" s="13" t="s">
        <v>11</v>
      </c>
      <c r="D12" s="14" t="s">
        <v>10</v>
      </c>
      <c r="E12" s="16">
        <f>E13</f>
        <v>262400000600</v>
      </c>
      <c r="F12" s="16">
        <f>0</f>
        <v>0</v>
      </c>
      <c r="G12" s="16">
        <f>G13</f>
        <v>262400000600</v>
      </c>
      <c r="H12" s="16">
        <f>H13+H27</f>
        <v>20495510229.790001</v>
      </c>
      <c r="I12" s="17">
        <f t="shared" ref="I12:I39" si="1">G12-H12</f>
        <v>241904490370.20999</v>
      </c>
      <c r="J12" s="45"/>
      <c r="L12" s="47"/>
    </row>
    <row r="13" spans="2:16" s="46" customFormat="1" ht="26.25" customHeight="1" x14ac:dyDescent="0.25">
      <c r="B13" s="44"/>
      <c r="C13" s="13" t="s">
        <v>12</v>
      </c>
      <c r="D13" s="14" t="s">
        <v>13</v>
      </c>
      <c r="E13" s="16">
        <f>E14</f>
        <v>262400000600</v>
      </c>
      <c r="F13" s="16">
        <f>F12</f>
        <v>0</v>
      </c>
      <c r="G13" s="16">
        <f>G14</f>
        <v>262400000600</v>
      </c>
      <c r="H13" s="16">
        <f>H14</f>
        <v>20100585293</v>
      </c>
      <c r="I13" s="17">
        <f t="shared" si="1"/>
        <v>242299415307</v>
      </c>
      <c r="J13" s="45"/>
    </row>
    <row r="14" spans="2:16" s="46" customFormat="1" ht="21" customHeight="1" x14ac:dyDescent="0.25">
      <c r="B14" s="44"/>
      <c r="C14" s="13" t="s">
        <v>14</v>
      </c>
      <c r="D14" s="18" t="s">
        <v>15</v>
      </c>
      <c r="E14" s="19">
        <f>E15+E17</f>
        <v>262400000600</v>
      </c>
      <c r="F14" s="19">
        <f t="shared" ref="F14:G14" si="2">F15+F17</f>
        <v>0</v>
      </c>
      <c r="G14" s="19">
        <f t="shared" si="2"/>
        <v>262400000600</v>
      </c>
      <c r="H14" s="19">
        <f>H15+H17++H25</f>
        <v>20100585293</v>
      </c>
      <c r="I14" s="17">
        <f t="shared" si="1"/>
        <v>242299415307</v>
      </c>
      <c r="J14" s="45"/>
      <c r="L14" s="47"/>
    </row>
    <row r="15" spans="2:16" s="46" customFormat="1" ht="21" customHeight="1" x14ac:dyDescent="0.25">
      <c r="B15" s="44"/>
      <c r="C15" s="13" t="s">
        <v>16</v>
      </c>
      <c r="D15" s="18" t="s">
        <v>17</v>
      </c>
      <c r="E15" s="19">
        <v>262004000600</v>
      </c>
      <c r="F15" s="19">
        <v>0</v>
      </c>
      <c r="G15" s="19">
        <f>E15-F15</f>
        <v>262004000600</v>
      </c>
      <c r="H15" s="19">
        <f>H16</f>
        <v>18237964291</v>
      </c>
      <c r="I15" s="17">
        <f t="shared" si="1"/>
        <v>243766036309</v>
      </c>
      <c r="J15" s="45"/>
    </row>
    <row r="16" spans="2:16" s="48" customFormat="1" ht="34.5" customHeight="1" x14ac:dyDescent="0.25">
      <c r="B16" s="4"/>
      <c r="C16" s="20" t="s">
        <v>18</v>
      </c>
      <c r="D16" s="21" t="s">
        <v>19</v>
      </c>
      <c r="E16" s="23">
        <v>0</v>
      </c>
      <c r="F16" s="23">
        <v>0</v>
      </c>
      <c r="G16" s="23">
        <v>0</v>
      </c>
      <c r="H16" s="23">
        <v>18237964291</v>
      </c>
      <c r="I16" s="24">
        <f t="shared" si="1"/>
        <v>-18237964291</v>
      </c>
      <c r="J16" s="7"/>
    </row>
    <row r="17" spans="2:12" s="49" customFormat="1" ht="21" customHeight="1" x14ac:dyDescent="0.25">
      <c r="B17" s="44"/>
      <c r="C17" s="13" t="s">
        <v>20</v>
      </c>
      <c r="D17" s="18" t="s">
        <v>21</v>
      </c>
      <c r="E17" s="19">
        <v>396000000</v>
      </c>
      <c r="F17" s="19">
        <v>0</v>
      </c>
      <c r="G17" s="19">
        <f>E17+F17</f>
        <v>396000000</v>
      </c>
      <c r="H17" s="19">
        <f>H18</f>
        <v>66192945</v>
      </c>
      <c r="I17" s="17">
        <f t="shared" si="1"/>
        <v>329807055</v>
      </c>
      <c r="J17" s="45"/>
    </row>
    <row r="18" spans="2:12" s="49" customFormat="1" ht="36" customHeight="1" x14ac:dyDescent="0.25">
      <c r="B18" s="44"/>
      <c r="C18" s="13" t="s">
        <v>22</v>
      </c>
      <c r="D18" s="18" t="s">
        <v>23</v>
      </c>
      <c r="E18" s="19">
        <v>0</v>
      </c>
      <c r="F18" s="19">
        <v>0</v>
      </c>
      <c r="G18" s="19">
        <f>E18-F18</f>
        <v>0</v>
      </c>
      <c r="H18" s="19">
        <f>H19+H22</f>
        <v>66192945</v>
      </c>
      <c r="I18" s="17">
        <f t="shared" si="1"/>
        <v>-66192945</v>
      </c>
      <c r="J18" s="45"/>
    </row>
    <row r="19" spans="2:12" s="49" customFormat="1" ht="51" customHeight="1" x14ac:dyDescent="0.25">
      <c r="B19" s="44"/>
      <c r="C19" s="13" t="s">
        <v>24</v>
      </c>
      <c r="D19" s="18" t="s">
        <v>25</v>
      </c>
      <c r="E19" s="67"/>
      <c r="F19" s="67"/>
      <c r="G19" s="19"/>
      <c r="H19" s="19">
        <f>H20</f>
        <v>66116162</v>
      </c>
      <c r="I19" s="17">
        <f t="shared" si="1"/>
        <v>-66116162</v>
      </c>
      <c r="J19" s="45"/>
    </row>
    <row r="20" spans="2:12" s="49" customFormat="1" ht="29.25" customHeight="1" x14ac:dyDescent="0.25">
      <c r="B20" s="44"/>
      <c r="C20" s="13" t="s">
        <v>26</v>
      </c>
      <c r="D20" s="18" t="s">
        <v>27</v>
      </c>
      <c r="E20" s="67"/>
      <c r="F20" s="67"/>
      <c r="G20" s="19"/>
      <c r="H20" s="19">
        <f>H21</f>
        <v>66116162</v>
      </c>
      <c r="I20" s="17">
        <f t="shared" si="1"/>
        <v>-66116162</v>
      </c>
      <c r="J20" s="45"/>
    </row>
    <row r="21" spans="2:12" s="49" customFormat="1" ht="38.25" customHeight="1" x14ac:dyDescent="0.25">
      <c r="B21" s="44"/>
      <c r="C21" s="20" t="s">
        <v>28</v>
      </c>
      <c r="D21" s="21" t="s">
        <v>29</v>
      </c>
      <c r="E21" s="67"/>
      <c r="F21" s="67"/>
      <c r="G21" s="23"/>
      <c r="H21" s="23">
        <v>66116162</v>
      </c>
      <c r="I21" s="24">
        <f t="shared" si="1"/>
        <v>-66116162</v>
      </c>
      <c r="J21" s="45"/>
    </row>
    <row r="22" spans="2:12" s="49" customFormat="1" ht="33.75" customHeight="1" x14ac:dyDescent="0.25">
      <c r="B22" s="44"/>
      <c r="C22" s="13" t="s">
        <v>30</v>
      </c>
      <c r="D22" s="18" t="s">
        <v>31</v>
      </c>
      <c r="E22" s="19">
        <v>0</v>
      </c>
      <c r="F22" s="19">
        <v>0</v>
      </c>
      <c r="G22" s="19">
        <f t="shared" ref="G22:G23" si="3">E22-F22</f>
        <v>0</v>
      </c>
      <c r="H22" s="19">
        <f>H23</f>
        <v>76783</v>
      </c>
      <c r="I22" s="17">
        <f t="shared" si="1"/>
        <v>-76783</v>
      </c>
      <c r="J22" s="45"/>
    </row>
    <row r="23" spans="2:12" s="49" customFormat="1" ht="75" customHeight="1" x14ac:dyDescent="0.25">
      <c r="B23" s="44"/>
      <c r="C23" s="13" t="s">
        <v>32</v>
      </c>
      <c r="D23" s="18" t="s">
        <v>33</v>
      </c>
      <c r="E23" s="19">
        <v>0</v>
      </c>
      <c r="F23" s="19">
        <v>0</v>
      </c>
      <c r="G23" s="19">
        <f t="shared" si="3"/>
        <v>0</v>
      </c>
      <c r="H23" s="19">
        <f>H24</f>
        <v>76783</v>
      </c>
      <c r="I23" s="17">
        <f t="shared" si="1"/>
        <v>-76783</v>
      </c>
      <c r="J23" s="45"/>
    </row>
    <row r="24" spans="2:12" s="48" customFormat="1" ht="36" customHeight="1" x14ac:dyDescent="0.25">
      <c r="B24" s="4"/>
      <c r="C24" s="20" t="s">
        <v>34</v>
      </c>
      <c r="D24" s="21" t="s">
        <v>35</v>
      </c>
      <c r="E24" s="23">
        <v>0</v>
      </c>
      <c r="F24" s="23">
        <v>0</v>
      </c>
      <c r="G24" s="23">
        <v>0</v>
      </c>
      <c r="H24" s="23">
        <v>76783</v>
      </c>
      <c r="I24" s="24">
        <f t="shared" si="1"/>
        <v>-76783</v>
      </c>
      <c r="J24" s="7"/>
    </row>
    <row r="25" spans="2:12" s="49" customFormat="1" ht="27.75" customHeight="1" x14ac:dyDescent="0.25">
      <c r="B25" s="44"/>
      <c r="C25" s="13" t="s">
        <v>36</v>
      </c>
      <c r="D25" s="18" t="s">
        <v>37</v>
      </c>
      <c r="E25" s="19">
        <v>0</v>
      </c>
      <c r="F25" s="19">
        <v>0</v>
      </c>
      <c r="G25" s="19">
        <v>0</v>
      </c>
      <c r="H25" s="19">
        <f>H26</f>
        <v>1796428057</v>
      </c>
      <c r="I25" s="17">
        <f t="shared" si="1"/>
        <v>-1796428057</v>
      </c>
      <c r="J25" s="45"/>
    </row>
    <row r="26" spans="2:12" s="49" customFormat="1" ht="25.5" customHeight="1" x14ac:dyDescent="0.25">
      <c r="B26" s="44"/>
      <c r="C26" s="13" t="s">
        <v>38</v>
      </c>
      <c r="D26" s="18" t="s">
        <v>39</v>
      </c>
      <c r="E26" s="19">
        <v>0</v>
      </c>
      <c r="F26" s="19">
        <v>0</v>
      </c>
      <c r="G26" s="19">
        <v>0</v>
      </c>
      <c r="H26" s="19">
        <v>1796428057</v>
      </c>
      <c r="I26" s="17">
        <f t="shared" si="1"/>
        <v>-1796428057</v>
      </c>
      <c r="J26" s="45"/>
      <c r="L26" s="50"/>
    </row>
    <row r="27" spans="2:12" s="49" customFormat="1" ht="29.25" customHeight="1" x14ac:dyDescent="0.25">
      <c r="B27" s="44"/>
      <c r="C27" s="13" t="s">
        <v>40</v>
      </c>
      <c r="D27" s="18" t="s">
        <v>41</v>
      </c>
      <c r="E27" s="19">
        <v>0</v>
      </c>
      <c r="F27" s="19">
        <v>0</v>
      </c>
      <c r="G27" s="19">
        <f>E27-F27</f>
        <v>0</v>
      </c>
      <c r="H27" s="19">
        <f>H28+H34</f>
        <v>394924936.79000002</v>
      </c>
      <c r="I27" s="17">
        <f t="shared" si="1"/>
        <v>-394924936.79000002</v>
      </c>
      <c r="J27" s="45"/>
      <c r="L27" s="51"/>
    </row>
    <row r="28" spans="2:12" s="49" customFormat="1" ht="19.5" customHeight="1" x14ac:dyDescent="0.25">
      <c r="B28" s="44"/>
      <c r="C28" s="13" t="s">
        <v>42</v>
      </c>
      <c r="D28" s="18" t="s">
        <v>43</v>
      </c>
      <c r="E28" s="19">
        <v>0</v>
      </c>
      <c r="F28" s="19">
        <v>0</v>
      </c>
      <c r="G28" s="19">
        <v>0</v>
      </c>
      <c r="H28" s="19">
        <f>H29+H32</f>
        <v>394537065.79000002</v>
      </c>
      <c r="I28" s="17">
        <f t="shared" si="1"/>
        <v>-394537065.79000002</v>
      </c>
      <c r="J28" s="45"/>
      <c r="L28" s="51"/>
    </row>
    <row r="29" spans="2:12" s="49" customFormat="1" ht="24.75" customHeight="1" x14ac:dyDescent="0.25">
      <c r="B29" s="44"/>
      <c r="C29" s="13" t="s">
        <v>44</v>
      </c>
      <c r="D29" s="18" t="s">
        <v>45</v>
      </c>
      <c r="E29" s="19">
        <v>0</v>
      </c>
      <c r="F29" s="19">
        <v>0</v>
      </c>
      <c r="G29" s="19">
        <f>E29-F29</f>
        <v>0</v>
      </c>
      <c r="H29" s="19">
        <f>H30</f>
        <v>379019154.60000002</v>
      </c>
      <c r="I29" s="17">
        <f t="shared" si="1"/>
        <v>-379019154.60000002</v>
      </c>
      <c r="J29" s="45"/>
    </row>
    <row r="30" spans="2:12" s="49" customFormat="1" ht="25.5" customHeight="1" x14ac:dyDescent="0.25">
      <c r="B30" s="44"/>
      <c r="C30" s="13" t="s">
        <v>46</v>
      </c>
      <c r="D30" s="18" t="s">
        <v>47</v>
      </c>
      <c r="E30" s="19">
        <v>0</v>
      </c>
      <c r="F30" s="19">
        <v>0</v>
      </c>
      <c r="G30" s="19">
        <v>0</v>
      </c>
      <c r="H30" s="19">
        <f>H31</f>
        <v>379019154.60000002</v>
      </c>
      <c r="I30" s="17">
        <f t="shared" si="1"/>
        <v>-379019154.60000002</v>
      </c>
      <c r="J30" s="45"/>
    </row>
    <row r="31" spans="2:12" s="48" customFormat="1" ht="40.5" customHeight="1" x14ac:dyDescent="0.25">
      <c r="B31" s="4"/>
      <c r="C31" s="20" t="s">
        <v>48</v>
      </c>
      <c r="D31" s="21" t="s">
        <v>49</v>
      </c>
      <c r="E31" s="23">
        <v>0</v>
      </c>
      <c r="F31" s="23">
        <v>0</v>
      </c>
      <c r="G31" s="23">
        <f>E31-F31</f>
        <v>0</v>
      </c>
      <c r="H31" s="23">
        <v>379019154.60000002</v>
      </c>
      <c r="I31" s="24">
        <f t="shared" si="1"/>
        <v>-379019154.60000002</v>
      </c>
      <c r="J31" s="7"/>
      <c r="L31" s="52"/>
    </row>
    <row r="32" spans="2:12" s="49" customFormat="1" ht="18.75" customHeight="1" x14ac:dyDescent="0.25">
      <c r="B32" s="44"/>
      <c r="C32" s="13" t="s">
        <v>50</v>
      </c>
      <c r="D32" s="18" t="s">
        <v>51</v>
      </c>
      <c r="E32" s="19"/>
      <c r="F32" s="19"/>
      <c r="G32" s="19"/>
      <c r="H32" s="19">
        <f>H33</f>
        <v>15517911.189999999</v>
      </c>
      <c r="I32" s="17">
        <f t="shared" si="1"/>
        <v>-15517911.189999999</v>
      </c>
      <c r="J32" s="45"/>
      <c r="L32" s="51"/>
    </row>
    <row r="33" spans="2:12" s="48" customFormat="1" ht="35.25" customHeight="1" x14ac:dyDescent="0.25">
      <c r="B33" s="4"/>
      <c r="C33" s="20" t="s">
        <v>52</v>
      </c>
      <c r="D33" s="21" t="s">
        <v>53</v>
      </c>
      <c r="E33" s="23">
        <v>0</v>
      </c>
      <c r="F33" s="23">
        <v>0</v>
      </c>
      <c r="G33" s="23">
        <v>0</v>
      </c>
      <c r="H33" s="23">
        <v>15517911.189999999</v>
      </c>
      <c r="I33" s="24">
        <f t="shared" si="1"/>
        <v>-15517911.189999999</v>
      </c>
      <c r="J33" s="7"/>
    </row>
    <row r="34" spans="2:12" s="49" customFormat="1" ht="36" customHeight="1" x14ac:dyDescent="0.25">
      <c r="B34" s="44"/>
      <c r="C34" s="13" t="s">
        <v>54</v>
      </c>
      <c r="D34" s="18" t="s">
        <v>55</v>
      </c>
      <c r="E34" s="19">
        <v>0</v>
      </c>
      <c r="F34" s="19">
        <v>0</v>
      </c>
      <c r="G34" s="19">
        <v>0</v>
      </c>
      <c r="H34" s="19">
        <f>H35</f>
        <v>387871</v>
      </c>
      <c r="I34" s="17">
        <f t="shared" si="1"/>
        <v>-387871</v>
      </c>
      <c r="J34" s="45"/>
      <c r="L34" s="51"/>
    </row>
    <row r="35" spans="2:12" s="49" customFormat="1" ht="24.95" customHeight="1" x14ac:dyDescent="0.25">
      <c r="B35" s="44"/>
      <c r="C35" s="13" t="s">
        <v>56</v>
      </c>
      <c r="D35" s="18" t="s">
        <v>57</v>
      </c>
      <c r="E35" s="19">
        <v>0</v>
      </c>
      <c r="F35" s="19">
        <v>0</v>
      </c>
      <c r="G35" s="19">
        <v>0</v>
      </c>
      <c r="H35" s="19">
        <f>H36</f>
        <v>387871</v>
      </c>
      <c r="I35" s="17">
        <f t="shared" si="1"/>
        <v>-387871</v>
      </c>
      <c r="J35" s="45"/>
    </row>
    <row r="36" spans="2:12" s="49" customFormat="1" ht="20.25" customHeight="1" x14ac:dyDescent="0.25">
      <c r="B36" s="44"/>
      <c r="C36" s="20" t="s">
        <v>58</v>
      </c>
      <c r="D36" s="21" t="s">
        <v>59</v>
      </c>
      <c r="E36" s="23">
        <v>0</v>
      </c>
      <c r="F36" s="23">
        <v>0</v>
      </c>
      <c r="G36" s="23">
        <v>0</v>
      </c>
      <c r="H36" s="23">
        <v>387871</v>
      </c>
      <c r="I36" s="24">
        <f t="shared" si="1"/>
        <v>-387871</v>
      </c>
      <c r="J36" s="45"/>
    </row>
    <row r="37" spans="2:12" s="49" customFormat="1" ht="30" customHeight="1" x14ac:dyDescent="0.25">
      <c r="B37" s="44"/>
      <c r="C37" s="79">
        <v>4</v>
      </c>
      <c r="D37" s="80" t="s">
        <v>81</v>
      </c>
      <c r="E37" s="81">
        <f>E38+E39+E40</f>
        <v>4425451246744</v>
      </c>
      <c r="F37" s="81">
        <f>F38+F39+F40</f>
        <v>0</v>
      </c>
      <c r="G37" s="81">
        <f>E37+F37</f>
        <v>4425451246744</v>
      </c>
      <c r="H37" s="81">
        <f>H38+H39+H40</f>
        <v>44756554298</v>
      </c>
      <c r="I37" s="82">
        <f t="shared" si="1"/>
        <v>4380694692446</v>
      </c>
      <c r="J37" s="45"/>
      <c r="K37" s="51"/>
      <c r="L37" s="51"/>
    </row>
    <row r="38" spans="2:12" s="48" customFormat="1" ht="19.5" customHeight="1" x14ac:dyDescent="0.25">
      <c r="B38" s="4"/>
      <c r="C38" s="25">
        <v>41</v>
      </c>
      <c r="D38" s="26" t="s">
        <v>60</v>
      </c>
      <c r="E38" s="23">
        <v>0</v>
      </c>
      <c r="F38" s="19">
        <v>0</v>
      </c>
      <c r="G38" s="23">
        <f>E38+F38</f>
        <v>0</v>
      </c>
      <c r="H38" s="23">
        <v>0</v>
      </c>
      <c r="I38" s="24">
        <f t="shared" si="1"/>
        <v>0</v>
      </c>
      <c r="J38" s="7"/>
      <c r="L38" s="52"/>
    </row>
    <row r="39" spans="2:12" s="48" customFormat="1" ht="19.5" customHeight="1" x14ac:dyDescent="0.25">
      <c r="B39" s="4"/>
      <c r="C39" s="25">
        <v>42</v>
      </c>
      <c r="D39" s="26" t="s">
        <v>61</v>
      </c>
      <c r="E39" s="23">
        <v>896061000000</v>
      </c>
      <c r="F39" s="19">
        <v>0</v>
      </c>
      <c r="G39" s="23">
        <f>E39+F39</f>
        <v>896061000000</v>
      </c>
      <c r="H39" s="27">
        <v>0</v>
      </c>
      <c r="I39" s="24">
        <f t="shared" si="1"/>
        <v>896061000000</v>
      </c>
      <c r="J39" s="7"/>
      <c r="K39" s="28"/>
      <c r="L39" s="52"/>
    </row>
    <row r="40" spans="2:12" s="48" customFormat="1" ht="18.75" customHeight="1" thickBot="1" x14ac:dyDescent="0.3">
      <c r="B40" s="4"/>
      <c r="C40" s="29">
        <v>43</v>
      </c>
      <c r="D40" s="30" t="s">
        <v>62</v>
      </c>
      <c r="E40" s="32">
        <v>3529390246744</v>
      </c>
      <c r="F40" s="32">
        <v>0</v>
      </c>
      <c r="G40" s="32">
        <f>E40+F40</f>
        <v>3529390246744</v>
      </c>
      <c r="H40" s="32">
        <v>44756554298</v>
      </c>
      <c r="I40" s="33">
        <f>G40-H40</f>
        <v>3484633692446</v>
      </c>
      <c r="J40" s="7"/>
      <c r="K40" s="52"/>
      <c r="L40" s="52"/>
    </row>
    <row r="41" spans="2:12" s="36" customFormat="1" ht="31.5" customHeight="1" thickBot="1" x14ac:dyDescent="0.3">
      <c r="B41" s="34"/>
      <c r="C41" s="83" t="s">
        <v>82</v>
      </c>
      <c r="D41" s="84"/>
      <c r="E41" s="85">
        <f>E10+E37</f>
        <v>4687851247344</v>
      </c>
      <c r="F41" s="85">
        <f>F10+F37</f>
        <v>0</v>
      </c>
      <c r="G41" s="85">
        <f>E41+F41</f>
        <v>4687851247344</v>
      </c>
      <c r="H41" s="85">
        <f>H10+H37</f>
        <v>65252064527.790001</v>
      </c>
      <c r="I41" s="86">
        <f>I10+I37</f>
        <v>4622599182816.21</v>
      </c>
      <c r="J41" s="35"/>
      <c r="K41" s="28"/>
      <c r="L41" s="28"/>
    </row>
    <row r="42" spans="2:12" s="36" customFormat="1" ht="15" customHeight="1" x14ac:dyDescent="0.25">
      <c r="B42" s="34"/>
      <c r="C42" s="73" t="s">
        <v>78</v>
      </c>
      <c r="D42" s="73"/>
      <c r="E42" s="37"/>
      <c r="F42" s="37"/>
      <c r="G42" s="37"/>
      <c r="H42" s="37"/>
      <c r="I42" s="38"/>
      <c r="J42" s="35"/>
      <c r="K42" s="28"/>
      <c r="L42" s="28"/>
    </row>
    <row r="43" spans="2:12" ht="11.25" customHeight="1" x14ac:dyDescent="0.25">
      <c r="B43" s="4"/>
      <c r="C43" s="74" t="s">
        <v>80</v>
      </c>
      <c r="D43" s="74"/>
      <c r="E43" s="39"/>
      <c r="F43" s="39"/>
      <c r="G43" s="39"/>
      <c r="H43" s="39"/>
      <c r="I43" s="39"/>
      <c r="J43" s="7"/>
      <c r="K43" s="53"/>
      <c r="L43" s="53"/>
    </row>
    <row r="44" spans="2:12" ht="15" customHeight="1" x14ac:dyDescent="0.25">
      <c r="B44" s="4"/>
      <c r="C44" s="48"/>
      <c r="D44" s="48"/>
      <c r="E44" s="39"/>
      <c r="F44" s="39"/>
      <c r="G44" s="39"/>
      <c r="H44" s="39"/>
      <c r="I44" s="39"/>
      <c r="J44" s="7"/>
      <c r="K44" s="53"/>
      <c r="L44" s="53"/>
    </row>
    <row r="45" spans="2:12" ht="15" customHeight="1" x14ac:dyDescent="0.25">
      <c r="B45" s="4"/>
      <c r="C45" s="48"/>
      <c r="D45" s="48"/>
      <c r="E45" s="39"/>
      <c r="F45" s="39"/>
      <c r="G45" s="39"/>
      <c r="H45" s="39"/>
      <c r="I45" s="39"/>
      <c r="J45" s="7"/>
      <c r="K45" s="53"/>
      <c r="L45" s="53"/>
    </row>
    <row r="46" spans="2:12" ht="18.75" x14ac:dyDescent="0.25">
      <c r="B46" s="4"/>
      <c r="C46" s="6"/>
      <c r="D46" s="87"/>
      <c r="E46" s="87"/>
      <c r="F46" s="6"/>
      <c r="G46" s="6"/>
      <c r="H46" s="88"/>
      <c r="I46" s="6"/>
      <c r="J46" s="7"/>
      <c r="K46" s="53"/>
      <c r="L46" s="53"/>
    </row>
    <row r="47" spans="2:12" x14ac:dyDescent="0.25">
      <c r="B47" s="4"/>
      <c r="C47" s="43"/>
      <c r="D47" s="60" t="s">
        <v>63</v>
      </c>
      <c r="E47" s="60"/>
      <c r="F47" s="3"/>
      <c r="G47" s="61" t="s">
        <v>87</v>
      </c>
      <c r="H47" s="61"/>
      <c r="I47" s="61"/>
      <c r="J47" s="7"/>
      <c r="L47" s="53"/>
    </row>
    <row r="48" spans="2:12" x14ac:dyDescent="0.25">
      <c r="B48" s="4"/>
      <c r="C48" s="43"/>
      <c r="D48" s="62" t="s">
        <v>64</v>
      </c>
      <c r="E48" s="62"/>
      <c r="F48" s="63"/>
      <c r="G48" s="64" t="s">
        <v>65</v>
      </c>
      <c r="H48" s="64"/>
      <c r="I48" s="64"/>
      <c r="J48" s="7"/>
    </row>
    <row r="49" spans="2:10" x14ac:dyDescent="0.25">
      <c r="B49" s="4"/>
      <c r="C49" s="43"/>
      <c r="D49" s="62" t="s">
        <v>66</v>
      </c>
      <c r="E49" s="62"/>
      <c r="F49" s="63"/>
      <c r="G49" s="64" t="s">
        <v>86</v>
      </c>
      <c r="H49" s="64"/>
      <c r="I49" s="64"/>
      <c r="J49" s="7"/>
    </row>
    <row r="50" spans="2:10" ht="21.75" customHeight="1" x14ac:dyDescent="0.25">
      <c r="B50" s="4"/>
      <c r="C50" s="43"/>
      <c r="D50" s="3"/>
      <c r="E50" s="65"/>
      <c r="F50" s="68"/>
      <c r="G50" s="65"/>
      <c r="H50" s="65"/>
      <c r="I50" s="3"/>
      <c r="J50" s="7"/>
    </row>
    <row r="51" spans="2:10" ht="18.75" x14ac:dyDescent="0.25">
      <c r="B51" s="4"/>
      <c r="C51" s="43"/>
      <c r="D51" s="87"/>
      <c r="E51" s="87"/>
      <c r="F51" s="68"/>
      <c r="G51" s="65"/>
      <c r="H51" s="88"/>
      <c r="I51" s="3"/>
      <c r="J51" s="7"/>
    </row>
    <row r="52" spans="2:10" x14ac:dyDescent="0.25">
      <c r="B52" s="4"/>
      <c r="C52" s="43"/>
      <c r="D52" s="61" t="s">
        <v>83</v>
      </c>
      <c r="E52" s="61"/>
      <c r="F52" s="3"/>
      <c r="G52" s="61" t="s">
        <v>88</v>
      </c>
      <c r="H52" s="61"/>
      <c r="I52" s="61"/>
      <c r="J52" s="7"/>
    </row>
    <row r="53" spans="2:10" x14ac:dyDescent="0.25">
      <c r="B53" s="4"/>
      <c r="C53" s="43"/>
      <c r="D53" s="62" t="s">
        <v>67</v>
      </c>
      <c r="E53" s="62"/>
      <c r="F53" s="65" t="s">
        <v>68</v>
      </c>
      <c r="G53" s="64" t="s">
        <v>69</v>
      </c>
      <c r="H53" s="64"/>
      <c r="I53" s="64"/>
      <c r="J53" s="7"/>
    </row>
    <row r="54" spans="2:10" x14ac:dyDescent="0.25">
      <c r="B54" s="4"/>
      <c r="C54" s="43"/>
      <c r="D54" s="69" t="s">
        <v>84</v>
      </c>
      <c r="E54" s="69"/>
      <c r="F54" s="65"/>
      <c r="G54" s="64" t="s">
        <v>85</v>
      </c>
      <c r="H54" s="64"/>
      <c r="I54" s="64"/>
      <c r="J54" s="7"/>
    </row>
    <row r="55" spans="2:10" ht="16.5" thickBot="1" x14ac:dyDescent="0.3">
      <c r="B55" s="54"/>
      <c r="C55" s="55"/>
      <c r="D55" s="70"/>
      <c r="E55" s="71"/>
      <c r="F55" s="66"/>
      <c r="G55" s="72"/>
      <c r="H55" s="66"/>
      <c r="I55" s="70"/>
      <c r="J55" s="56"/>
    </row>
  </sheetData>
  <mergeCells count="21">
    <mergeCell ref="D46:E46"/>
    <mergeCell ref="D51:E51"/>
    <mergeCell ref="C3:I3"/>
    <mergeCell ref="B1:J1"/>
    <mergeCell ref="C43:D43"/>
    <mergeCell ref="C42:D42"/>
    <mergeCell ref="D52:E52"/>
    <mergeCell ref="G52:I52"/>
    <mergeCell ref="C41:D41"/>
    <mergeCell ref="D47:E47"/>
    <mergeCell ref="G47:I47"/>
    <mergeCell ref="D48:E48"/>
    <mergeCell ref="G48:I48"/>
    <mergeCell ref="C2:I2"/>
    <mergeCell ref="H7:I7"/>
    <mergeCell ref="D53:E53"/>
    <mergeCell ref="G53:I53"/>
    <mergeCell ref="D54:E54"/>
    <mergeCell ref="G54:I54"/>
    <mergeCell ref="D49:E49"/>
    <mergeCell ref="G49:I49"/>
  </mergeCells>
  <printOptions horizontalCentered="1"/>
  <pageMargins left="0.17" right="0.15748031496062992" top="0.81" bottom="0.39370078740157483" header="0.23622047244094491" footer="0.27559055118110237"/>
  <pageSetup scale="75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58"/>
  <sheetViews>
    <sheetView tabSelected="1" topLeftCell="A40" zoomScaleNormal="100" workbookViewId="0">
      <selection activeCell="D5" sqref="D5"/>
    </sheetView>
  </sheetViews>
  <sheetFormatPr baseColWidth="10" defaultRowHeight="15.75" x14ac:dyDescent="0.25"/>
  <cols>
    <col min="1" max="1" width="3" style="5" customWidth="1"/>
    <col min="2" max="2" width="2.7109375" style="5" customWidth="1"/>
    <col min="3" max="3" width="23.85546875" style="57" customWidth="1"/>
    <col min="4" max="4" width="46" style="5" customWidth="1"/>
    <col min="5" max="5" width="28.85546875" style="5" customWidth="1"/>
    <col min="6" max="6" width="21.42578125" style="5" customWidth="1"/>
    <col min="7" max="7" width="28.42578125" style="5" customWidth="1"/>
    <col min="8" max="8" width="24.42578125" style="5" customWidth="1"/>
    <col min="9" max="9" width="27.85546875" style="5" customWidth="1"/>
    <col min="10" max="10" width="3.140625" style="5" customWidth="1"/>
    <col min="11" max="11" width="19.42578125" style="5" bestFit="1" customWidth="1"/>
    <col min="12" max="12" width="20.42578125" style="5" bestFit="1" customWidth="1"/>
    <col min="13" max="16384" width="11.42578125" style="5"/>
  </cols>
  <sheetData>
    <row r="1" spans="2:16" ht="9.75" customHeight="1" thickBot="1" x14ac:dyDescent="0.3">
      <c r="B1" s="40"/>
      <c r="C1" s="40"/>
      <c r="D1" s="40"/>
      <c r="E1" s="40"/>
      <c r="F1" s="40"/>
      <c r="G1" s="40"/>
      <c r="H1" s="40"/>
      <c r="I1" s="40"/>
      <c r="J1" s="40"/>
    </row>
    <row r="2" spans="2:16" ht="31.5" customHeight="1" x14ac:dyDescent="0.25">
      <c r="B2" s="41"/>
      <c r="C2" s="59" t="s">
        <v>90</v>
      </c>
      <c r="D2" s="59"/>
      <c r="E2" s="59"/>
      <c r="F2" s="59"/>
      <c r="G2" s="59"/>
      <c r="H2" s="59"/>
      <c r="I2" s="59"/>
      <c r="J2" s="1"/>
      <c r="K2" s="2"/>
      <c r="L2" s="2"/>
      <c r="M2" s="2"/>
      <c r="N2" s="2"/>
      <c r="O2" s="2"/>
      <c r="P2" s="2"/>
    </row>
    <row r="3" spans="2:16" ht="12.75" customHeight="1" x14ac:dyDescent="0.25">
      <c r="B3" s="4"/>
      <c r="C3" s="42" t="s">
        <v>92</v>
      </c>
      <c r="D3" s="42"/>
      <c r="E3" s="42"/>
      <c r="F3" s="42"/>
      <c r="G3" s="42"/>
      <c r="H3" s="42"/>
      <c r="I3" s="42"/>
      <c r="J3" s="7"/>
      <c r="K3" s="3"/>
      <c r="L3" s="3"/>
      <c r="M3" s="3"/>
      <c r="N3" s="3"/>
      <c r="O3" s="3"/>
      <c r="P3" s="3"/>
    </row>
    <row r="4" spans="2:16" ht="20.25" customHeight="1" x14ac:dyDescent="0.25">
      <c r="B4" s="4"/>
      <c r="C4" s="43"/>
      <c r="D4" s="3"/>
      <c r="E4" s="3"/>
      <c r="F4" s="3"/>
      <c r="G4" s="3"/>
      <c r="H4" s="3"/>
      <c r="I4" s="3"/>
      <c r="J4" s="7"/>
      <c r="K4" s="8"/>
      <c r="L4" s="8"/>
      <c r="M4" s="8"/>
      <c r="N4" s="8"/>
      <c r="O4" s="8"/>
      <c r="P4" s="8"/>
    </row>
    <row r="5" spans="2:16" ht="30" customHeight="1" x14ac:dyDescent="0.25">
      <c r="B5" s="4"/>
      <c r="C5" s="43"/>
      <c r="D5" s="3"/>
      <c r="E5" s="3"/>
      <c r="F5" s="3"/>
      <c r="G5" s="3"/>
      <c r="H5" s="3"/>
      <c r="I5" s="3"/>
      <c r="J5" s="7"/>
      <c r="K5" s="8"/>
      <c r="L5" s="8"/>
      <c r="M5" s="8"/>
      <c r="N5" s="8"/>
      <c r="O5" s="8"/>
      <c r="P5" s="8"/>
    </row>
    <row r="6" spans="2:16" ht="12.75" customHeight="1" x14ac:dyDescent="0.25">
      <c r="B6" s="4"/>
      <c r="C6" s="43"/>
      <c r="D6" s="3"/>
      <c r="E6" s="3"/>
      <c r="F6" s="3"/>
      <c r="G6" s="3"/>
      <c r="H6" s="3"/>
      <c r="I6" s="3"/>
      <c r="J6" s="7"/>
      <c r="K6" s="8"/>
      <c r="L6" s="8"/>
      <c r="M6" s="8"/>
      <c r="N6" s="8"/>
      <c r="O6" s="8"/>
      <c r="P6" s="8"/>
    </row>
    <row r="7" spans="2:16" ht="24.75" customHeight="1" x14ac:dyDescent="0.25">
      <c r="B7" s="4"/>
      <c r="C7" s="5"/>
      <c r="D7" s="3"/>
      <c r="E7" s="3"/>
      <c r="G7" s="6" t="s">
        <v>0</v>
      </c>
      <c r="H7" s="58" t="s">
        <v>1</v>
      </c>
      <c r="I7" s="58"/>
      <c r="J7" s="7"/>
      <c r="K7" s="8"/>
      <c r="L7" s="8"/>
      <c r="M7" s="8"/>
      <c r="N7" s="8"/>
      <c r="O7" s="8"/>
      <c r="P7" s="8"/>
    </row>
    <row r="8" spans="2:16" ht="11.25" customHeight="1" thickBot="1" x14ac:dyDescent="0.3">
      <c r="B8" s="4"/>
      <c r="C8" s="43"/>
      <c r="D8" s="3"/>
      <c r="E8" s="3"/>
      <c r="F8" s="3"/>
      <c r="G8" s="3"/>
      <c r="H8" s="3"/>
      <c r="I8" s="3"/>
      <c r="J8" s="7"/>
      <c r="K8" s="8"/>
      <c r="L8" s="8"/>
      <c r="M8" s="8"/>
      <c r="N8" s="8"/>
      <c r="O8" s="8"/>
      <c r="P8" s="8"/>
    </row>
    <row r="9" spans="2:16" ht="60" customHeight="1" thickBot="1" x14ac:dyDescent="0.3">
      <c r="B9" s="4"/>
      <c r="C9" s="9" t="s">
        <v>79</v>
      </c>
      <c r="D9" s="10" t="s">
        <v>3</v>
      </c>
      <c r="E9" s="11" t="s">
        <v>4</v>
      </c>
      <c r="F9" s="11" t="s">
        <v>5</v>
      </c>
      <c r="G9" s="11" t="s">
        <v>6</v>
      </c>
      <c r="H9" s="11" t="s">
        <v>7</v>
      </c>
      <c r="I9" s="11" t="s">
        <v>8</v>
      </c>
      <c r="J9" s="7"/>
    </row>
    <row r="10" spans="2:16" s="46" customFormat="1" ht="39.75" customHeight="1" x14ac:dyDescent="0.25">
      <c r="B10" s="44"/>
      <c r="C10" s="75">
        <v>3</v>
      </c>
      <c r="D10" s="76" t="s">
        <v>70</v>
      </c>
      <c r="E10" s="89">
        <f t="shared" ref="E10:H11" si="0">E11</f>
        <v>262400000600</v>
      </c>
      <c r="F10" s="90">
        <f t="shared" si="0"/>
        <v>0</v>
      </c>
      <c r="G10" s="89">
        <f t="shared" si="0"/>
        <v>262400000600</v>
      </c>
      <c r="H10" s="77">
        <f t="shared" si="0"/>
        <v>40841661619.150002</v>
      </c>
      <c r="I10" s="78">
        <f>G10-H10</f>
        <v>221558338980.85001</v>
      </c>
      <c r="J10" s="45"/>
    </row>
    <row r="11" spans="2:16" s="46" customFormat="1" ht="39" customHeight="1" x14ac:dyDescent="0.25">
      <c r="B11" s="44"/>
      <c r="C11" s="13" t="s">
        <v>9</v>
      </c>
      <c r="D11" s="14" t="s">
        <v>10</v>
      </c>
      <c r="E11" s="15">
        <f t="shared" si="0"/>
        <v>262400000600</v>
      </c>
      <c r="F11" s="12">
        <f t="shared" si="0"/>
        <v>0</v>
      </c>
      <c r="G11" s="15">
        <f t="shared" si="0"/>
        <v>262400000600</v>
      </c>
      <c r="H11" s="16">
        <f t="shared" si="0"/>
        <v>40841661619.150002</v>
      </c>
      <c r="I11" s="17">
        <f>G11-H11</f>
        <v>221558338980.85001</v>
      </c>
      <c r="J11" s="45"/>
    </row>
    <row r="12" spans="2:16" s="46" customFormat="1" ht="36.75" customHeight="1" x14ac:dyDescent="0.25">
      <c r="B12" s="44"/>
      <c r="C12" s="13" t="s">
        <v>11</v>
      </c>
      <c r="D12" s="14" t="s">
        <v>10</v>
      </c>
      <c r="E12" s="15">
        <f>E13</f>
        <v>262400000600</v>
      </c>
      <c r="F12" s="12">
        <f>0</f>
        <v>0</v>
      </c>
      <c r="G12" s="15">
        <f>G13</f>
        <v>262400000600</v>
      </c>
      <c r="H12" s="16">
        <f>H13+H29</f>
        <v>40841661619.150002</v>
      </c>
      <c r="I12" s="17">
        <f t="shared" ref="I12:I41" si="1">G12-H12</f>
        <v>221558338980.85001</v>
      </c>
      <c r="J12" s="45"/>
      <c r="L12" s="47"/>
    </row>
    <row r="13" spans="2:16" s="46" customFormat="1" ht="26.25" customHeight="1" x14ac:dyDescent="0.25">
      <c r="B13" s="44"/>
      <c r="C13" s="13" t="s">
        <v>12</v>
      </c>
      <c r="D13" s="14" t="s">
        <v>13</v>
      </c>
      <c r="E13" s="15">
        <f>E14</f>
        <v>262400000600</v>
      </c>
      <c r="F13" s="12">
        <f>F12</f>
        <v>0</v>
      </c>
      <c r="G13" s="15">
        <f>G14</f>
        <v>262400000600</v>
      </c>
      <c r="H13" s="16">
        <f>H14</f>
        <v>40416276705</v>
      </c>
      <c r="I13" s="17">
        <f t="shared" si="1"/>
        <v>221983723895</v>
      </c>
      <c r="J13" s="45"/>
    </row>
    <row r="14" spans="2:16" s="46" customFormat="1" ht="21" customHeight="1" x14ac:dyDescent="0.25">
      <c r="B14" s="44"/>
      <c r="C14" s="13" t="s">
        <v>14</v>
      </c>
      <c r="D14" s="18" t="s">
        <v>15</v>
      </c>
      <c r="E14" s="12">
        <f>E15+E17</f>
        <v>262400000600</v>
      </c>
      <c r="F14" s="12">
        <f t="shared" ref="F14:G14" si="2">F15+F17</f>
        <v>0</v>
      </c>
      <c r="G14" s="12">
        <f t="shared" si="2"/>
        <v>262400000600</v>
      </c>
      <c r="H14" s="19">
        <f>H15+H17++H25</f>
        <v>40416276705</v>
      </c>
      <c r="I14" s="17">
        <f t="shared" si="1"/>
        <v>221983723895</v>
      </c>
      <c r="J14" s="45"/>
      <c r="L14" s="47"/>
    </row>
    <row r="15" spans="2:16" s="46" customFormat="1" ht="21" customHeight="1" x14ac:dyDescent="0.25">
      <c r="B15" s="44"/>
      <c r="C15" s="13" t="s">
        <v>16</v>
      </c>
      <c r="D15" s="18" t="s">
        <v>17</v>
      </c>
      <c r="E15" s="12">
        <v>262004000600</v>
      </c>
      <c r="F15" s="12">
        <v>0</v>
      </c>
      <c r="G15" s="12">
        <f>E15-F15</f>
        <v>262004000600</v>
      </c>
      <c r="H15" s="19">
        <f>H16</f>
        <v>37985040765</v>
      </c>
      <c r="I15" s="17">
        <f t="shared" si="1"/>
        <v>224018959835</v>
      </c>
      <c r="J15" s="45"/>
    </row>
    <row r="16" spans="2:16" s="48" customFormat="1" ht="32.25" customHeight="1" x14ac:dyDescent="0.25">
      <c r="B16" s="4"/>
      <c r="C16" s="20" t="s">
        <v>18</v>
      </c>
      <c r="D16" s="21" t="s">
        <v>19</v>
      </c>
      <c r="E16" s="22">
        <v>0</v>
      </c>
      <c r="F16" s="12">
        <v>0</v>
      </c>
      <c r="G16" s="22">
        <v>0</v>
      </c>
      <c r="H16" s="23">
        <f>18237964291+19747076474</f>
        <v>37985040765</v>
      </c>
      <c r="I16" s="24">
        <f t="shared" si="1"/>
        <v>-37985040765</v>
      </c>
      <c r="J16" s="7"/>
    </row>
    <row r="17" spans="2:12" s="49" customFormat="1" ht="21" customHeight="1" x14ac:dyDescent="0.25">
      <c r="B17" s="44"/>
      <c r="C17" s="13" t="s">
        <v>20</v>
      </c>
      <c r="D17" s="18" t="s">
        <v>21</v>
      </c>
      <c r="E17" s="12">
        <v>396000000</v>
      </c>
      <c r="F17" s="12">
        <v>0</v>
      </c>
      <c r="G17" s="12">
        <f>E17+F17</f>
        <v>396000000</v>
      </c>
      <c r="H17" s="19">
        <f>H18</f>
        <v>126526723</v>
      </c>
      <c r="I17" s="17">
        <f t="shared" si="1"/>
        <v>269473277</v>
      </c>
      <c r="J17" s="45"/>
    </row>
    <row r="18" spans="2:12" s="49" customFormat="1" ht="39.75" customHeight="1" x14ac:dyDescent="0.25">
      <c r="B18" s="44"/>
      <c r="C18" s="13" t="s">
        <v>22</v>
      </c>
      <c r="D18" s="18" t="s">
        <v>23</v>
      </c>
      <c r="E18" s="12">
        <v>0</v>
      </c>
      <c r="F18" s="12">
        <v>0</v>
      </c>
      <c r="G18" s="12">
        <f>E18-F18</f>
        <v>0</v>
      </c>
      <c r="H18" s="19">
        <f>H19+H22</f>
        <v>126526723</v>
      </c>
      <c r="I18" s="17">
        <f t="shared" si="1"/>
        <v>-126526723</v>
      </c>
      <c r="J18" s="45"/>
    </row>
    <row r="19" spans="2:12" s="49" customFormat="1" ht="51.75" customHeight="1" x14ac:dyDescent="0.25">
      <c r="B19" s="44"/>
      <c r="C19" s="13" t="s">
        <v>24</v>
      </c>
      <c r="D19" s="18" t="s">
        <v>25</v>
      </c>
      <c r="E19" s="12">
        <v>0</v>
      </c>
      <c r="F19" s="12">
        <v>0</v>
      </c>
      <c r="G19" s="12">
        <f>E19-F19</f>
        <v>0</v>
      </c>
      <c r="H19" s="19">
        <f>H20</f>
        <v>125958944</v>
      </c>
      <c r="I19" s="17">
        <f>G19-H19</f>
        <v>-125958944</v>
      </c>
      <c r="J19" s="45"/>
    </row>
    <row r="20" spans="2:12" s="49" customFormat="1" ht="34.5" customHeight="1" x14ac:dyDescent="0.25">
      <c r="B20" s="44"/>
      <c r="C20" s="13" t="s">
        <v>26</v>
      </c>
      <c r="D20" s="18" t="s">
        <v>27</v>
      </c>
      <c r="E20" s="12">
        <v>0</v>
      </c>
      <c r="F20" s="12">
        <v>0</v>
      </c>
      <c r="G20" s="12">
        <f>E20-F20</f>
        <v>0</v>
      </c>
      <c r="H20" s="19">
        <f>H21</f>
        <v>125958944</v>
      </c>
      <c r="I20" s="17">
        <f t="shared" si="1"/>
        <v>-125958944</v>
      </c>
      <c r="J20" s="45"/>
    </row>
    <row r="21" spans="2:12" s="49" customFormat="1" ht="35.25" customHeight="1" x14ac:dyDescent="0.25">
      <c r="B21" s="44"/>
      <c r="C21" s="20" t="s">
        <v>28</v>
      </c>
      <c r="D21" s="21" t="s">
        <v>29</v>
      </c>
      <c r="E21" s="12">
        <v>0</v>
      </c>
      <c r="F21" s="12">
        <v>0</v>
      </c>
      <c r="G21" s="12">
        <f>E21-F21</f>
        <v>0</v>
      </c>
      <c r="H21" s="23">
        <f>66116162+59842782</f>
        <v>125958944</v>
      </c>
      <c r="I21" s="24">
        <f t="shared" si="1"/>
        <v>-125958944</v>
      </c>
      <c r="J21" s="45"/>
    </row>
    <row r="22" spans="2:12" s="49" customFormat="1" ht="36.75" customHeight="1" x14ac:dyDescent="0.25">
      <c r="B22" s="44"/>
      <c r="C22" s="13" t="s">
        <v>30</v>
      </c>
      <c r="D22" s="18" t="s">
        <v>31</v>
      </c>
      <c r="E22" s="12">
        <v>0</v>
      </c>
      <c r="F22" s="12">
        <v>0</v>
      </c>
      <c r="G22" s="12">
        <f t="shared" ref="G22:G23" si="3">E22-F22</f>
        <v>0</v>
      </c>
      <c r="H22" s="19">
        <f>H23</f>
        <v>567779</v>
      </c>
      <c r="I22" s="17">
        <f t="shared" si="1"/>
        <v>-567779</v>
      </c>
      <c r="J22" s="45"/>
    </row>
    <row r="23" spans="2:12" s="49" customFormat="1" ht="76.5" customHeight="1" x14ac:dyDescent="0.25">
      <c r="B23" s="44"/>
      <c r="C23" s="13" t="s">
        <v>32</v>
      </c>
      <c r="D23" s="18" t="s">
        <v>33</v>
      </c>
      <c r="E23" s="12">
        <v>0</v>
      </c>
      <c r="F23" s="12">
        <v>0</v>
      </c>
      <c r="G23" s="12">
        <f t="shared" si="3"/>
        <v>0</v>
      </c>
      <c r="H23" s="19">
        <f>H24</f>
        <v>567779</v>
      </c>
      <c r="I23" s="17">
        <f t="shared" si="1"/>
        <v>-567779</v>
      </c>
      <c r="J23" s="45"/>
    </row>
    <row r="24" spans="2:12" s="48" customFormat="1" ht="34.5" customHeight="1" x14ac:dyDescent="0.25">
      <c r="B24" s="4"/>
      <c r="C24" s="20" t="s">
        <v>34</v>
      </c>
      <c r="D24" s="21" t="s">
        <v>35</v>
      </c>
      <c r="E24" s="12">
        <v>0</v>
      </c>
      <c r="F24" s="12">
        <v>0</v>
      </c>
      <c r="G24" s="12">
        <v>0</v>
      </c>
      <c r="H24" s="23">
        <f>76783+490996</f>
        <v>567779</v>
      </c>
      <c r="I24" s="24">
        <f t="shared" si="1"/>
        <v>-567779</v>
      </c>
      <c r="J24" s="7"/>
    </row>
    <row r="25" spans="2:12" s="49" customFormat="1" ht="27.75" customHeight="1" x14ac:dyDescent="0.25">
      <c r="B25" s="44"/>
      <c r="C25" s="13" t="s">
        <v>36</v>
      </c>
      <c r="D25" s="18" t="s">
        <v>37</v>
      </c>
      <c r="E25" s="12">
        <v>0</v>
      </c>
      <c r="F25" s="12">
        <v>0</v>
      </c>
      <c r="G25" s="12">
        <v>0</v>
      </c>
      <c r="H25" s="19">
        <f>H26+H27</f>
        <v>2304709217</v>
      </c>
      <c r="I25" s="17">
        <f t="shared" si="1"/>
        <v>-2304709217</v>
      </c>
      <c r="J25" s="45"/>
    </row>
    <row r="26" spans="2:12" s="49" customFormat="1" ht="25.5" customHeight="1" x14ac:dyDescent="0.25">
      <c r="B26" s="44"/>
      <c r="C26" s="13" t="s">
        <v>38</v>
      </c>
      <c r="D26" s="18" t="s">
        <v>39</v>
      </c>
      <c r="E26" s="12">
        <v>0</v>
      </c>
      <c r="F26" s="12">
        <v>0</v>
      </c>
      <c r="G26" s="12">
        <v>0</v>
      </c>
      <c r="H26" s="19">
        <f>1796428057+8281160</f>
        <v>1804709217</v>
      </c>
      <c r="I26" s="17">
        <f t="shared" si="1"/>
        <v>-1804709217</v>
      </c>
      <c r="J26" s="45"/>
      <c r="L26" s="50"/>
    </row>
    <row r="27" spans="2:12" s="49" customFormat="1" ht="35.25" customHeight="1" x14ac:dyDescent="0.25">
      <c r="B27" s="44"/>
      <c r="C27" s="13" t="s">
        <v>77</v>
      </c>
      <c r="D27" s="18" t="s">
        <v>76</v>
      </c>
      <c r="E27" s="12">
        <v>0</v>
      </c>
      <c r="F27" s="12">
        <v>0</v>
      </c>
      <c r="G27" s="12">
        <v>0</v>
      </c>
      <c r="H27" s="19">
        <f>H28</f>
        <v>500000000</v>
      </c>
      <c r="I27" s="17">
        <f>G27-H27</f>
        <v>-500000000</v>
      </c>
      <c r="J27" s="45"/>
      <c r="L27" s="50"/>
    </row>
    <row r="28" spans="2:12" s="49" customFormat="1" ht="25.5" customHeight="1" x14ac:dyDescent="0.25">
      <c r="B28" s="44"/>
      <c r="C28" s="20" t="s">
        <v>74</v>
      </c>
      <c r="D28" s="21" t="s">
        <v>75</v>
      </c>
      <c r="E28" s="12">
        <v>0</v>
      </c>
      <c r="F28" s="12">
        <v>0</v>
      </c>
      <c r="G28" s="12">
        <v>0</v>
      </c>
      <c r="H28" s="23">
        <v>500000000</v>
      </c>
      <c r="I28" s="24">
        <f>G28-H28</f>
        <v>-500000000</v>
      </c>
      <c r="J28" s="45"/>
      <c r="L28" s="50"/>
    </row>
    <row r="29" spans="2:12" s="49" customFormat="1" ht="29.25" customHeight="1" x14ac:dyDescent="0.25">
      <c r="B29" s="44"/>
      <c r="C29" s="13" t="s">
        <v>40</v>
      </c>
      <c r="D29" s="18" t="s">
        <v>41</v>
      </c>
      <c r="E29" s="12">
        <v>0</v>
      </c>
      <c r="F29" s="12">
        <v>0</v>
      </c>
      <c r="G29" s="12">
        <f>E29-F29</f>
        <v>0</v>
      </c>
      <c r="H29" s="19">
        <f>H30+H36</f>
        <v>425384914.15000004</v>
      </c>
      <c r="I29" s="17">
        <f t="shared" si="1"/>
        <v>-425384914.15000004</v>
      </c>
      <c r="J29" s="45"/>
      <c r="L29" s="51"/>
    </row>
    <row r="30" spans="2:12" s="49" customFormat="1" ht="19.5" customHeight="1" x14ac:dyDescent="0.25">
      <c r="B30" s="44"/>
      <c r="C30" s="13" t="s">
        <v>42</v>
      </c>
      <c r="D30" s="18" t="s">
        <v>43</v>
      </c>
      <c r="E30" s="12">
        <v>0</v>
      </c>
      <c r="F30" s="12">
        <v>0</v>
      </c>
      <c r="G30" s="12">
        <v>0</v>
      </c>
      <c r="H30" s="19">
        <f>H31+H34</f>
        <v>416347016.15000004</v>
      </c>
      <c r="I30" s="17">
        <f t="shared" si="1"/>
        <v>-416347016.15000004</v>
      </c>
      <c r="J30" s="45"/>
      <c r="L30" s="51"/>
    </row>
    <row r="31" spans="2:12" s="49" customFormat="1" ht="24.75" customHeight="1" x14ac:dyDescent="0.25">
      <c r="B31" s="44"/>
      <c r="C31" s="13" t="s">
        <v>44</v>
      </c>
      <c r="D31" s="18" t="s">
        <v>45</v>
      </c>
      <c r="E31" s="12">
        <v>0</v>
      </c>
      <c r="F31" s="12">
        <v>0</v>
      </c>
      <c r="G31" s="12">
        <f>E31-F31</f>
        <v>0</v>
      </c>
      <c r="H31" s="19">
        <f>H32</f>
        <v>386881436.83000004</v>
      </c>
      <c r="I31" s="17">
        <f t="shared" si="1"/>
        <v>-386881436.83000004</v>
      </c>
      <c r="J31" s="45"/>
    </row>
    <row r="32" spans="2:12" s="49" customFormat="1" ht="25.5" customHeight="1" x14ac:dyDescent="0.25">
      <c r="B32" s="44"/>
      <c r="C32" s="13" t="s">
        <v>46</v>
      </c>
      <c r="D32" s="18" t="s">
        <v>47</v>
      </c>
      <c r="E32" s="12">
        <v>0</v>
      </c>
      <c r="F32" s="12">
        <v>0</v>
      </c>
      <c r="G32" s="12">
        <v>0</v>
      </c>
      <c r="H32" s="19">
        <f>H33</f>
        <v>386881436.83000004</v>
      </c>
      <c r="I32" s="17">
        <f t="shared" si="1"/>
        <v>-386881436.83000004</v>
      </c>
      <c r="J32" s="45"/>
    </row>
    <row r="33" spans="2:12" s="48" customFormat="1" ht="33.75" customHeight="1" x14ac:dyDescent="0.25">
      <c r="B33" s="4"/>
      <c r="C33" s="20" t="s">
        <v>48</v>
      </c>
      <c r="D33" s="21" t="s">
        <v>49</v>
      </c>
      <c r="E33" s="12">
        <v>0</v>
      </c>
      <c r="F33" s="12">
        <v>0</v>
      </c>
      <c r="G33" s="12">
        <f>E33-F33</f>
        <v>0</v>
      </c>
      <c r="H33" s="23">
        <f>379019154.6+7862282.23</f>
        <v>386881436.83000004</v>
      </c>
      <c r="I33" s="24">
        <f t="shared" si="1"/>
        <v>-386881436.83000004</v>
      </c>
      <c r="J33" s="7"/>
      <c r="L33" s="52"/>
    </row>
    <row r="34" spans="2:12" s="49" customFormat="1" ht="24.75" customHeight="1" x14ac:dyDescent="0.25">
      <c r="B34" s="44"/>
      <c r="C34" s="13" t="s">
        <v>50</v>
      </c>
      <c r="D34" s="18" t="s">
        <v>51</v>
      </c>
      <c r="E34" s="12">
        <v>0</v>
      </c>
      <c r="F34" s="12">
        <v>0</v>
      </c>
      <c r="G34" s="12">
        <f>E34-F34</f>
        <v>0</v>
      </c>
      <c r="H34" s="19">
        <f>H35</f>
        <v>29465579.32</v>
      </c>
      <c r="I34" s="17">
        <f t="shared" si="1"/>
        <v>-29465579.32</v>
      </c>
      <c r="J34" s="45"/>
      <c r="L34" s="51"/>
    </row>
    <row r="35" spans="2:12" s="48" customFormat="1" ht="36" customHeight="1" x14ac:dyDescent="0.25">
      <c r="B35" s="4"/>
      <c r="C35" s="20" t="s">
        <v>52</v>
      </c>
      <c r="D35" s="21" t="s">
        <v>53</v>
      </c>
      <c r="E35" s="12">
        <v>0</v>
      </c>
      <c r="F35" s="12">
        <v>0</v>
      </c>
      <c r="G35" s="12">
        <v>0</v>
      </c>
      <c r="H35" s="23">
        <f>15517911.19+13947668.13</f>
        <v>29465579.32</v>
      </c>
      <c r="I35" s="24">
        <f t="shared" si="1"/>
        <v>-29465579.32</v>
      </c>
      <c r="J35" s="7"/>
    </row>
    <row r="36" spans="2:12" s="49" customFormat="1" ht="33" customHeight="1" x14ac:dyDescent="0.25">
      <c r="B36" s="44"/>
      <c r="C36" s="13" t="s">
        <v>54</v>
      </c>
      <c r="D36" s="18" t="s">
        <v>55</v>
      </c>
      <c r="E36" s="12">
        <v>0</v>
      </c>
      <c r="F36" s="12">
        <v>0</v>
      </c>
      <c r="G36" s="12">
        <v>0</v>
      </c>
      <c r="H36" s="19">
        <f>H37</f>
        <v>9037898</v>
      </c>
      <c r="I36" s="17">
        <f t="shared" si="1"/>
        <v>-9037898</v>
      </c>
      <c r="J36" s="45"/>
      <c r="L36" s="51"/>
    </row>
    <row r="37" spans="2:12" s="49" customFormat="1" ht="24" customHeight="1" x14ac:dyDescent="0.25">
      <c r="B37" s="44"/>
      <c r="C37" s="13" t="s">
        <v>56</v>
      </c>
      <c r="D37" s="18" t="s">
        <v>57</v>
      </c>
      <c r="E37" s="12">
        <v>0</v>
      </c>
      <c r="F37" s="12">
        <v>0</v>
      </c>
      <c r="G37" s="12">
        <v>0</v>
      </c>
      <c r="H37" s="19">
        <f>H38+H39</f>
        <v>9037898</v>
      </c>
      <c r="I37" s="17">
        <f t="shared" si="1"/>
        <v>-9037898</v>
      </c>
      <c r="J37" s="45"/>
    </row>
    <row r="38" spans="2:12" s="49" customFormat="1" ht="24.95" customHeight="1" x14ac:dyDescent="0.25">
      <c r="B38" s="44"/>
      <c r="C38" s="20" t="s">
        <v>72</v>
      </c>
      <c r="D38" s="21" t="s">
        <v>73</v>
      </c>
      <c r="E38" s="12">
        <v>0</v>
      </c>
      <c r="F38" s="12">
        <v>0</v>
      </c>
      <c r="G38" s="12">
        <v>0</v>
      </c>
      <c r="H38" s="23">
        <v>8262156</v>
      </c>
      <c r="I38" s="24">
        <f>G38-H38</f>
        <v>-8262156</v>
      </c>
      <c r="J38" s="45"/>
    </row>
    <row r="39" spans="2:12" s="49" customFormat="1" ht="20.25" customHeight="1" x14ac:dyDescent="0.25">
      <c r="B39" s="44"/>
      <c r="C39" s="20" t="s">
        <v>58</v>
      </c>
      <c r="D39" s="21" t="s">
        <v>59</v>
      </c>
      <c r="E39" s="12">
        <v>0</v>
      </c>
      <c r="F39" s="12">
        <v>0</v>
      </c>
      <c r="G39" s="12">
        <v>0</v>
      </c>
      <c r="H39" s="23">
        <f>387871+387871</f>
        <v>775742</v>
      </c>
      <c r="I39" s="24">
        <f t="shared" si="1"/>
        <v>-775742</v>
      </c>
      <c r="J39" s="45"/>
    </row>
    <row r="40" spans="2:12" s="49" customFormat="1" ht="39" customHeight="1" x14ac:dyDescent="0.25">
      <c r="B40" s="44"/>
      <c r="C40" s="79">
        <v>4</v>
      </c>
      <c r="D40" s="80" t="s">
        <v>71</v>
      </c>
      <c r="E40" s="90">
        <f>E41+E42+E43</f>
        <v>4425451246744</v>
      </c>
      <c r="F40" s="90">
        <f>F41+F42+F43</f>
        <v>0</v>
      </c>
      <c r="G40" s="90">
        <f>E40+F40</f>
        <v>4425451246744</v>
      </c>
      <c r="H40" s="81">
        <f>H41+H42+H43</f>
        <v>45645059769</v>
      </c>
      <c r="I40" s="82">
        <f t="shared" si="1"/>
        <v>4379806186975</v>
      </c>
      <c r="J40" s="45"/>
      <c r="K40" s="51"/>
      <c r="L40" s="51"/>
    </row>
    <row r="41" spans="2:12" s="48" customFormat="1" ht="19.5" customHeight="1" x14ac:dyDescent="0.25">
      <c r="B41" s="4"/>
      <c r="C41" s="25">
        <v>41</v>
      </c>
      <c r="D41" s="26" t="s">
        <v>60</v>
      </c>
      <c r="E41" s="22">
        <v>0</v>
      </c>
      <c r="F41" s="12">
        <v>0</v>
      </c>
      <c r="G41" s="22">
        <f>E41+F41</f>
        <v>0</v>
      </c>
      <c r="H41" s="23">
        <v>0</v>
      </c>
      <c r="I41" s="24">
        <f t="shared" si="1"/>
        <v>0</v>
      </c>
      <c r="J41" s="7"/>
      <c r="L41" s="52"/>
    </row>
    <row r="42" spans="2:12" s="48" customFormat="1" ht="19.5" customHeight="1" x14ac:dyDescent="0.25">
      <c r="B42" s="4"/>
      <c r="C42" s="25">
        <v>42</v>
      </c>
      <c r="D42" s="26" t="s">
        <v>61</v>
      </c>
      <c r="E42" s="22">
        <v>896061000000</v>
      </c>
      <c r="F42" s="12">
        <v>0</v>
      </c>
      <c r="G42" s="22">
        <v>896061000000</v>
      </c>
      <c r="H42" s="27">
        <v>0</v>
      </c>
      <c r="I42" s="24">
        <f>G42-H42</f>
        <v>896061000000</v>
      </c>
      <c r="J42" s="7"/>
      <c r="K42" s="28"/>
      <c r="L42" s="52"/>
    </row>
    <row r="43" spans="2:12" s="48" customFormat="1" ht="18.75" customHeight="1" thickBot="1" x14ac:dyDescent="0.3">
      <c r="B43" s="4"/>
      <c r="C43" s="29">
        <v>43</v>
      </c>
      <c r="D43" s="30" t="s">
        <v>62</v>
      </c>
      <c r="E43" s="31">
        <v>3529390246744</v>
      </c>
      <c r="F43" s="12">
        <v>0</v>
      </c>
      <c r="G43" s="31">
        <v>3529390246744</v>
      </c>
      <c r="H43" s="32">
        <v>45645059769</v>
      </c>
      <c r="I43" s="33">
        <f>G43-H43</f>
        <v>3483745186975</v>
      </c>
      <c r="J43" s="7"/>
      <c r="K43" s="52"/>
      <c r="L43" s="52"/>
    </row>
    <row r="44" spans="2:12" s="36" customFormat="1" ht="31.5" customHeight="1" thickBot="1" x14ac:dyDescent="0.3">
      <c r="B44" s="34"/>
      <c r="C44" s="83" t="s">
        <v>82</v>
      </c>
      <c r="D44" s="84"/>
      <c r="E44" s="85">
        <f>E10+E40</f>
        <v>4687851247344</v>
      </c>
      <c r="F44" s="85">
        <f>F10+F40</f>
        <v>0</v>
      </c>
      <c r="G44" s="85">
        <f>E44+F44</f>
        <v>4687851247344</v>
      </c>
      <c r="H44" s="85">
        <f>H10+H40</f>
        <v>86486721388.149994</v>
      </c>
      <c r="I44" s="86">
        <f>I10+I40</f>
        <v>4601364525955.8496</v>
      </c>
      <c r="J44" s="35"/>
      <c r="K44" s="28"/>
      <c r="L44" s="28"/>
    </row>
    <row r="45" spans="2:12" s="36" customFormat="1" x14ac:dyDescent="0.25">
      <c r="B45" s="34"/>
      <c r="C45" s="73" t="s">
        <v>78</v>
      </c>
      <c r="D45" s="73"/>
      <c r="E45" s="37"/>
      <c r="F45" s="37"/>
      <c r="G45" s="37"/>
      <c r="H45" s="37"/>
      <c r="I45" s="38"/>
      <c r="J45" s="35"/>
      <c r="K45" s="28"/>
      <c r="L45" s="28"/>
    </row>
    <row r="46" spans="2:12" x14ac:dyDescent="0.25">
      <c r="B46" s="4"/>
      <c r="C46" s="74" t="s">
        <v>80</v>
      </c>
      <c r="D46" s="74"/>
      <c r="E46" s="39"/>
      <c r="F46" s="39"/>
      <c r="G46" s="39"/>
      <c r="H46" s="39"/>
      <c r="I46" s="39"/>
      <c r="J46" s="7"/>
      <c r="K46" s="53"/>
      <c r="L46" s="53"/>
    </row>
    <row r="47" spans="2:12" ht="15" customHeight="1" x14ac:dyDescent="0.25">
      <c r="B47" s="4"/>
      <c r="C47" s="48"/>
      <c r="D47" s="48"/>
      <c r="E47" s="39"/>
      <c r="F47" s="39"/>
      <c r="G47" s="39"/>
      <c r="H47" s="39"/>
      <c r="I47" s="39"/>
      <c r="J47" s="7"/>
      <c r="K47" s="53"/>
      <c r="L47" s="53"/>
    </row>
    <row r="48" spans="2:12" x14ac:dyDescent="0.25">
      <c r="B48" s="4"/>
      <c r="C48" s="48"/>
      <c r="D48" s="48"/>
      <c r="E48" s="39"/>
      <c r="F48" s="39"/>
      <c r="G48" s="39"/>
      <c r="H48" s="39"/>
      <c r="I48" s="39"/>
      <c r="J48" s="7"/>
      <c r="K48" s="53"/>
      <c r="L48" s="53"/>
    </row>
    <row r="49" spans="2:12" ht="37.5" x14ac:dyDescent="0.25">
      <c r="B49" s="4"/>
      <c r="C49" s="6"/>
      <c r="D49" s="87" t="s">
        <v>89</v>
      </c>
      <c r="E49" s="87"/>
      <c r="F49" s="6"/>
      <c r="G49" s="6"/>
      <c r="H49" s="88" t="s">
        <v>89</v>
      </c>
      <c r="I49" s="6"/>
      <c r="J49" s="7"/>
      <c r="L49" s="53"/>
    </row>
    <row r="50" spans="2:12" ht="15" customHeight="1" x14ac:dyDescent="0.25">
      <c r="B50" s="4"/>
      <c r="C50" s="43"/>
      <c r="D50" s="60" t="s">
        <v>63</v>
      </c>
      <c r="E50" s="60"/>
      <c r="F50" s="3"/>
      <c r="G50" s="61" t="s">
        <v>87</v>
      </c>
      <c r="H50" s="61"/>
      <c r="I50" s="61"/>
      <c r="J50" s="7"/>
    </row>
    <row r="51" spans="2:12" ht="15" customHeight="1" x14ac:dyDescent="0.25">
      <c r="B51" s="4"/>
      <c r="C51" s="43"/>
      <c r="D51" s="62" t="s">
        <v>64</v>
      </c>
      <c r="E51" s="62"/>
      <c r="F51" s="63"/>
      <c r="G51" s="64" t="s">
        <v>65</v>
      </c>
      <c r="H51" s="64"/>
      <c r="I51" s="64"/>
      <c r="J51" s="7"/>
    </row>
    <row r="52" spans="2:12" ht="15" customHeight="1" x14ac:dyDescent="0.25">
      <c r="B52" s="4"/>
      <c r="C52" s="43"/>
      <c r="D52" s="62" t="s">
        <v>66</v>
      </c>
      <c r="E52" s="62"/>
      <c r="F52" s="63"/>
      <c r="G52" s="64" t="s">
        <v>86</v>
      </c>
      <c r="H52" s="64"/>
      <c r="I52" s="64"/>
      <c r="J52" s="7"/>
    </row>
    <row r="53" spans="2:12" x14ac:dyDescent="0.25">
      <c r="B53" s="4"/>
      <c r="C53" s="43"/>
      <c r="D53" s="3"/>
      <c r="E53" s="65"/>
      <c r="F53" s="68"/>
      <c r="G53" s="65"/>
      <c r="H53" s="65"/>
      <c r="I53" s="3"/>
      <c r="J53" s="7"/>
    </row>
    <row r="54" spans="2:12" ht="37.5" x14ac:dyDescent="0.25">
      <c r="B54" s="4"/>
      <c r="C54" s="43"/>
      <c r="D54" s="87" t="s">
        <v>89</v>
      </c>
      <c r="E54" s="87"/>
      <c r="F54" s="68"/>
      <c r="G54" s="65"/>
      <c r="H54" s="88" t="s">
        <v>89</v>
      </c>
      <c r="I54" s="3"/>
      <c r="J54" s="7"/>
    </row>
    <row r="55" spans="2:12" x14ac:dyDescent="0.25">
      <c r="B55" s="4"/>
      <c r="C55" s="43"/>
      <c r="D55" s="61" t="s">
        <v>83</v>
      </c>
      <c r="E55" s="61"/>
      <c r="F55" s="3"/>
      <c r="G55" s="61" t="s">
        <v>88</v>
      </c>
      <c r="H55" s="61"/>
      <c r="I55" s="61"/>
      <c r="J55" s="7"/>
    </row>
    <row r="56" spans="2:12" x14ac:dyDescent="0.25">
      <c r="B56" s="4"/>
      <c r="C56" s="43"/>
      <c r="D56" s="62" t="s">
        <v>67</v>
      </c>
      <c r="E56" s="62"/>
      <c r="F56" s="65" t="s">
        <v>68</v>
      </c>
      <c r="G56" s="64" t="s">
        <v>69</v>
      </c>
      <c r="H56" s="64"/>
      <c r="I56" s="64"/>
      <c r="J56" s="7"/>
    </row>
    <row r="57" spans="2:12" x14ac:dyDescent="0.25">
      <c r="B57" s="4"/>
      <c r="C57" s="43"/>
      <c r="D57" s="69" t="s">
        <v>84</v>
      </c>
      <c r="E57" s="69"/>
      <c r="F57" s="65"/>
      <c r="G57" s="64" t="s">
        <v>85</v>
      </c>
      <c r="H57" s="64"/>
      <c r="I57" s="64"/>
      <c r="J57" s="7"/>
    </row>
    <row r="58" spans="2:12" ht="16.5" thickBot="1" x14ac:dyDescent="0.3">
      <c r="B58" s="54"/>
      <c r="C58" s="55"/>
      <c r="D58" s="70"/>
      <c r="E58" s="71"/>
      <c r="F58" s="66"/>
      <c r="G58" s="72"/>
      <c r="H58" s="66"/>
      <c r="I58" s="70"/>
      <c r="J58" s="56"/>
    </row>
  </sheetData>
  <mergeCells count="21">
    <mergeCell ref="D52:E52"/>
    <mergeCell ref="G52:I52"/>
    <mergeCell ref="D56:E56"/>
    <mergeCell ref="G56:I56"/>
    <mergeCell ref="D57:E57"/>
    <mergeCell ref="G57:I57"/>
    <mergeCell ref="D55:E55"/>
    <mergeCell ref="G55:I55"/>
    <mergeCell ref="D54:E54"/>
    <mergeCell ref="C45:D45"/>
    <mergeCell ref="C46:D46"/>
    <mergeCell ref="C44:D44"/>
    <mergeCell ref="B1:J1"/>
    <mergeCell ref="H7:I7"/>
    <mergeCell ref="C2:I2"/>
    <mergeCell ref="C3:I3"/>
    <mergeCell ref="D49:E49"/>
    <mergeCell ref="D50:E50"/>
    <mergeCell ref="G50:I50"/>
    <mergeCell ref="D51:E51"/>
    <mergeCell ref="G51:I51"/>
  </mergeCells>
  <printOptions horizontalCentered="1"/>
  <pageMargins left="0.15748031496062992" right="0.15748031496062992" top="0.82677165354330717" bottom="0.39370078740157483" header="0.23622047244094491" footer="0.27559055118110237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ENERO</vt:lpstr>
      <vt:lpstr>FEBRERO</vt:lpstr>
      <vt:lpstr>ENERO!Área_de_impresión</vt:lpstr>
      <vt:lpstr>FEBRERO!Área_de_impresión</vt:lpstr>
      <vt:lpstr>ENERO!Títulos_a_imprimir</vt:lpstr>
      <vt:lpstr>FEBRERO!Títulos_a_imprimir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USER</cp:lastModifiedBy>
  <cp:lastPrinted>2020-04-16T15:23:52Z</cp:lastPrinted>
  <dcterms:created xsi:type="dcterms:W3CDTF">2020-02-18T16:01:06Z</dcterms:created>
  <dcterms:modified xsi:type="dcterms:W3CDTF">2020-04-16T15:24:46Z</dcterms:modified>
</cp:coreProperties>
</file>