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OneDrive - ANI\PRESUPUESTO\EJECUCIONES PRESUPUESTO\EJECUCIONES 2022\NOVIEMBRE 2022\"/>
    </mc:Choice>
  </mc:AlternateContent>
  <xr:revisionPtr revIDLastSave="0" documentId="13_ncr:1_{359536FD-94B9-4D0F-BFC8-DD94F1220A2C}" xr6:coauthVersionLast="47" xr6:coauthVersionMax="47" xr10:uidLastSave="{00000000-0000-0000-0000-000000000000}"/>
  <bookViews>
    <workbookView xWindow="-120" yWindow="-120" windowWidth="20730" windowHeight="11160" xr2:uid="{DC91C4A9-9E0C-4B08-BBD6-2B59EB0E70BB}"/>
  </bookViews>
  <sheets>
    <sheet name="EJECUCIÓN GASTOS NOVIEMBRE 2022" sheetId="2" r:id="rId1"/>
  </sheets>
  <definedNames>
    <definedName name="_xlnm._FilterDatabase" localSheetId="0" hidden="1">'EJECUCIÓN GASTOS NOVIEMBRE 2022'!$B$1:$Q$255</definedName>
    <definedName name="_xlnm.Print_Area" localSheetId="0">'EJECUCIÓN GASTOS NOVIEMBRE 2022'!$B$1:$Q$255</definedName>
    <definedName name="_xlnm.Print_Titles" localSheetId="0">'EJECUCIÓN GASTOS NOVIEMBRE 2022'!$B:$F,'EJECUCIÓN GASTOS NOVIEMBRE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30" i="2" l="1"/>
  <c r="Q3129" i="2"/>
  <c r="Q3128" i="2" s="1"/>
  <c r="Q3127" i="2" s="1"/>
  <c r="P3129" i="2"/>
  <c r="O3129" i="2"/>
  <c r="O3128" i="2" s="1"/>
  <c r="O3127" i="2" s="1"/>
  <c r="N3129" i="2"/>
  <c r="N3128" i="2" s="1"/>
  <c r="N3127" i="2" s="1"/>
  <c r="M3129" i="2"/>
  <c r="M3128" i="2" s="1"/>
  <c r="M3127" i="2" s="1"/>
  <c r="K3129" i="2"/>
  <c r="K3128" i="2" s="1"/>
  <c r="J3129" i="2"/>
  <c r="I3129" i="2"/>
  <c r="H3129" i="2"/>
  <c r="G3129" i="2"/>
  <c r="G3128" i="2" s="1"/>
  <c r="G3127" i="2" s="1"/>
  <c r="P3128" i="2"/>
  <c r="P3127" i="2" s="1"/>
  <c r="J3128" i="2"/>
  <c r="J3127" i="2" s="1"/>
  <c r="I3128" i="2"/>
  <c r="K3127" i="2"/>
  <c r="I3127" i="2"/>
  <c r="L3126" i="2"/>
  <c r="Q3125" i="2"/>
  <c r="P3125" i="2"/>
  <c r="O3125" i="2"/>
  <c r="O3124" i="2" s="1"/>
  <c r="O3123" i="2" s="1"/>
  <c r="N3125" i="2"/>
  <c r="M3125" i="2"/>
  <c r="K3125" i="2"/>
  <c r="J3125" i="2"/>
  <c r="I3125" i="2"/>
  <c r="I3124" i="2" s="1"/>
  <c r="H3125" i="2"/>
  <c r="H3124" i="2" s="1"/>
  <c r="H3123" i="2" s="1"/>
  <c r="G3125" i="2"/>
  <c r="Q3124" i="2"/>
  <c r="P3124" i="2"/>
  <c r="N3124" i="2"/>
  <c r="N3123" i="2" s="1"/>
  <c r="M3124" i="2"/>
  <c r="M3123" i="2" s="1"/>
  <c r="K3124" i="2"/>
  <c r="J3124" i="2"/>
  <c r="J3123" i="2" s="1"/>
  <c r="G3124" i="2"/>
  <c r="Q3123" i="2"/>
  <c r="P3123" i="2"/>
  <c r="K3123" i="2"/>
  <c r="I3123" i="2"/>
  <c r="G3123" i="2"/>
  <c r="L3122" i="2"/>
  <c r="L3121" i="2"/>
  <c r="L3120" i="2"/>
  <c r="Q3119" i="2"/>
  <c r="Q3116" i="2" s="1"/>
  <c r="Q3114" i="2" s="1"/>
  <c r="Q3108" i="2" s="1"/>
  <c r="Q3106" i="2" s="1"/>
  <c r="P3119" i="2"/>
  <c r="O3119" i="2"/>
  <c r="O3116" i="2" s="1"/>
  <c r="N3119" i="2"/>
  <c r="M3119" i="2"/>
  <c r="M3116" i="2" s="1"/>
  <c r="K3119" i="2"/>
  <c r="J3119" i="2"/>
  <c r="I3119" i="2"/>
  <c r="H3119" i="2"/>
  <c r="G3119" i="2"/>
  <c r="G3116" i="2" s="1"/>
  <c r="Q3118" i="2"/>
  <c r="Q3115" i="2" s="1"/>
  <c r="Q3113" i="2" s="1"/>
  <c r="P3118" i="2"/>
  <c r="P3115" i="2" s="1"/>
  <c r="P3113" i="2" s="1"/>
  <c r="O3118" i="2"/>
  <c r="N3118" i="2"/>
  <c r="M3118" i="2"/>
  <c r="K3118" i="2"/>
  <c r="J3118" i="2"/>
  <c r="I3118" i="2"/>
  <c r="H3118" i="2"/>
  <c r="L3118" i="2" s="1"/>
  <c r="G3118" i="2"/>
  <c r="Q3117" i="2"/>
  <c r="P3117" i="2"/>
  <c r="O3117" i="2"/>
  <c r="O3115" i="2" s="1"/>
  <c r="O3113" i="2" s="1"/>
  <c r="N3117" i="2"/>
  <c r="M3117" i="2"/>
  <c r="M3115" i="2" s="1"/>
  <c r="M3113" i="2" s="1"/>
  <c r="K3117" i="2"/>
  <c r="J3117" i="2"/>
  <c r="I3117" i="2"/>
  <c r="I3115" i="2" s="1"/>
  <c r="H3117" i="2"/>
  <c r="G3117" i="2"/>
  <c r="G3115" i="2" s="1"/>
  <c r="G3113" i="2" s="1"/>
  <c r="P3116" i="2"/>
  <c r="N3116" i="2"/>
  <c r="N3114" i="2" s="1"/>
  <c r="N3108" i="2" s="1"/>
  <c r="K3116" i="2"/>
  <c r="J3116" i="2"/>
  <c r="H3116" i="2"/>
  <c r="N3115" i="2"/>
  <c r="N3113" i="2" s="1"/>
  <c r="K3115" i="2"/>
  <c r="H3115" i="2"/>
  <c r="P3114" i="2"/>
  <c r="O3114" i="2"/>
  <c r="O3108" i="2" s="1"/>
  <c r="M3114" i="2"/>
  <c r="M3108" i="2" s="1"/>
  <c r="J3114" i="2"/>
  <c r="J3108" i="2" s="1"/>
  <c r="J3106" i="2" s="1"/>
  <c r="H3114" i="2"/>
  <c r="G3114" i="2"/>
  <c r="G3108" i="2" s="1"/>
  <c r="K3113" i="2"/>
  <c r="I3113" i="2"/>
  <c r="L3112" i="2"/>
  <c r="Q3111" i="2"/>
  <c r="Q3110" i="2" s="1"/>
  <c r="Q3109" i="2" s="1"/>
  <c r="Q3107" i="2" s="1"/>
  <c r="Q3105" i="2" s="1"/>
  <c r="P3111" i="2"/>
  <c r="O3111" i="2"/>
  <c r="O3110" i="2" s="1"/>
  <c r="O3109" i="2" s="1"/>
  <c r="N3111" i="2"/>
  <c r="M3111" i="2"/>
  <c r="K3111" i="2"/>
  <c r="J3111" i="2"/>
  <c r="I3111" i="2"/>
  <c r="I3110" i="2" s="1"/>
  <c r="H3111" i="2"/>
  <c r="G3111" i="2"/>
  <c r="P3110" i="2"/>
  <c r="N3110" i="2"/>
  <c r="N3109" i="2" s="1"/>
  <c r="M3110" i="2"/>
  <c r="M3109" i="2" s="1"/>
  <c r="K3110" i="2"/>
  <c r="K3109" i="2" s="1"/>
  <c r="J3110" i="2"/>
  <c r="G3110" i="2"/>
  <c r="G3109" i="2" s="1"/>
  <c r="G3107" i="2" s="1"/>
  <c r="G3105" i="2" s="1"/>
  <c r="P3109" i="2"/>
  <c r="J3109" i="2"/>
  <c r="I3109" i="2"/>
  <c r="P3108" i="2"/>
  <c r="H3108" i="2"/>
  <c r="O3107" i="2"/>
  <c r="P3106" i="2"/>
  <c r="O3106" i="2"/>
  <c r="N3106" i="2"/>
  <c r="M3106" i="2"/>
  <c r="G3106" i="2"/>
  <c r="G2958" i="2" s="1"/>
  <c r="O3105" i="2"/>
  <c r="L3104" i="2"/>
  <c r="Q3103" i="2"/>
  <c r="P3103" i="2"/>
  <c r="O3103" i="2"/>
  <c r="O3102" i="2" s="1"/>
  <c r="O3101" i="2" s="1"/>
  <c r="O3100" i="2" s="1"/>
  <c r="O3099" i="2" s="1"/>
  <c r="N3103" i="2"/>
  <c r="N3102" i="2" s="1"/>
  <c r="N3101" i="2" s="1"/>
  <c r="M3103" i="2"/>
  <c r="K3103" i="2"/>
  <c r="K3102" i="2" s="1"/>
  <c r="J3103" i="2"/>
  <c r="I3103" i="2"/>
  <c r="H3103" i="2"/>
  <c r="G3103" i="2"/>
  <c r="Q3102" i="2"/>
  <c r="Q3101" i="2" s="1"/>
  <c r="Q3100" i="2" s="1"/>
  <c r="Q3099" i="2" s="1"/>
  <c r="P3102" i="2"/>
  <c r="M3102" i="2"/>
  <c r="J3102" i="2"/>
  <c r="J3101" i="2" s="1"/>
  <c r="J3100" i="2" s="1"/>
  <c r="H3102" i="2"/>
  <c r="H3101" i="2" s="1"/>
  <c r="H3100" i="2" s="1"/>
  <c r="G3102" i="2"/>
  <c r="G3101" i="2" s="1"/>
  <c r="G3100" i="2" s="1"/>
  <c r="P3101" i="2"/>
  <c r="P3100" i="2" s="1"/>
  <c r="P3099" i="2" s="1"/>
  <c r="M3101" i="2"/>
  <c r="M3100" i="2" s="1"/>
  <c r="M3099" i="2" s="1"/>
  <c r="K3101" i="2"/>
  <c r="K3100" i="2" s="1"/>
  <c r="N3100" i="2"/>
  <c r="N3099" i="2" s="1"/>
  <c r="K3099" i="2"/>
  <c r="J3099" i="2"/>
  <c r="G3099" i="2"/>
  <c r="L3098" i="2"/>
  <c r="Q3097" i="2"/>
  <c r="Q3096" i="2" s="1"/>
  <c r="P3097" i="2"/>
  <c r="P3096" i="2" s="1"/>
  <c r="P3095" i="2" s="1"/>
  <c r="O3097" i="2"/>
  <c r="O3096" i="2" s="1"/>
  <c r="O3095" i="2" s="1"/>
  <c r="N3097" i="2"/>
  <c r="M3097" i="2"/>
  <c r="K3097" i="2"/>
  <c r="K3096" i="2" s="1"/>
  <c r="J3097" i="2"/>
  <c r="J3096" i="2" s="1"/>
  <c r="J3095" i="2" s="1"/>
  <c r="I3097" i="2"/>
  <c r="H3097" i="2"/>
  <c r="L3097" i="2" s="1"/>
  <c r="G3097" i="2"/>
  <c r="N3096" i="2"/>
  <c r="N3095" i="2" s="1"/>
  <c r="M3096" i="2"/>
  <c r="I3096" i="2"/>
  <c r="I3095" i="2" s="1"/>
  <c r="G3096" i="2"/>
  <c r="G3095" i="2" s="1"/>
  <c r="Q3095" i="2"/>
  <c r="M3095" i="2"/>
  <c r="K3095" i="2"/>
  <c r="L3094" i="2"/>
  <c r="Q3093" i="2"/>
  <c r="Q3092" i="2" s="1"/>
  <c r="Q3091" i="2" s="1"/>
  <c r="Q3090" i="2" s="1"/>
  <c r="Q3089" i="2" s="1"/>
  <c r="P3093" i="2"/>
  <c r="O3093" i="2"/>
  <c r="O3092" i="2" s="1"/>
  <c r="O3091" i="2" s="1"/>
  <c r="N3093" i="2"/>
  <c r="M3093" i="2"/>
  <c r="K3093" i="2"/>
  <c r="K3092" i="2" s="1"/>
  <c r="J3093" i="2"/>
  <c r="I3093" i="2"/>
  <c r="I3092" i="2" s="1"/>
  <c r="H3093" i="2"/>
  <c r="G3093" i="2"/>
  <c r="P3092" i="2"/>
  <c r="N3092" i="2"/>
  <c r="N3091" i="2" s="1"/>
  <c r="N3090" i="2" s="1"/>
  <c r="N3089" i="2" s="1"/>
  <c r="M3092" i="2"/>
  <c r="M3091" i="2" s="1"/>
  <c r="M3090" i="2" s="1"/>
  <c r="M3089" i="2" s="1"/>
  <c r="J3092" i="2"/>
  <c r="H3092" i="2"/>
  <c r="G3092" i="2"/>
  <c r="G3091" i="2" s="1"/>
  <c r="G3090" i="2" s="1"/>
  <c r="P3091" i="2"/>
  <c r="K3091" i="2"/>
  <c r="K3090" i="2" s="1"/>
  <c r="K3089" i="2" s="1"/>
  <c r="J3091" i="2"/>
  <c r="I3091" i="2"/>
  <c r="J3090" i="2"/>
  <c r="J3089" i="2" s="1"/>
  <c r="I3090" i="2"/>
  <c r="I3089" i="2" s="1"/>
  <c r="G3089" i="2"/>
  <c r="L3088" i="2"/>
  <c r="Q3087" i="2"/>
  <c r="Q3086" i="2" s="1"/>
  <c r="Q3085" i="2" s="1"/>
  <c r="Q3077" i="2" s="1"/>
  <c r="Q3075" i="2" s="1"/>
  <c r="P3087" i="2"/>
  <c r="O3087" i="2"/>
  <c r="N3087" i="2"/>
  <c r="M3087" i="2"/>
  <c r="M3086" i="2" s="1"/>
  <c r="M3085" i="2" s="1"/>
  <c r="M3077" i="2" s="1"/>
  <c r="M3075" i="2" s="1"/>
  <c r="K3087" i="2"/>
  <c r="K3086" i="2" s="1"/>
  <c r="J3087" i="2"/>
  <c r="J3086" i="2" s="1"/>
  <c r="J3085" i="2" s="1"/>
  <c r="J3077" i="2" s="1"/>
  <c r="J3075" i="2" s="1"/>
  <c r="I3087" i="2"/>
  <c r="I3086" i="2" s="1"/>
  <c r="H3087" i="2"/>
  <c r="G3087" i="2"/>
  <c r="P3086" i="2"/>
  <c r="P3085" i="2" s="1"/>
  <c r="P3077" i="2" s="1"/>
  <c r="P3075" i="2" s="1"/>
  <c r="O3086" i="2"/>
  <c r="O3085" i="2" s="1"/>
  <c r="O3077" i="2" s="1"/>
  <c r="O3075" i="2" s="1"/>
  <c r="N3086" i="2"/>
  <c r="N3085" i="2" s="1"/>
  <c r="N3077" i="2" s="1"/>
  <c r="N3075" i="2" s="1"/>
  <c r="H3086" i="2"/>
  <c r="G3086" i="2"/>
  <c r="G3085" i="2" s="1"/>
  <c r="G3077" i="2" s="1"/>
  <c r="G3075" i="2" s="1"/>
  <c r="K3085" i="2"/>
  <c r="I3085" i="2"/>
  <c r="H3085" i="2"/>
  <c r="L3084" i="2"/>
  <c r="Q3083" i="2"/>
  <c r="P3083" i="2"/>
  <c r="O3083" i="2"/>
  <c r="N3083" i="2"/>
  <c r="M3083" i="2"/>
  <c r="K3083" i="2"/>
  <c r="J3083" i="2"/>
  <c r="I3083" i="2"/>
  <c r="L3083" i="2" s="1"/>
  <c r="H3083" i="2"/>
  <c r="G3083" i="2"/>
  <c r="L3082" i="2"/>
  <c r="Q3081" i="2"/>
  <c r="P3081" i="2"/>
  <c r="O3081" i="2"/>
  <c r="N3081" i="2"/>
  <c r="N3080" i="2" s="1"/>
  <c r="N3079" i="2" s="1"/>
  <c r="M3081" i="2"/>
  <c r="K3081" i="2"/>
  <c r="K3080" i="2" s="1"/>
  <c r="J3081" i="2"/>
  <c r="I3081" i="2"/>
  <c r="H3081" i="2"/>
  <c r="G3081" i="2"/>
  <c r="Q3080" i="2"/>
  <c r="Q3079" i="2" s="1"/>
  <c r="Q3078" i="2" s="1"/>
  <c r="Q3076" i="2" s="1"/>
  <c r="Q2958" i="2" s="1"/>
  <c r="P3080" i="2"/>
  <c r="M3080" i="2"/>
  <c r="J3080" i="2"/>
  <c r="J3079" i="2" s="1"/>
  <c r="J3078" i="2" s="1"/>
  <c r="H3080" i="2"/>
  <c r="H3079" i="2" s="1"/>
  <c r="H3078" i="2" s="1"/>
  <c r="G3080" i="2"/>
  <c r="G3079" i="2" s="1"/>
  <c r="G3078" i="2" s="1"/>
  <c r="P3079" i="2"/>
  <c r="P3078" i="2" s="1"/>
  <c r="P3076" i="2" s="1"/>
  <c r="P2958" i="2" s="1"/>
  <c r="M3079" i="2"/>
  <c r="M3078" i="2" s="1"/>
  <c r="M3076" i="2" s="1"/>
  <c r="M2958" i="2" s="1"/>
  <c r="K3079" i="2"/>
  <c r="K3078" i="2" s="1"/>
  <c r="K3076" i="2" s="1"/>
  <c r="N3078" i="2"/>
  <c r="N3076" i="2" s="1"/>
  <c r="N2958" i="2" s="1"/>
  <c r="K3077" i="2"/>
  <c r="K3075" i="2" s="1"/>
  <c r="I3077" i="2"/>
  <c r="I3075" i="2" s="1"/>
  <c r="J3076" i="2"/>
  <c r="G3076" i="2"/>
  <c r="L3074" i="2"/>
  <c r="Q3073" i="2"/>
  <c r="P3073" i="2"/>
  <c r="O3073" i="2"/>
  <c r="O3072" i="2" s="1"/>
  <c r="N3073" i="2"/>
  <c r="M3073" i="2"/>
  <c r="M3072" i="2" s="1"/>
  <c r="M3071" i="2" s="1"/>
  <c r="L3073" i="2"/>
  <c r="K3073" i="2"/>
  <c r="K3072" i="2" s="1"/>
  <c r="J3073" i="2"/>
  <c r="I3073" i="2"/>
  <c r="I3072" i="2" s="1"/>
  <c r="I3071" i="2" s="1"/>
  <c r="H3073" i="2"/>
  <c r="G3073" i="2"/>
  <c r="Q3072" i="2"/>
  <c r="P3072" i="2"/>
  <c r="P3071" i="2" s="1"/>
  <c r="N3072" i="2"/>
  <c r="N3071" i="2" s="1"/>
  <c r="J3072" i="2"/>
  <c r="H3072" i="2"/>
  <c r="G3072" i="2"/>
  <c r="Q3071" i="2"/>
  <c r="O3071" i="2"/>
  <c r="K3071" i="2"/>
  <c r="J3071" i="2"/>
  <c r="G3071" i="2"/>
  <c r="L3070" i="2"/>
  <c r="Q3069" i="2"/>
  <c r="Q3068" i="2" s="1"/>
  <c r="P3069" i="2"/>
  <c r="P3068" i="2" s="1"/>
  <c r="P3067" i="2" s="1"/>
  <c r="O3069" i="2"/>
  <c r="N3069" i="2"/>
  <c r="M3069" i="2"/>
  <c r="M3068" i="2" s="1"/>
  <c r="M3067" i="2" s="1"/>
  <c r="M3066" i="2" s="1"/>
  <c r="K3069" i="2"/>
  <c r="J3069" i="2"/>
  <c r="I3069" i="2"/>
  <c r="H3069" i="2"/>
  <c r="G3069" i="2"/>
  <c r="G3068" i="2" s="1"/>
  <c r="G3067" i="2" s="1"/>
  <c r="O3068" i="2"/>
  <c r="N3068" i="2"/>
  <c r="K3068" i="2"/>
  <c r="K3067" i="2" s="1"/>
  <c r="J3068" i="2"/>
  <c r="J3067" i="2" s="1"/>
  <c r="H3068" i="2"/>
  <c r="Q3067" i="2"/>
  <c r="Q3066" i="2" s="1"/>
  <c r="Q3065" i="2" s="1"/>
  <c r="O3067" i="2"/>
  <c r="O3066" i="2" s="1"/>
  <c r="O3065" i="2" s="1"/>
  <c r="N3067" i="2"/>
  <c r="N3066" i="2" s="1"/>
  <c r="N3065" i="2" s="1"/>
  <c r="H3067" i="2"/>
  <c r="P3066" i="2"/>
  <c r="P3065" i="2" s="1"/>
  <c r="J3066" i="2"/>
  <c r="J3065" i="2" s="1"/>
  <c r="M3065" i="2"/>
  <c r="L3064" i="2"/>
  <c r="Q3063" i="2"/>
  <c r="P3063" i="2"/>
  <c r="O3063" i="2"/>
  <c r="N3063" i="2"/>
  <c r="M3063" i="2"/>
  <c r="K3063" i="2"/>
  <c r="J3063" i="2"/>
  <c r="I3063" i="2"/>
  <c r="H3063" i="2"/>
  <c r="L3063" i="2" s="1"/>
  <c r="G3063" i="2"/>
  <c r="L3062" i="2"/>
  <c r="Q3061" i="2"/>
  <c r="P3061" i="2"/>
  <c r="O3061" i="2"/>
  <c r="N3061" i="2"/>
  <c r="M3061" i="2"/>
  <c r="K3061" i="2"/>
  <c r="J3061" i="2"/>
  <c r="I3061" i="2"/>
  <c r="H3061" i="2"/>
  <c r="L3061" i="2" s="1"/>
  <c r="G3061" i="2"/>
  <c r="L3060" i="2"/>
  <c r="Q3059" i="2"/>
  <c r="P3059" i="2"/>
  <c r="O3059" i="2"/>
  <c r="N3059" i="2"/>
  <c r="M3059" i="2"/>
  <c r="K3059" i="2"/>
  <c r="J3059" i="2"/>
  <c r="I3059" i="2"/>
  <c r="H3059" i="2"/>
  <c r="G3059" i="2"/>
  <c r="Q3058" i="2"/>
  <c r="P3058" i="2"/>
  <c r="P3056" i="2" s="1"/>
  <c r="O3058" i="2"/>
  <c r="N3058" i="2"/>
  <c r="M3058" i="2"/>
  <c r="M3056" i="2" s="1"/>
  <c r="K3058" i="2"/>
  <c r="K3056" i="2" s="1"/>
  <c r="J3058" i="2"/>
  <c r="L3058" i="2" s="1"/>
  <c r="I3058" i="2"/>
  <c r="H3058" i="2"/>
  <c r="G3058" i="2"/>
  <c r="G3056" i="2" s="1"/>
  <c r="Q3057" i="2"/>
  <c r="Q2961" i="2" s="1"/>
  <c r="P3057" i="2"/>
  <c r="O3057" i="2"/>
  <c r="O3055" i="2" s="1"/>
  <c r="N3057" i="2"/>
  <c r="M3057" i="2"/>
  <c r="K3057" i="2"/>
  <c r="K2961" i="2" s="1"/>
  <c r="J3057" i="2"/>
  <c r="J3055" i="2" s="1"/>
  <c r="I3057" i="2"/>
  <c r="H3057" i="2"/>
  <c r="G3057" i="2"/>
  <c r="Q3056" i="2"/>
  <c r="O3056" i="2"/>
  <c r="N3056" i="2"/>
  <c r="J3056" i="2"/>
  <c r="L3056" i="2" s="1"/>
  <c r="I3056" i="2"/>
  <c r="H3056" i="2"/>
  <c r="Q3055" i="2"/>
  <c r="P3055" i="2"/>
  <c r="N3055" i="2"/>
  <c r="M3055" i="2"/>
  <c r="K3055" i="2"/>
  <c r="H3055" i="2"/>
  <c r="G3055" i="2"/>
  <c r="L3054" i="2"/>
  <c r="Q3053" i="2"/>
  <c r="Q3052" i="2" s="1"/>
  <c r="Q3051" i="2" s="1"/>
  <c r="P3053" i="2"/>
  <c r="O3053" i="2"/>
  <c r="N3053" i="2"/>
  <c r="M3053" i="2"/>
  <c r="M3052" i="2" s="1"/>
  <c r="M3051" i="2" s="1"/>
  <c r="K3053" i="2"/>
  <c r="K3052" i="2" s="1"/>
  <c r="J3053" i="2"/>
  <c r="J3052" i="2" s="1"/>
  <c r="J3051" i="2" s="1"/>
  <c r="I3053" i="2"/>
  <c r="H3053" i="2"/>
  <c r="G3053" i="2"/>
  <c r="P3052" i="2"/>
  <c r="P3051" i="2" s="1"/>
  <c r="O3052" i="2"/>
  <c r="O3051" i="2" s="1"/>
  <c r="N3052" i="2"/>
  <c r="N3051" i="2" s="1"/>
  <c r="I3052" i="2"/>
  <c r="I3051" i="2" s="1"/>
  <c r="L3051" i="2" s="1"/>
  <c r="H3052" i="2"/>
  <c r="G3052" i="2"/>
  <c r="G3051" i="2" s="1"/>
  <c r="K3051" i="2"/>
  <c r="H3051" i="2"/>
  <c r="L3050" i="2"/>
  <c r="Q3049" i="2"/>
  <c r="Q3048" i="2" s="1"/>
  <c r="Q3047" i="2" s="1"/>
  <c r="P3049" i="2"/>
  <c r="O3049" i="2"/>
  <c r="O3048" i="2" s="1"/>
  <c r="O3047" i="2" s="1"/>
  <c r="N3049" i="2"/>
  <c r="N3048" i="2" s="1"/>
  <c r="N3047" i="2" s="1"/>
  <c r="M3049" i="2"/>
  <c r="K3049" i="2"/>
  <c r="K3048" i="2" s="1"/>
  <c r="K3047" i="2" s="1"/>
  <c r="J3049" i="2"/>
  <c r="I3049" i="2"/>
  <c r="I3048" i="2" s="1"/>
  <c r="I3047" i="2" s="1"/>
  <c r="H3049" i="2"/>
  <c r="G3049" i="2"/>
  <c r="P3048" i="2"/>
  <c r="M3048" i="2"/>
  <c r="J3048" i="2"/>
  <c r="J3047" i="2" s="1"/>
  <c r="G3048" i="2"/>
  <c r="G3047" i="2" s="1"/>
  <c r="P3047" i="2"/>
  <c r="M3047" i="2"/>
  <c r="L3046" i="2"/>
  <c r="Q3045" i="2"/>
  <c r="P3045" i="2"/>
  <c r="P3044" i="2" s="1"/>
  <c r="P3043" i="2" s="1"/>
  <c r="O3045" i="2"/>
  <c r="N3045" i="2"/>
  <c r="N3044" i="2" s="1"/>
  <c r="M3045" i="2"/>
  <c r="L3045" i="2"/>
  <c r="K3045" i="2"/>
  <c r="J3045" i="2"/>
  <c r="I3045" i="2"/>
  <c r="H3045" i="2"/>
  <c r="G3045" i="2"/>
  <c r="Q3044" i="2"/>
  <c r="Q3043" i="2" s="1"/>
  <c r="O3044" i="2"/>
  <c r="M3044" i="2"/>
  <c r="K3044" i="2"/>
  <c r="K3043" i="2" s="1"/>
  <c r="L3043" i="2" s="1"/>
  <c r="J3044" i="2"/>
  <c r="J3043" i="2" s="1"/>
  <c r="I3044" i="2"/>
  <c r="I3043" i="2" s="1"/>
  <c r="H3044" i="2"/>
  <c r="G3044" i="2"/>
  <c r="O3043" i="2"/>
  <c r="N3043" i="2"/>
  <c r="M3043" i="2"/>
  <c r="H3043" i="2"/>
  <c r="G3043" i="2"/>
  <c r="L3042" i="2"/>
  <c r="Q3041" i="2"/>
  <c r="P3041" i="2"/>
  <c r="P3040" i="2" s="1"/>
  <c r="O3041" i="2"/>
  <c r="N3041" i="2"/>
  <c r="N3040" i="2" s="1"/>
  <c r="M3041" i="2"/>
  <c r="M3040" i="2" s="1"/>
  <c r="L3041" i="2"/>
  <c r="K3041" i="2"/>
  <c r="J3041" i="2"/>
  <c r="J3040" i="2" s="1"/>
  <c r="I3041" i="2"/>
  <c r="H3041" i="2"/>
  <c r="G3041" i="2"/>
  <c r="G3040" i="2" s="1"/>
  <c r="Q3040" i="2"/>
  <c r="Q3039" i="2" s="1"/>
  <c r="O3040" i="2"/>
  <c r="O3039" i="2" s="1"/>
  <c r="K3040" i="2"/>
  <c r="K3039" i="2" s="1"/>
  <c r="I3040" i="2"/>
  <c r="I3039" i="2" s="1"/>
  <c r="H3040" i="2"/>
  <c r="P3039" i="2"/>
  <c r="N3039" i="2"/>
  <c r="M3039" i="2"/>
  <c r="L3039" i="2"/>
  <c r="J3039" i="2"/>
  <c r="H3039" i="2"/>
  <c r="G3039" i="2"/>
  <c r="L3038" i="2"/>
  <c r="Q3037" i="2"/>
  <c r="P3037" i="2"/>
  <c r="O3037" i="2"/>
  <c r="N3037" i="2"/>
  <c r="N3036" i="2" s="1"/>
  <c r="N3035" i="2" s="1"/>
  <c r="M3037" i="2"/>
  <c r="M3036" i="2" s="1"/>
  <c r="M3035" i="2" s="1"/>
  <c r="L3037" i="2"/>
  <c r="K3037" i="2"/>
  <c r="K3036" i="2" s="1"/>
  <c r="K3035" i="2" s="1"/>
  <c r="J3037" i="2"/>
  <c r="I3037" i="2"/>
  <c r="H3037" i="2"/>
  <c r="H3036" i="2" s="1"/>
  <c r="G3037" i="2"/>
  <c r="G3036" i="2" s="1"/>
  <c r="G3035" i="2" s="1"/>
  <c r="Q3036" i="2"/>
  <c r="Q3035" i="2" s="1"/>
  <c r="P3036" i="2"/>
  <c r="O3036" i="2"/>
  <c r="J3036" i="2"/>
  <c r="J3035" i="2" s="1"/>
  <c r="I3036" i="2"/>
  <c r="I3035" i="2" s="1"/>
  <c r="P3035" i="2"/>
  <c r="O3035" i="2"/>
  <c r="H3035" i="2"/>
  <c r="L3034" i="2"/>
  <c r="Q3033" i="2"/>
  <c r="Q3032" i="2" s="1"/>
  <c r="Q3031" i="2" s="1"/>
  <c r="P3033" i="2"/>
  <c r="O3033" i="2"/>
  <c r="O3032" i="2" s="1"/>
  <c r="O3031" i="2" s="1"/>
  <c r="N3033" i="2"/>
  <c r="N3032" i="2" s="1"/>
  <c r="N3031" i="2" s="1"/>
  <c r="M3033" i="2"/>
  <c r="K3033" i="2"/>
  <c r="K3032" i="2" s="1"/>
  <c r="K3031" i="2" s="1"/>
  <c r="J3033" i="2"/>
  <c r="I3033" i="2"/>
  <c r="H3033" i="2"/>
  <c r="H3032" i="2" s="1"/>
  <c r="G3033" i="2"/>
  <c r="P3032" i="2"/>
  <c r="P3031" i="2" s="1"/>
  <c r="M3032" i="2"/>
  <c r="J3032" i="2"/>
  <c r="J3031" i="2" s="1"/>
  <c r="I3032" i="2"/>
  <c r="I3031" i="2" s="1"/>
  <c r="G3032" i="2"/>
  <c r="M3031" i="2"/>
  <c r="H3031" i="2"/>
  <c r="G3031" i="2"/>
  <c r="L3030" i="2"/>
  <c r="Q3029" i="2"/>
  <c r="P3029" i="2"/>
  <c r="P3028" i="2" s="1"/>
  <c r="O3029" i="2"/>
  <c r="O3028" i="2" s="1"/>
  <c r="O3027" i="2" s="1"/>
  <c r="N3029" i="2"/>
  <c r="N3028" i="2" s="1"/>
  <c r="N3027" i="2" s="1"/>
  <c r="M3029" i="2"/>
  <c r="M3028" i="2" s="1"/>
  <c r="M3027" i="2" s="1"/>
  <c r="K3029" i="2"/>
  <c r="J3029" i="2"/>
  <c r="J3028" i="2" s="1"/>
  <c r="I3029" i="2"/>
  <c r="I3028" i="2" s="1"/>
  <c r="I3027" i="2" s="1"/>
  <c r="H3029" i="2"/>
  <c r="G3029" i="2"/>
  <c r="G3028" i="2" s="1"/>
  <c r="G3027" i="2" s="1"/>
  <c r="Q3028" i="2"/>
  <c r="K3028" i="2"/>
  <c r="K3027" i="2" s="1"/>
  <c r="Q3027" i="2"/>
  <c r="P3027" i="2"/>
  <c r="J3027" i="2"/>
  <c r="L3026" i="2"/>
  <c r="Q3025" i="2"/>
  <c r="P3025" i="2"/>
  <c r="P3024" i="2" s="1"/>
  <c r="O3025" i="2"/>
  <c r="N3025" i="2"/>
  <c r="N3024" i="2" s="1"/>
  <c r="N3023" i="2" s="1"/>
  <c r="M3025" i="2"/>
  <c r="M3024" i="2" s="1"/>
  <c r="M3023" i="2" s="1"/>
  <c r="K3025" i="2"/>
  <c r="J3025" i="2"/>
  <c r="I3025" i="2"/>
  <c r="H3025" i="2"/>
  <c r="G3025" i="2"/>
  <c r="G3024" i="2" s="1"/>
  <c r="G3023" i="2" s="1"/>
  <c r="Q3024" i="2"/>
  <c r="O3024" i="2"/>
  <c r="K3024" i="2"/>
  <c r="K3023" i="2" s="1"/>
  <c r="J3024" i="2"/>
  <c r="I3024" i="2"/>
  <c r="Q3023" i="2"/>
  <c r="P3023" i="2"/>
  <c r="O3023" i="2"/>
  <c r="J3023" i="2"/>
  <c r="I3023" i="2"/>
  <c r="L3022" i="2"/>
  <c r="Q3021" i="2"/>
  <c r="P3021" i="2"/>
  <c r="P3020" i="2" s="1"/>
  <c r="P3019" i="2" s="1"/>
  <c r="O3021" i="2"/>
  <c r="O3020" i="2" s="1"/>
  <c r="N3021" i="2"/>
  <c r="M3021" i="2"/>
  <c r="K3021" i="2"/>
  <c r="J3021" i="2"/>
  <c r="I3021" i="2"/>
  <c r="H3021" i="2"/>
  <c r="H3020" i="2" s="1"/>
  <c r="G3021" i="2"/>
  <c r="Q3020" i="2"/>
  <c r="Q3019" i="2" s="1"/>
  <c r="N3020" i="2"/>
  <c r="M3020" i="2"/>
  <c r="M3019" i="2" s="1"/>
  <c r="K3020" i="2"/>
  <c r="K3019" i="2" s="1"/>
  <c r="J3020" i="2"/>
  <c r="G3020" i="2"/>
  <c r="O3019" i="2"/>
  <c r="N3019" i="2"/>
  <c r="J3019" i="2"/>
  <c r="H3019" i="2"/>
  <c r="G3019" i="2"/>
  <c r="L3018" i="2"/>
  <c r="Q3017" i="2"/>
  <c r="P3017" i="2"/>
  <c r="P3016" i="2" s="1"/>
  <c r="O3017" i="2"/>
  <c r="O3016" i="2" s="1"/>
  <c r="O3015" i="2" s="1"/>
  <c r="N3017" i="2"/>
  <c r="M3017" i="2"/>
  <c r="K3017" i="2"/>
  <c r="J3017" i="2"/>
  <c r="J3016" i="2" s="1"/>
  <c r="J3015" i="2" s="1"/>
  <c r="I3017" i="2"/>
  <c r="I3016" i="2" s="1"/>
  <c r="I3015" i="2" s="1"/>
  <c r="H3017" i="2"/>
  <c r="G3017" i="2"/>
  <c r="Q3016" i="2"/>
  <c r="N3016" i="2"/>
  <c r="M3016" i="2"/>
  <c r="M3015" i="2" s="1"/>
  <c r="K3016" i="2"/>
  <c r="G3016" i="2"/>
  <c r="Q3015" i="2"/>
  <c r="P3015" i="2"/>
  <c r="N3015" i="2"/>
  <c r="K3015" i="2"/>
  <c r="G3015" i="2"/>
  <c r="L3014" i="2"/>
  <c r="Q3013" i="2"/>
  <c r="Q3012" i="2" s="1"/>
  <c r="Q3011" i="2" s="1"/>
  <c r="P3013" i="2"/>
  <c r="P3012" i="2" s="1"/>
  <c r="P3011" i="2" s="1"/>
  <c r="O3013" i="2"/>
  <c r="N3013" i="2"/>
  <c r="N3012" i="2" s="1"/>
  <c r="N3011" i="2" s="1"/>
  <c r="M3013" i="2"/>
  <c r="K3013" i="2"/>
  <c r="J3013" i="2"/>
  <c r="J3012" i="2" s="1"/>
  <c r="J3011" i="2" s="1"/>
  <c r="I3013" i="2"/>
  <c r="H3013" i="2"/>
  <c r="G3013" i="2"/>
  <c r="O3012" i="2"/>
  <c r="M3012" i="2"/>
  <c r="M3011" i="2" s="1"/>
  <c r="K3012" i="2"/>
  <c r="K3011" i="2" s="1"/>
  <c r="I3012" i="2"/>
  <c r="G3012" i="2"/>
  <c r="G3011" i="2" s="1"/>
  <c r="O3011" i="2"/>
  <c r="I3011" i="2"/>
  <c r="L3010" i="2"/>
  <c r="Q3009" i="2"/>
  <c r="Q3008" i="2" s="1"/>
  <c r="Q3007" i="2" s="1"/>
  <c r="P3009" i="2"/>
  <c r="P3008" i="2" s="1"/>
  <c r="P3007" i="2" s="1"/>
  <c r="O3009" i="2"/>
  <c r="N3009" i="2"/>
  <c r="M3009" i="2"/>
  <c r="K3009" i="2"/>
  <c r="J3009" i="2"/>
  <c r="J3008" i="2" s="1"/>
  <c r="I3009" i="2"/>
  <c r="I3008" i="2" s="1"/>
  <c r="I3007" i="2" s="1"/>
  <c r="H3009" i="2"/>
  <c r="G3009" i="2"/>
  <c r="O3008" i="2"/>
  <c r="N3008" i="2"/>
  <c r="N3007" i="2" s="1"/>
  <c r="M3008" i="2"/>
  <c r="M3007" i="2" s="1"/>
  <c r="K3008" i="2"/>
  <c r="K3007" i="2" s="1"/>
  <c r="H3008" i="2"/>
  <c r="G3008" i="2"/>
  <c r="G3007" i="2" s="1"/>
  <c r="O3007" i="2"/>
  <c r="L3007" i="2"/>
  <c r="J3007" i="2"/>
  <c r="H3007" i="2"/>
  <c r="L3006" i="2"/>
  <c r="Q3005" i="2"/>
  <c r="P3005" i="2"/>
  <c r="P3004" i="2" s="1"/>
  <c r="P3003" i="2" s="1"/>
  <c r="O3005" i="2"/>
  <c r="O3004" i="2" s="1"/>
  <c r="O3003" i="2" s="1"/>
  <c r="N3005" i="2"/>
  <c r="M3005" i="2"/>
  <c r="K3005" i="2"/>
  <c r="J3005" i="2"/>
  <c r="J3004" i="2" s="1"/>
  <c r="J3003" i="2" s="1"/>
  <c r="I3005" i="2"/>
  <c r="I3004" i="2" s="1"/>
  <c r="I3003" i="2" s="1"/>
  <c r="H3005" i="2"/>
  <c r="G3005" i="2"/>
  <c r="Q3004" i="2"/>
  <c r="N3004" i="2"/>
  <c r="N3003" i="2" s="1"/>
  <c r="M3004" i="2"/>
  <c r="M3003" i="2" s="1"/>
  <c r="K3004" i="2"/>
  <c r="G3004" i="2"/>
  <c r="G3003" i="2" s="1"/>
  <c r="Q3003" i="2"/>
  <c r="K3003" i="2"/>
  <c r="L3002" i="2"/>
  <c r="Q3001" i="2"/>
  <c r="Q3000" i="2" s="1"/>
  <c r="Q2999" i="2" s="1"/>
  <c r="P3001" i="2"/>
  <c r="P3000" i="2" s="1"/>
  <c r="O3001" i="2"/>
  <c r="N3001" i="2"/>
  <c r="N3000" i="2" s="1"/>
  <c r="N2999" i="2" s="1"/>
  <c r="M3001" i="2"/>
  <c r="K3001" i="2"/>
  <c r="K3000" i="2" s="1"/>
  <c r="J3001" i="2"/>
  <c r="J3000" i="2" s="1"/>
  <c r="J2999" i="2" s="1"/>
  <c r="I3001" i="2"/>
  <c r="H3001" i="2"/>
  <c r="G3001" i="2"/>
  <c r="O3000" i="2"/>
  <c r="O2999" i="2" s="1"/>
  <c r="M3000" i="2"/>
  <c r="M2999" i="2" s="1"/>
  <c r="I3000" i="2"/>
  <c r="G3000" i="2"/>
  <c r="G2999" i="2" s="1"/>
  <c r="P2999" i="2"/>
  <c r="K2999" i="2"/>
  <c r="I2999" i="2"/>
  <c r="L2998" i="2"/>
  <c r="Q2997" i="2"/>
  <c r="Q2996" i="2" s="1"/>
  <c r="Q2995" i="2" s="1"/>
  <c r="P2997" i="2"/>
  <c r="P2996" i="2" s="1"/>
  <c r="P2995" i="2" s="1"/>
  <c r="O2997" i="2"/>
  <c r="O2996" i="2" s="1"/>
  <c r="O2995" i="2" s="1"/>
  <c r="N2997" i="2"/>
  <c r="M2997" i="2"/>
  <c r="K2997" i="2"/>
  <c r="K2996" i="2" s="1"/>
  <c r="K2995" i="2" s="1"/>
  <c r="J2997" i="2"/>
  <c r="J2996" i="2" s="1"/>
  <c r="J2995" i="2" s="1"/>
  <c r="I2997" i="2"/>
  <c r="I2996" i="2" s="1"/>
  <c r="I2995" i="2" s="1"/>
  <c r="H2997" i="2"/>
  <c r="G2997" i="2"/>
  <c r="N2996" i="2"/>
  <c r="N2995" i="2" s="1"/>
  <c r="M2996" i="2"/>
  <c r="G2996" i="2"/>
  <c r="G2995" i="2" s="1"/>
  <c r="M2995" i="2"/>
  <c r="L2994" i="2"/>
  <c r="Q2993" i="2"/>
  <c r="P2993" i="2"/>
  <c r="P2992" i="2" s="1"/>
  <c r="P2991" i="2" s="1"/>
  <c r="O2993" i="2"/>
  <c r="O2992" i="2" s="1"/>
  <c r="O2991" i="2" s="1"/>
  <c r="N2993" i="2"/>
  <c r="M2993" i="2"/>
  <c r="K2993" i="2"/>
  <c r="J2993" i="2"/>
  <c r="J2992" i="2" s="1"/>
  <c r="J2991" i="2" s="1"/>
  <c r="I2993" i="2"/>
  <c r="H2993" i="2"/>
  <c r="G2993" i="2"/>
  <c r="Q2992" i="2"/>
  <c r="N2992" i="2"/>
  <c r="N2991" i="2" s="1"/>
  <c r="M2992" i="2"/>
  <c r="M2991" i="2" s="1"/>
  <c r="K2992" i="2"/>
  <c r="H2992" i="2"/>
  <c r="G2992" i="2"/>
  <c r="G2991" i="2" s="1"/>
  <c r="Q2991" i="2"/>
  <c r="K2991" i="2"/>
  <c r="L2990" i="2"/>
  <c r="Q2989" i="2"/>
  <c r="Q2988" i="2" s="1"/>
  <c r="Q2987" i="2" s="1"/>
  <c r="P2989" i="2"/>
  <c r="O2989" i="2"/>
  <c r="N2989" i="2"/>
  <c r="N2988" i="2" s="1"/>
  <c r="M2989" i="2"/>
  <c r="K2989" i="2"/>
  <c r="K2988" i="2" s="1"/>
  <c r="K2987" i="2" s="1"/>
  <c r="J2989" i="2"/>
  <c r="I2989" i="2"/>
  <c r="H2989" i="2"/>
  <c r="H2988" i="2" s="1"/>
  <c r="G2989" i="2"/>
  <c r="P2988" i="2"/>
  <c r="P2987" i="2" s="1"/>
  <c r="O2988" i="2"/>
  <c r="O2987" i="2" s="1"/>
  <c r="M2988" i="2"/>
  <c r="M2987" i="2" s="1"/>
  <c r="I2988" i="2"/>
  <c r="G2988" i="2"/>
  <c r="G2987" i="2" s="1"/>
  <c r="N2987" i="2"/>
  <c r="H2987" i="2"/>
  <c r="L2986" i="2"/>
  <c r="Q2985" i="2"/>
  <c r="Q2984" i="2" s="1"/>
  <c r="Q2983" i="2" s="1"/>
  <c r="P2985" i="2"/>
  <c r="P2984" i="2" s="1"/>
  <c r="P2983" i="2" s="1"/>
  <c r="O2985" i="2"/>
  <c r="N2985" i="2"/>
  <c r="M2985" i="2"/>
  <c r="K2985" i="2"/>
  <c r="K2984" i="2" s="1"/>
  <c r="K2983" i="2" s="1"/>
  <c r="J2985" i="2"/>
  <c r="J2984" i="2" s="1"/>
  <c r="I2985" i="2"/>
  <c r="H2985" i="2"/>
  <c r="G2985" i="2"/>
  <c r="O2984" i="2"/>
  <c r="O2983" i="2" s="1"/>
  <c r="N2984" i="2"/>
  <c r="M2984" i="2"/>
  <c r="I2984" i="2"/>
  <c r="I2983" i="2" s="1"/>
  <c r="H2984" i="2"/>
  <c r="G2984" i="2"/>
  <c r="N2983" i="2"/>
  <c r="M2983" i="2"/>
  <c r="J2983" i="2"/>
  <c r="G2983" i="2"/>
  <c r="L2982" i="2"/>
  <c r="Q2981" i="2"/>
  <c r="P2981" i="2"/>
  <c r="P2980" i="2" s="1"/>
  <c r="P2979" i="2" s="1"/>
  <c r="O2981" i="2"/>
  <c r="N2981" i="2"/>
  <c r="M2981" i="2"/>
  <c r="M2980" i="2" s="1"/>
  <c r="M2979" i="2" s="1"/>
  <c r="L2981" i="2"/>
  <c r="K2981" i="2"/>
  <c r="J2981" i="2"/>
  <c r="J2980" i="2" s="1"/>
  <c r="J2979" i="2" s="1"/>
  <c r="I2981" i="2"/>
  <c r="H2981" i="2"/>
  <c r="G2981" i="2"/>
  <c r="G2980" i="2" s="1"/>
  <c r="G2979" i="2" s="1"/>
  <c r="Q2980" i="2"/>
  <c r="Q2979" i="2" s="1"/>
  <c r="O2980" i="2"/>
  <c r="O2979" i="2" s="1"/>
  <c r="N2980" i="2"/>
  <c r="N2979" i="2" s="1"/>
  <c r="K2980" i="2"/>
  <c r="I2980" i="2"/>
  <c r="I2979" i="2" s="1"/>
  <c r="H2980" i="2"/>
  <c r="K2979" i="2"/>
  <c r="L2978" i="2"/>
  <c r="Q2977" i="2"/>
  <c r="P2977" i="2"/>
  <c r="P2976" i="2" s="1"/>
  <c r="P2975" i="2" s="1"/>
  <c r="O2977" i="2"/>
  <c r="N2977" i="2"/>
  <c r="N2976" i="2" s="1"/>
  <c r="M2977" i="2"/>
  <c r="M2976" i="2" s="1"/>
  <c r="M2975" i="2" s="1"/>
  <c r="L2977" i="2"/>
  <c r="K2977" i="2"/>
  <c r="J2977" i="2"/>
  <c r="I2977" i="2"/>
  <c r="H2977" i="2"/>
  <c r="H2976" i="2" s="1"/>
  <c r="G2977" i="2"/>
  <c r="Q2976" i="2"/>
  <c r="Q2975" i="2" s="1"/>
  <c r="O2976" i="2"/>
  <c r="O2975" i="2" s="1"/>
  <c r="K2976" i="2"/>
  <c r="J2976" i="2"/>
  <c r="J2975" i="2" s="1"/>
  <c r="I2976" i="2"/>
  <c r="G2976" i="2"/>
  <c r="G2975" i="2" s="1"/>
  <c r="N2975" i="2"/>
  <c r="K2975" i="2"/>
  <c r="H2975" i="2"/>
  <c r="L2974" i="2"/>
  <c r="Q2973" i="2"/>
  <c r="P2973" i="2"/>
  <c r="P2972" i="2" s="1"/>
  <c r="P2971" i="2" s="1"/>
  <c r="O2973" i="2"/>
  <c r="N2973" i="2"/>
  <c r="N2972" i="2" s="1"/>
  <c r="N2971" i="2" s="1"/>
  <c r="M2973" i="2"/>
  <c r="L2973" i="2"/>
  <c r="K2973" i="2"/>
  <c r="J2973" i="2"/>
  <c r="I2973" i="2"/>
  <c r="H2973" i="2"/>
  <c r="G2973" i="2"/>
  <c r="Q2972" i="2"/>
  <c r="Q2971" i="2" s="1"/>
  <c r="O2972" i="2"/>
  <c r="M2972" i="2"/>
  <c r="K2972" i="2"/>
  <c r="K2971" i="2" s="1"/>
  <c r="J2972" i="2"/>
  <c r="I2972" i="2"/>
  <c r="I2971" i="2" s="1"/>
  <c r="H2972" i="2"/>
  <c r="G2972" i="2"/>
  <c r="O2971" i="2"/>
  <c r="M2971" i="2"/>
  <c r="H2971" i="2"/>
  <c r="G2971" i="2"/>
  <c r="L2970" i="2"/>
  <c r="Q2969" i="2"/>
  <c r="P2969" i="2"/>
  <c r="P2968" i="2" s="1"/>
  <c r="O2969" i="2"/>
  <c r="N2969" i="2"/>
  <c r="N2968" i="2" s="1"/>
  <c r="M2969" i="2"/>
  <c r="M2968" i="2" s="1"/>
  <c r="L2969" i="2"/>
  <c r="K2969" i="2"/>
  <c r="J2969" i="2"/>
  <c r="J2968" i="2" s="1"/>
  <c r="I2969" i="2"/>
  <c r="H2969" i="2"/>
  <c r="G2969" i="2"/>
  <c r="G2968" i="2" s="1"/>
  <c r="Q2968" i="2"/>
  <c r="Q2967" i="2" s="1"/>
  <c r="O2968" i="2"/>
  <c r="K2968" i="2"/>
  <c r="K2967" i="2" s="1"/>
  <c r="I2968" i="2"/>
  <c r="I2967" i="2" s="1"/>
  <c r="H2968" i="2"/>
  <c r="P2967" i="2"/>
  <c r="N2967" i="2"/>
  <c r="M2967" i="2"/>
  <c r="L2967" i="2"/>
  <c r="J2967" i="2"/>
  <c r="H2967" i="2"/>
  <c r="G2967" i="2"/>
  <c r="L2966" i="2"/>
  <c r="Q2965" i="2"/>
  <c r="Q2964" i="2" s="1"/>
  <c r="P2965" i="2"/>
  <c r="O2965" i="2"/>
  <c r="N2965" i="2"/>
  <c r="N2964" i="2" s="1"/>
  <c r="M2965" i="2"/>
  <c r="M2964" i="2" s="1"/>
  <c r="M2963" i="2" s="1"/>
  <c r="K2965" i="2"/>
  <c r="K2964" i="2" s="1"/>
  <c r="J2965" i="2"/>
  <c r="I2965" i="2"/>
  <c r="H2965" i="2"/>
  <c r="H2964" i="2" s="1"/>
  <c r="G2965" i="2"/>
  <c r="G2964" i="2" s="1"/>
  <c r="P2964" i="2"/>
  <c r="O2964" i="2"/>
  <c r="J2964" i="2"/>
  <c r="J2963" i="2" s="1"/>
  <c r="I2964" i="2"/>
  <c r="I2963" i="2" s="1"/>
  <c r="O2963" i="2"/>
  <c r="H2963" i="2"/>
  <c r="P2961" i="2"/>
  <c r="P2959" i="2" s="1"/>
  <c r="P2956" i="2" s="1"/>
  <c r="N2961" i="2"/>
  <c r="M2961" i="2"/>
  <c r="J2961" i="2"/>
  <c r="H2961" i="2"/>
  <c r="G2961" i="2"/>
  <c r="G2959" i="2" s="1"/>
  <c r="G2956" i="2" s="1"/>
  <c r="Q2959" i="2"/>
  <c r="Q2956" i="2" s="1"/>
  <c r="N2959" i="2"/>
  <c r="M2959" i="2"/>
  <c r="K2959" i="2"/>
  <c r="J2959" i="2"/>
  <c r="J2956" i="2" s="1"/>
  <c r="H2959" i="2"/>
  <c r="J2958" i="2"/>
  <c r="N2956" i="2"/>
  <c r="M2956" i="2"/>
  <c r="K2956" i="2"/>
  <c r="L2955" i="2"/>
  <c r="Q2954" i="2"/>
  <c r="P2954" i="2"/>
  <c r="P2950" i="2" s="1"/>
  <c r="P2948" i="2" s="1"/>
  <c r="O2954" i="2"/>
  <c r="N2954" i="2"/>
  <c r="N2950" i="2" s="1"/>
  <c r="N2948" i="2" s="1"/>
  <c r="M2954" i="2"/>
  <c r="M2950" i="2" s="1"/>
  <c r="M2948" i="2" s="1"/>
  <c r="K2954" i="2"/>
  <c r="J2954" i="2"/>
  <c r="J2950" i="2" s="1"/>
  <c r="I2954" i="2"/>
  <c r="H2954" i="2"/>
  <c r="G2954" i="2"/>
  <c r="G2950" i="2" s="1"/>
  <c r="G2948" i="2" s="1"/>
  <c r="L2953" i="2"/>
  <c r="Q2952" i="2"/>
  <c r="Q2951" i="2" s="1"/>
  <c r="Q2949" i="2" s="1"/>
  <c r="Q2947" i="2" s="1"/>
  <c r="P2952" i="2"/>
  <c r="P2951" i="2" s="1"/>
  <c r="O2952" i="2"/>
  <c r="N2952" i="2"/>
  <c r="M2952" i="2"/>
  <c r="K2952" i="2"/>
  <c r="K2951" i="2" s="1"/>
  <c r="K2949" i="2" s="1"/>
  <c r="K2947" i="2" s="1"/>
  <c r="J2952" i="2"/>
  <c r="J2951" i="2" s="1"/>
  <c r="J2949" i="2" s="1"/>
  <c r="J2947" i="2" s="1"/>
  <c r="I2952" i="2"/>
  <c r="I2951" i="2" s="1"/>
  <c r="I2949" i="2" s="1"/>
  <c r="H2952" i="2"/>
  <c r="L2952" i="2" s="1"/>
  <c r="G2952" i="2"/>
  <c r="O2951" i="2"/>
  <c r="O2949" i="2" s="1"/>
  <c r="O2947" i="2" s="1"/>
  <c r="N2951" i="2"/>
  <c r="M2951" i="2"/>
  <c r="H2951" i="2"/>
  <c r="L2951" i="2" s="1"/>
  <c r="G2951" i="2"/>
  <c r="Q2950" i="2"/>
  <c r="O2950" i="2"/>
  <c r="O2948" i="2" s="1"/>
  <c r="K2950" i="2"/>
  <c r="I2950" i="2"/>
  <c r="I2948" i="2" s="1"/>
  <c r="H2950" i="2"/>
  <c r="P2949" i="2"/>
  <c r="N2949" i="2"/>
  <c r="M2949" i="2"/>
  <c r="M2947" i="2" s="1"/>
  <c r="G2949" i="2"/>
  <c r="G2947" i="2" s="1"/>
  <c r="Q2948" i="2"/>
  <c r="K2948" i="2"/>
  <c r="J2948" i="2"/>
  <c r="P2947" i="2"/>
  <c r="N2947" i="2"/>
  <c r="I2947" i="2"/>
  <c r="L2946" i="2"/>
  <c r="Q2945" i="2"/>
  <c r="P2945" i="2"/>
  <c r="O2945" i="2"/>
  <c r="O2944" i="2" s="1"/>
  <c r="N2945" i="2"/>
  <c r="N2944" i="2" s="1"/>
  <c r="M2945" i="2"/>
  <c r="K2945" i="2"/>
  <c r="J2945" i="2"/>
  <c r="I2945" i="2"/>
  <c r="H2945" i="2"/>
  <c r="H2944" i="2" s="1"/>
  <c r="G2945" i="2"/>
  <c r="Q2944" i="2"/>
  <c r="P2944" i="2"/>
  <c r="M2944" i="2"/>
  <c r="K2944" i="2"/>
  <c r="J2944" i="2"/>
  <c r="I2944" i="2"/>
  <c r="G2944" i="2"/>
  <c r="L2943" i="2"/>
  <c r="L2942" i="2"/>
  <c r="L2941" i="2"/>
  <c r="L2940" i="2"/>
  <c r="Q2939" i="2"/>
  <c r="P2939" i="2"/>
  <c r="O2939" i="2"/>
  <c r="N2939" i="2"/>
  <c r="N2937" i="2" s="1"/>
  <c r="M2939" i="2"/>
  <c r="M2937" i="2" s="1"/>
  <c r="L2939" i="2"/>
  <c r="K2939" i="2"/>
  <c r="J2939" i="2"/>
  <c r="I2939" i="2"/>
  <c r="H2939" i="2"/>
  <c r="H2937" i="2" s="1"/>
  <c r="G2939" i="2"/>
  <c r="G2937" i="2" s="1"/>
  <c r="Q2938" i="2"/>
  <c r="Q2936" i="2" s="1"/>
  <c r="Q2837" i="2" s="1"/>
  <c r="P2938" i="2"/>
  <c r="O2938" i="2"/>
  <c r="N2938" i="2"/>
  <c r="M2938" i="2"/>
  <c r="M2926" i="2" s="1"/>
  <c r="K2938" i="2"/>
  <c r="J2938" i="2"/>
  <c r="I2938" i="2"/>
  <c r="H2938" i="2"/>
  <c r="G2938" i="2"/>
  <c r="G2926" i="2" s="1"/>
  <c r="Q2937" i="2"/>
  <c r="P2937" i="2"/>
  <c r="O2937" i="2"/>
  <c r="L2937" i="2"/>
  <c r="K2937" i="2"/>
  <c r="J2937" i="2"/>
  <c r="I2937" i="2"/>
  <c r="P2936" i="2"/>
  <c r="P2837" i="2" s="1"/>
  <c r="O2936" i="2"/>
  <c r="O2837" i="2" s="1"/>
  <c r="N2936" i="2"/>
  <c r="N2837" i="2" s="1"/>
  <c r="J2936" i="2"/>
  <c r="I2936" i="2"/>
  <c r="I2837" i="2" s="1"/>
  <c r="H2936" i="2"/>
  <c r="G2936" i="2"/>
  <c r="G2837" i="2" s="1"/>
  <c r="L2935" i="2"/>
  <c r="L2934" i="2"/>
  <c r="Q2933" i="2"/>
  <c r="Q2932" i="2" s="1"/>
  <c r="Q2931" i="2" s="1"/>
  <c r="P2933" i="2"/>
  <c r="P2932" i="2" s="1"/>
  <c r="P2931" i="2" s="1"/>
  <c r="O2933" i="2"/>
  <c r="N2933" i="2"/>
  <c r="N2932" i="2" s="1"/>
  <c r="N2931" i="2" s="1"/>
  <c r="M2933" i="2"/>
  <c r="M2932" i="2" s="1"/>
  <c r="M2931" i="2" s="1"/>
  <c r="K2933" i="2"/>
  <c r="K2932" i="2" s="1"/>
  <c r="J2933" i="2"/>
  <c r="J2932" i="2" s="1"/>
  <c r="J2931" i="2" s="1"/>
  <c r="I2933" i="2"/>
  <c r="H2933" i="2"/>
  <c r="L2933" i="2" s="1"/>
  <c r="G2933" i="2"/>
  <c r="G2932" i="2" s="1"/>
  <c r="G2931" i="2" s="1"/>
  <c r="O2932" i="2"/>
  <c r="O2931" i="2" s="1"/>
  <c r="I2932" i="2"/>
  <c r="I2931" i="2" s="1"/>
  <c r="K2931" i="2"/>
  <c r="L2930" i="2"/>
  <c r="Q2929" i="2"/>
  <c r="Q2928" i="2" s="1"/>
  <c r="Q2927" i="2" s="1"/>
  <c r="P2929" i="2"/>
  <c r="O2929" i="2"/>
  <c r="O2928" i="2" s="1"/>
  <c r="O2927" i="2" s="1"/>
  <c r="N2929" i="2"/>
  <c r="N2928" i="2" s="1"/>
  <c r="N2927" i="2" s="1"/>
  <c r="M2929" i="2"/>
  <c r="K2929" i="2"/>
  <c r="J2929" i="2"/>
  <c r="I2929" i="2"/>
  <c r="I2928" i="2" s="1"/>
  <c r="I2927" i="2" s="1"/>
  <c r="H2929" i="2"/>
  <c r="G2929" i="2"/>
  <c r="P2928" i="2"/>
  <c r="M2928" i="2"/>
  <c r="K2928" i="2"/>
  <c r="J2928" i="2"/>
  <c r="G2928" i="2"/>
  <c r="P2927" i="2"/>
  <c r="J2927" i="2"/>
  <c r="P2926" i="2"/>
  <c r="O2926" i="2"/>
  <c r="N2926" i="2"/>
  <c r="J2926" i="2"/>
  <c r="I2926" i="2"/>
  <c r="H2926" i="2"/>
  <c r="L2925" i="2"/>
  <c r="J2924" i="2"/>
  <c r="L2924" i="2" s="1"/>
  <c r="L2923" i="2"/>
  <c r="L2922" i="2"/>
  <c r="L2921" i="2"/>
  <c r="L2920" i="2"/>
  <c r="Q2919" i="2"/>
  <c r="P2919" i="2"/>
  <c r="O2919" i="2"/>
  <c r="N2919" i="2"/>
  <c r="M2919" i="2"/>
  <c r="K2919" i="2"/>
  <c r="I2919" i="2"/>
  <c r="H2919" i="2"/>
  <c r="G2919" i="2"/>
  <c r="L2918" i="2"/>
  <c r="L2917" i="2"/>
  <c r="L2916" i="2"/>
  <c r="K2915" i="2"/>
  <c r="L2915" i="2" s="1"/>
  <c r="J2914" i="2"/>
  <c r="L2914" i="2" s="1"/>
  <c r="L2913" i="2"/>
  <c r="Q2912" i="2"/>
  <c r="P2912" i="2"/>
  <c r="O2912" i="2"/>
  <c r="N2912" i="2"/>
  <c r="M2912" i="2"/>
  <c r="K2912" i="2"/>
  <c r="J2912" i="2"/>
  <c r="I2912" i="2"/>
  <c r="H2912" i="2"/>
  <c r="G2912" i="2"/>
  <c r="L2911" i="2"/>
  <c r="L2910" i="2"/>
  <c r="K2910" i="2"/>
  <c r="J2910" i="2"/>
  <c r="K2909" i="2"/>
  <c r="L2909" i="2" s="1"/>
  <c r="Q2908" i="2"/>
  <c r="P2908" i="2"/>
  <c r="O2908" i="2"/>
  <c r="N2908" i="2"/>
  <c r="M2908" i="2"/>
  <c r="K2908" i="2"/>
  <c r="J2908" i="2"/>
  <c r="I2908" i="2"/>
  <c r="H2908" i="2"/>
  <c r="G2908" i="2"/>
  <c r="L2907" i="2"/>
  <c r="L2906" i="2"/>
  <c r="L2905" i="2"/>
  <c r="L2904" i="2"/>
  <c r="L2903" i="2"/>
  <c r="L2902" i="2"/>
  <c r="Q2901" i="2"/>
  <c r="P2901" i="2"/>
  <c r="O2901" i="2"/>
  <c r="O2898" i="2" s="1"/>
  <c r="N2901" i="2"/>
  <c r="M2901" i="2"/>
  <c r="M2898" i="2" s="1"/>
  <c r="K2901" i="2"/>
  <c r="J2901" i="2"/>
  <c r="I2901" i="2"/>
  <c r="H2901" i="2"/>
  <c r="L2901" i="2" s="1"/>
  <c r="G2901" i="2"/>
  <c r="J2900" i="2"/>
  <c r="L2900" i="2" s="1"/>
  <c r="Q2899" i="2"/>
  <c r="P2899" i="2"/>
  <c r="O2899" i="2"/>
  <c r="N2899" i="2"/>
  <c r="M2899" i="2"/>
  <c r="K2899" i="2"/>
  <c r="J2899" i="2"/>
  <c r="I2899" i="2"/>
  <c r="H2899" i="2"/>
  <c r="G2899" i="2"/>
  <c r="P2898" i="2"/>
  <c r="I2898" i="2"/>
  <c r="G2898" i="2"/>
  <c r="L2897" i="2"/>
  <c r="L2896" i="2"/>
  <c r="L2895" i="2"/>
  <c r="L2894" i="2"/>
  <c r="Q2893" i="2"/>
  <c r="P2893" i="2"/>
  <c r="P2879" i="2" s="1"/>
  <c r="O2893" i="2"/>
  <c r="N2893" i="2"/>
  <c r="M2893" i="2"/>
  <c r="K2893" i="2"/>
  <c r="J2893" i="2"/>
  <c r="L2893" i="2" s="1"/>
  <c r="I2893" i="2"/>
  <c r="H2893" i="2"/>
  <c r="G2893" i="2"/>
  <c r="G2879" i="2" s="1"/>
  <c r="J2892" i="2"/>
  <c r="L2892" i="2" s="1"/>
  <c r="L2891" i="2"/>
  <c r="J2890" i="2"/>
  <c r="L2890" i="2" s="1"/>
  <c r="J2889" i="2"/>
  <c r="L2889" i="2" s="1"/>
  <c r="L2888" i="2"/>
  <c r="L2887" i="2"/>
  <c r="L2886" i="2"/>
  <c r="L2885" i="2"/>
  <c r="Q2884" i="2"/>
  <c r="P2884" i="2"/>
  <c r="O2884" i="2"/>
  <c r="N2884" i="2"/>
  <c r="M2884" i="2"/>
  <c r="K2884" i="2"/>
  <c r="I2884" i="2"/>
  <c r="H2884" i="2"/>
  <c r="G2884" i="2"/>
  <c r="L2883" i="2"/>
  <c r="J2882" i="2"/>
  <c r="J2880" i="2" s="1"/>
  <c r="L2881" i="2"/>
  <c r="Q2880" i="2"/>
  <c r="Q2879" i="2" s="1"/>
  <c r="P2880" i="2"/>
  <c r="O2880" i="2"/>
  <c r="O2879" i="2" s="1"/>
  <c r="O2878" i="2" s="1"/>
  <c r="N2880" i="2"/>
  <c r="M2880" i="2"/>
  <c r="K2880" i="2"/>
  <c r="I2880" i="2"/>
  <c r="I2879" i="2" s="1"/>
  <c r="I2878" i="2" s="1"/>
  <c r="H2880" i="2"/>
  <c r="G2880" i="2"/>
  <c r="M2879" i="2"/>
  <c r="M2878" i="2" s="1"/>
  <c r="K2879" i="2"/>
  <c r="P2878" i="2"/>
  <c r="J2877" i="2"/>
  <c r="J2874" i="2" s="1"/>
  <c r="L2876" i="2"/>
  <c r="J2876" i="2"/>
  <c r="J2875" i="2"/>
  <c r="L2875" i="2" s="1"/>
  <c r="Q2874" i="2"/>
  <c r="Q2871" i="2" s="1"/>
  <c r="Q2870" i="2" s="1"/>
  <c r="P2874" i="2"/>
  <c r="O2874" i="2"/>
  <c r="O2871" i="2" s="1"/>
  <c r="O2870" i="2" s="1"/>
  <c r="N2874" i="2"/>
  <c r="N2871" i="2" s="1"/>
  <c r="N2870" i="2" s="1"/>
  <c r="M2874" i="2"/>
  <c r="K2874" i="2"/>
  <c r="K2871" i="2" s="1"/>
  <c r="K2870" i="2" s="1"/>
  <c r="I2874" i="2"/>
  <c r="I2871" i="2" s="1"/>
  <c r="I2870" i="2" s="1"/>
  <c r="I2869" i="2" s="1"/>
  <c r="H2874" i="2"/>
  <c r="G2874" i="2"/>
  <c r="L2873" i="2"/>
  <c r="Q2872" i="2"/>
  <c r="P2872" i="2"/>
  <c r="O2872" i="2"/>
  <c r="N2872" i="2"/>
  <c r="M2872" i="2"/>
  <c r="K2872" i="2"/>
  <c r="J2872" i="2"/>
  <c r="I2872" i="2"/>
  <c r="H2872" i="2"/>
  <c r="L2872" i="2" s="1"/>
  <c r="G2872" i="2"/>
  <c r="P2871" i="2"/>
  <c r="P2870" i="2" s="1"/>
  <c r="M2871" i="2"/>
  <c r="J2871" i="2"/>
  <c r="J2870" i="2" s="1"/>
  <c r="G2871" i="2"/>
  <c r="M2870" i="2"/>
  <c r="M2869" i="2" s="1"/>
  <c r="G2870" i="2"/>
  <c r="L2868" i="2"/>
  <c r="Q2867" i="2"/>
  <c r="P2867" i="2"/>
  <c r="O2867" i="2"/>
  <c r="N2867" i="2"/>
  <c r="M2867" i="2"/>
  <c r="K2867" i="2"/>
  <c r="L2867" i="2" s="1"/>
  <c r="J2867" i="2"/>
  <c r="I2867" i="2"/>
  <c r="H2867" i="2"/>
  <c r="G2867" i="2"/>
  <c r="L2866" i="2"/>
  <c r="L2865" i="2"/>
  <c r="L2864" i="2"/>
  <c r="L2863" i="2"/>
  <c r="L2862" i="2"/>
  <c r="Q2861" i="2"/>
  <c r="Q2860" i="2" s="1"/>
  <c r="P2861" i="2"/>
  <c r="P2860" i="2" s="1"/>
  <c r="O2861" i="2"/>
  <c r="O2860" i="2" s="1"/>
  <c r="N2861" i="2"/>
  <c r="M2861" i="2"/>
  <c r="M2860" i="2" s="1"/>
  <c r="K2861" i="2"/>
  <c r="J2861" i="2"/>
  <c r="J2860" i="2" s="1"/>
  <c r="I2861" i="2"/>
  <c r="H2861" i="2"/>
  <c r="G2861" i="2"/>
  <c r="G2860" i="2" s="1"/>
  <c r="N2860" i="2"/>
  <c r="K2860" i="2"/>
  <c r="H2860" i="2"/>
  <c r="L2859" i="2"/>
  <c r="L2858" i="2"/>
  <c r="L2857" i="2"/>
  <c r="L2856" i="2"/>
  <c r="L2855" i="2"/>
  <c r="L2854" i="2"/>
  <c r="L2853" i="2"/>
  <c r="Q2852" i="2"/>
  <c r="P2852" i="2"/>
  <c r="O2852" i="2"/>
  <c r="K2852" i="2"/>
  <c r="J2852" i="2"/>
  <c r="I2852" i="2"/>
  <c r="H2852" i="2"/>
  <c r="G2852" i="2"/>
  <c r="L2851" i="2"/>
  <c r="L2850" i="2"/>
  <c r="L2849" i="2"/>
  <c r="L2848" i="2"/>
  <c r="L2847" i="2"/>
  <c r="L2846" i="2"/>
  <c r="L2845" i="2"/>
  <c r="L2844" i="2"/>
  <c r="L2843" i="2"/>
  <c r="Q2842" i="2"/>
  <c r="Q2841" i="2" s="1"/>
  <c r="Q2840" i="2" s="1"/>
  <c r="Q2839" i="2" s="1"/>
  <c r="P2842" i="2"/>
  <c r="P2841" i="2" s="1"/>
  <c r="O2842" i="2"/>
  <c r="N2842" i="2"/>
  <c r="M2842" i="2"/>
  <c r="K2842" i="2"/>
  <c r="K2841" i="2" s="1"/>
  <c r="J2842" i="2"/>
  <c r="J2841" i="2" s="1"/>
  <c r="J2840" i="2" s="1"/>
  <c r="J2839" i="2" s="1"/>
  <c r="I2842" i="2"/>
  <c r="I2841" i="2" s="1"/>
  <c r="H2842" i="2"/>
  <c r="G2842" i="2"/>
  <c r="O2841" i="2"/>
  <c r="N2841" i="2"/>
  <c r="N2840" i="2" s="1"/>
  <c r="N2839" i="2" s="1"/>
  <c r="M2841" i="2"/>
  <c r="M2840" i="2" s="1"/>
  <c r="M2839" i="2" s="1"/>
  <c r="H2841" i="2"/>
  <c r="G2841" i="2"/>
  <c r="H2840" i="2"/>
  <c r="G2840" i="2"/>
  <c r="G2839" i="2" s="1"/>
  <c r="J2837" i="2"/>
  <c r="L2836" i="2"/>
  <c r="M2836" i="2" s="1"/>
  <c r="M2835" i="2" s="1"/>
  <c r="Q2835" i="2"/>
  <c r="P2835" i="2"/>
  <c r="P2834" i="2" s="1"/>
  <c r="P2833" i="2" s="1"/>
  <c r="O2835" i="2"/>
  <c r="O2834" i="2" s="1"/>
  <c r="O2833" i="2" s="1"/>
  <c r="N2835" i="2"/>
  <c r="N2834" i="2" s="1"/>
  <c r="L2835" i="2"/>
  <c r="K2835" i="2"/>
  <c r="J2835" i="2"/>
  <c r="I2835" i="2"/>
  <c r="I2834" i="2" s="1"/>
  <c r="I2833" i="2" s="1"/>
  <c r="H2835" i="2"/>
  <c r="H2834" i="2" s="1"/>
  <c r="G2835" i="2"/>
  <c r="Q2834" i="2"/>
  <c r="Q2833" i="2" s="1"/>
  <c r="M2834" i="2"/>
  <c r="M2833" i="2" s="1"/>
  <c r="K2834" i="2"/>
  <c r="K2833" i="2" s="1"/>
  <c r="J2834" i="2"/>
  <c r="J2833" i="2" s="1"/>
  <c r="G2834" i="2"/>
  <c r="N2833" i="2"/>
  <c r="G2833" i="2"/>
  <c r="M2832" i="2"/>
  <c r="L2832" i="2"/>
  <c r="Q2831" i="2"/>
  <c r="Q2830" i="2" s="1"/>
  <c r="Q2829" i="2" s="1"/>
  <c r="P2831" i="2"/>
  <c r="P2830" i="2" s="1"/>
  <c r="P2829" i="2" s="1"/>
  <c r="O2831" i="2"/>
  <c r="O2830" i="2" s="1"/>
  <c r="N2831" i="2"/>
  <c r="M2831" i="2"/>
  <c r="K2831" i="2"/>
  <c r="K2830" i="2" s="1"/>
  <c r="K2829" i="2" s="1"/>
  <c r="J2831" i="2"/>
  <c r="I2831" i="2"/>
  <c r="I2830" i="2" s="1"/>
  <c r="H2831" i="2"/>
  <c r="G2831" i="2"/>
  <c r="N2830" i="2"/>
  <c r="N2829" i="2" s="1"/>
  <c r="M2830" i="2"/>
  <c r="M2829" i="2" s="1"/>
  <c r="J2830" i="2"/>
  <c r="J2829" i="2" s="1"/>
  <c r="G2830" i="2"/>
  <c r="O2829" i="2"/>
  <c r="I2829" i="2"/>
  <c r="G2829" i="2"/>
  <c r="L2828" i="2"/>
  <c r="M2828" i="2" s="1"/>
  <c r="M2814" i="2" s="1"/>
  <c r="L2827" i="2"/>
  <c r="M2827" i="2" s="1"/>
  <c r="L2826" i="2"/>
  <c r="M2826" i="2" s="1"/>
  <c r="M2813" i="2" s="1"/>
  <c r="M2811" i="2" s="1"/>
  <c r="Q2825" i="2"/>
  <c r="Q2822" i="2" s="1"/>
  <c r="P2825" i="2"/>
  <c r="O2825" i="2"/>
  <c r="N2825" i="2"/>
  <c r="L2825" i="2"/>
  <c r="K2825" i="2"/>
  <c r="K2822" i="2" s="1"/>
  <c r="J2825" i="2"/>
  <c r="J2820" i="2" s="1"/>
  <c r="I2825" i="2"/>
  <c r="H2825" i="2"/>
  <c r="H2822" i="2" s="1"/>
  <c r="G2825" i="2"/>
  <c r="Q2824" i="2"/>
  <c r="P2824" i="2"/>
  <c r="O2824" i="2"/>
  <c r="N2824" i="2"/>
  <c r="K2824" i="2"/>
  <c r="L2824" i="2" s="1"/>
  <c r="J2824" i="2"/>
  <c r="I2824" i="2"/>
  <c r="H2824" i="2"/>
  <c r="G2824" i="2"/>
  <c r="Q2823" i="2"/>
  <c r="P2823" i="2"/>
  <c r="O2823" i="2"/>
  <c r="O2821" i="2" s="1"/>
  <c r="O2819" i="2" s="1"/>
  <c r="N2823" i="2"/>
  <c r="K2823" i="2"/>
  <c r="K2821" i="2" s="1"/>
  <c r="K2819" i="2" s="1"/>
  <c r="K2813" i="2" s="1"/>
  <c r="K2811" i="2" s="1"/>
  <c r="J2823" i="2"/>
  <c r="J2821" i="2" s="1"/>
  <c r="I2823" i="2"/>
  <c r="I2821" i="2" s="1"/>
  <c r="I2819" i="2" s="1"/>
  <c r="H2823" i="2"/>
  <c r="G2823" i="2"/>
  <c r="P2822" i="2"/>
  <c r="P2820" i="2" s="1"/>
  <c r="P2814" i="2" s="1"/>
  <c r="P2812" i="2" s="1"/>
  <c r="O2822" i="2"/>
  <c r="O2820" i="2" s="1"/>
  <c r="O2814" i="2" s="1"/>
  <c r="O2812" i="2" s="1"/>
  <c r="N2822" i="2"/>
  <c r="N2820" i="2" s="1"/>
  <c r="N2814" i="2" s="1"/>
  <c r="N2812" i="2" s="1"/>
  <c r="J2822" i="2"/>
  <c r="I2822" i="2"/>
  <c r="P2821" i="2"/>
  <c r="P2819" i="2" s="1"/>
  <c r="N2821" i="2"/>
  <c r="N2819" i="2" s="1"/>
  <c r="G2821" i="2"/>
  <c r="G2819" i="2" s="1"/>
  <c r="Q2820" i="2"/>
  <c r="K2820" i="2"/>
  <c r="I2820" i="2"/>
  <c r="H2820" i="2"/>
  <c r="J2819" i="2"/>
  <c r="M2818" i="2"/>
  <c r="L2818" i="2"/>
  <c r="Q2817" i="2"/>
  <c r="P2817" i="2"/>
  <c r="O2817" i="2"/>
  <c r="O2816" i="2" s="1"/>
  <c r="N2817" i="2"/>
  <c r="M2817" i="2"/>
  <c r="M2816" i="2" s="1"/>
  <c r="M2815" i="2" s="1"/>
  <c r="L2817" i="2"/>
  <c r="K2817" i="2"/>
  <c r="K2816" i="2" s="1"/>
  <c r="J2817" i="2"/>
  <c r="I2817" i="2"/>
  <c r="I2816" i="2" s="1"/>
  <c r="H2817" i="2"/>
  <c r="G2817" i="2"/>
  <c r="Q2816" i="2"/>
  <c r="Q2815" i="2" s="1"/>
  <c r="P2816" i="2"/>
  <c r="N2816" i="2"/>
  <c r="N2815" i="2" s="1"/>
  <c r="J2816" i="2"/>
  <c r="J2815" i="2" s="1"/>
  <c r="H2816" i="2"/>
  <c r="G2816" i="2"/>
  <c r="P2815" i="2"/>
  <c r="O2815" i="2"/>
  <c r="K2815" i="2"/>
  <c r="I2815" i="2"/>
  <c r="G2815" i="2"/>
  <c r="G2813" i="2" s="1"/>
  <c r="G2811" i="2" s="1"/>
  <c r="Q2814" i="2"/>
  <c r="Q2812" i="2" s="1"/>
  <c r="K2814" i="2"/>
  <c r="K2812" i="2" s="1"/>
  <c r="J2814" i="2"/>
  <c r="I2814" i="2"/>
  <c r="M2812" i="2"/>
  <c r="J2812" i="2"/>
  <c r="I2812" i="2"/>
  <c r="L2810" i="2"/>
  <c r="M2810" i="2" s="1"/>
  <c r="M2809" i="2" s="1"/>
  <c r="Q2809" i="2"/>
  <c r="P2809" i="2"/>
  <c r="P2808" i="2" s="1"/>
  <c r="P2807" i="2" s="1"/>
  <c r="P2806" i="2" s="1"/>
  <c r="P2805" i="2" s="1"/>
  <c r="O2809" i="2"/>
  <c r="O2808" i="2" s="1"/>
  <c r="O2807" i="2" s="1"/>
  <c r="N2809" i="2"/>
  <c r="N2808" i="2" s="1"/>
  <c r="K2809" i="2"/>
  <c r="J2809" i="2"/>
  <c r="J2808" i="2" s="1"/>
  <c r="I2809" i="2"/>
  <c r="I2808" i="2" s="1"/>
  <c r="I2807" i="2" s="1"/>
  <c r="I2806" i="2" s="1"/>
  <c r="I2805" i="2" s="1"/>
  <c r="H2809" i="2"/>
  <c r="G2809" i="2"/>
  <c r="Q2808" i="2"/>
  <c r="M2808" i="2"/>
  <c r="K2808" i="2"/>
  <c r="K2807" i="2" s="1"/>
  <c r="G2808" i="2"/>
  <c r="G2807" i="2" s="1"/>
  <c r="G2806" i="2" s="1"/>
  <c r="G2805" i="2" s="1"/>
  <c r="Q2807" i="2"/>
  <c r="N2807" i="2"/>
  <c r="N2806" i="2" s="1"/>
  <c r="N2805" i="2" s="1"/>
  <c r="M2807" i="2"/>
  <c r="M2806" i="2" s="1"/>
  <c r="M2805" i="2" s="1"/>
  <c r="J2807" i="2"/>
  <c r="Q2806" i="2"/>
  <c r="O2806" i="2"/>
  <c r="K2806" i="2"/>
  <c r="K2805" i="2" s="1"/>
  <c r="J2806" i="2"/>
  <c r="J2805" i="2" s="1"/>
  <c r="Q2805" i="2"/>
  <c r="O2805" i="2"/>
  <c r="M2804" i="2"/>
  <c r="L2804" i="2"/>
  <c r="Q2803" i="2"/>
  <c r="Q2802" i="2" s="1"/>
  <c r="Q2801" i="2" s="1"/>
  <c r="P2803" i="2"/>
  <c r="P2802" i="2" s="1"/>
  <c r="O2803" i="2"/>
  <c r="N2803" i="2"/>
  <c r="M2803" i="2"/>
  <c r="M2802" i="2" s="1"/>
  <c r="K2803" i="2"/>
  <c r="K2802" i="2" s="1"/>
  <c r="K2801" i="2" s="1"/>
  <c r="J2803" i="2"/>
  <c r="J2802" i="2" s="1"/>
  <c r="J2801" i="2" s="1"/>
  <c r="I2803" i="2"/>
  <c r="H2803" i="2"/>
  <c r="G2803" i="2"/>
  <c r="G2802" i="2" s="1"/>
  <c r="G2801" i="2" s="1"/>
  <c r="O2802" i="2"/>
  <c r="O2801" i="2" s="1"/>
  <c r="N2802" i="2"/>
  <c r="N2801" i="2" s="1"/>
  <c r="N2796" i="2" s="1"/>
  <c r="N2795" i="2" s="1"/>
  <c r="H2802" i="2"/>
  <c r="P2801" i="2"/>
  <c r="M2801" i="2"/>
  <c r="M2796" i="2" s="1"/>
  <c r="H2801" i="2"/>
  <c r="L2800" i="2"/>
  <c r="M2800" i="2" s="1"/>
  <c r="M2799" i="2" s="1"/>
  <c r="Q2799" i="2"/>
  <c r="Q2798" i="2" s="1"/>
  <c r="Q2797" i="2" s="1"/>
  <c r="P2799" i="2"/>
  <c r="O2799" i="2"/>
  <c r="O2798" i="2" s="1"/>
  <c r="O2797" i="2" s="1"/>
  <c r="N2799" i="2"/>
  <c r="K2799" i="2"/>
  <c r="K2798" i="2" s="1"/>
  <c r="K2797" i="2" s="1"/>
  <c r="J2799" i="2"/>
  <c r="J2798" i="2" s="1"/>
  <c r="I2799" i="2"/>
  <c r="H2799" i="2"/>
  <c r="G2799" i="2"/>
  <c r="P2798" i="2"/>
  <c r="N2798" i="2"/>
  <c r="N2797" i="2" s="1"/>
  <c r="M2798" i="2"/>
  <c r="M2797" i="2" s="1"/>
  <c r="I2798" i="2"/>
  <c r="H2798" i="2"/>
  <c r="G2798" i="2"/>
  <c r="G2797" i="2" s="1"/>
  <c r="G2796" i="2" s="1"/>
  <c r="G2795" i="2" s="1"/>
  <c r="P2797" i="2"/>
  <c r="J2797" i="2"/>
  <c r="I2797" i="2"/>
  <c r="M2795" i="2"/>
  <c r="L2794" i="2"/>
  <c r="M2794" i="2" s="1"/>
  <c r="M2793" i="2" s="1"/>
  <c r="M2792" i="2" s="1"/>
  <c r="Q2793" i="2"/>
  <c r="P2793" i="2"/>
  <c r="O2793" i="2"/>
  <c r="O2792" i="2" s="1"/>
  <c r="N2793" i="2"/>
  <c r="L2793" i="2"/>
  <c r="K2793" i="2"/>
  <c r="J2793" i="2"/>
  <c r="I2793" i="2"/>
  <c r="I2792" i="2" s="1"/>
  <c r="I2791" i="2" s="1"/>
  <c r="H2793" i="2"/>
  <c r="G2793" i="2"/>
  <c r="Q2792" i="2"/>
  <c r="Q2791" i="2" s="1"/>
  <c r="Q2783" i="2" s="1"/>
  <c r="Q2781" i="2" s="1"/>
  <c r="P2792" i="2"/>
  <c r="P2791" i="2" s="1"/>
  <c r="N2792" i="2"/>
  <c r="N2791" i="2" s="1"/>
  <c r="N2783" i="2" s="1"/>
  <c r="N2781" i="2" s="1"/>
  <c r="K2792" i="2"/>
  <c r="K2791" i="2" s="1"/>
  <c r="K2783" i="2" s="1"/>
  <c r="K2781" i="2" s="1"/>
  <c r="J2792" i="2"/>
  <c r="H2792" i="2"/>
  <c r="G2792" i="2"/>
  <c r="G2791" i="2" s="1"/>
  <c r="G2783" i="2" s="1"/>
  <c r="G2781" i="2" s="1"/>
  <c r="O2791" i="2"/>
  <c r="M2791" i="2"/>
  <c r="M2783" i="2" s="1"/>
  <c r="M2781" i="2" s="1"/>
  <c r="J2791" i="2"/>
  <c r="J2783" i="2" s="1"/>
  <c r="J2781" i="2" s="1"/>
  <c r="L2790" i="2"/>
  <c r="M2790" i="2" s="1"/>
  <c r="M2789" i="2" s="1"/>
  <c r="Q2789" i="2"/>
  <c r="P2789" i="2"/>
  <c r="O2789" i="2"/>
  <c r="N2789" i="2"/>
  <c r="L2789" i="2"/>
  <c r="K2789" i="2"/>
  <c r="J2789" i="2"/>
  <c r="I2789" i="2"/>
  <c r="H2789" i="2"/>
  <c r="G2789" i="2"/>
  <c r="M2788" i="2"/>
  <c r="L2788" i="2"/>
  <c r="Q2787" i="2"/>
  <c r="P2787" i="2"/>
  <c r="O2787" i="2"/>
  <c r="O2786" i="2" s="1"/>
  <c r="O2785" i="2" s="1"/>
  <c r="O2784" i="2" s="1"/>
  <c r="O2782" i="2" s="1"/>
  <c r="N2787" i="2"/>
  <c r="M2787" i="2"/>
  <c r="M2786" i="2" s="1"/>
  <c r="M2785" i="2" s="1"/>
  <c r="M2784" i="2" s="1"/>
  <c r="M2782" i="2" s="1"/>
  <c r="L2787" i="2"/>
  <c r="K2787" i="2"/>
  <c r="J2787" i="2"/>
  <c r="I2787" i="2"/>
  <c r="I2786" i="2" s="1"/>
  <c r="H2787" i="2"/>
  <c r="G2787" i="2"/>
  <c r="G2786" i="2" s="1"/>
  <c r="G2785" i="2" s="1"/>
  <c r="G2784" i="2" s="1"/>
  <c r="G2782" i="2" s="1"/>
  <c r="Q2786" i="2"/>
  <c r="P2786" i="2"/>
  <c r="J2786" i="2"/>
  <c r="H2786" i="2"/>
  <c r="Q2785" i="2"/>
  <c r="Q2784" i="2" s="1"/>
  <c r="Q2782" i="2" s="1"/>
  <c r="Q2664" i="2" s="1"/>
  <c r="P2785" i="2"/>
  <c r="P2784" i="2" s="1"/>
  <c r="P2782" i="2" s="1"/>
  <c r="J2785" i="2"/>
  <c r="I2785" i="2"/>
  <c r="J2784" i="2"/>
  <c r="I2784" i="2"/>
  <c r="P2783" i="2"/>
  <c r="P2781" i="2" s="1"/>
  <c r="O2783" i="2"/>
  <c r="I2783" i="2"/>
  <c r="J2782" i="2"/>
  <c r="J2664" i="2" s="1"/>
  <c r="I2782" i="2"/>
  <c r="I2664" i="2" s="1"/>
  <c r="O2781" i="2"/>
  <c r="I2781" i="2"/>
  <c r="M2780" i="2"/>
  <c r="L2780" i="2"/>
  <c r="Q2779" i="2"/>
  <c r="P2779" i="2"/>
  <c r="P2778" i="2" s="1"/>
  <c r="O2779" i="2"/>
  <c r="N2779" i="2"/>
  <c r="M2779" i="2"/>
  <c r="K2779" i="2"/>
  <c r="J2779" i="2"/>
  <c r="J2778" i="2" s="1"/>
  <c r="J2777" i="2" s="1"/>
  <c r="I2779" i="2"/>
  <c r="I2778" i="2" s="1"/>
  <c r="I2777" i="2" s="1"/>
  <c r="H2779" i="2"/>
  <c r="G2779" i="2"/>
  <c r="Q2778" i="2"/>
  <c r="O2778" i="2"/>
  <c r="O2777" i="2" s="1"/>
  <c r="N2778" i="2"/>
  <c r="M2778" i="2"/>
  <c r="M2777" i="2" s="1"/>
  <c r="K2778" i="2"/>
  <c r="K2777" i="2" s="1"/>
  <c r="G2778" i="2"/>
  <c r="G2777" i="2" s="1"/>
  <c r="Q2777" i="2"/>
  <c r="P2777" i="2"/>
  <c r="P2772" i="2" s="1"/>
  <c r="N2777" i="2"/>
  <c r="L2776" i="2"/>
  <c r="M2776" i="2" s="1"/>
  <c r="M2775" i="2" s="1"/>
  <c r="M2774" i="2" s="1"/>
  <c r="Q2775" i="2"/>
  <c r="Q2774" i="2" s="1"/>
  <c r="Q2773" i="2" s="1"/>
  <c r="Q2772" i="2" s="1"/>
  <c r="P2775" i="2"/>
  <c r="O2775" i="2"/>
  <c r="O2774" i="2" s="1"/>
  <c r="O2773" i="2" s="1"/>
  <c r="N2775" i="2"/>
  <c r="N2774" i="2" s="1"/>
  <c r="N2773" i="2" s="1"/>
  <c r="K2775" i="2"/>
  <c r="K2774" i="2" s="1"/>
  <c r="K2773" i="2" s="1"/>
  <c r="K2772" i="2" s="1"/>
  <c r="K2771" i="2" s="1"/>
  <c r="J2775" i="2"/>
  <c r="I2775" i="2"/>
  <c r="I2774" i="2" s="1"/>
  <c r="H2775" i="2"/>
  <c r="G2775" i="2"/>
  <c r="P2774" i="2"/>
  <c r="P2773" i="2" s="1"/>
  <c r="J2774" i="2"/>
  <c r="H2774" i="2"/>
  <c r="G2774" i="2"/>
  <c r="G2773" i="2" s="1"/>
  <c r="G2772" i="2" s="1"/>
  <c r="G2771" i="2" s="1"/>
  <c r="M2773" i="2"/>
  <c r="J2773" i="2"/>
  <c r="I2773" i="2"/>
  <c r="I2772" i="2" s="1"/>
  <c r="O2772" i="2"/>
  <c r="O2771" i="2" s="1"/>
  <c r="Q2771" i="2"/>
  <c r="P2771" i="2"/>
  <c r="I2771" i="2"/>
  <c r="L2770" i="2"/>
  <c r="M2770" i="2" s="1"/>
  <c r="M2769" i="2" s="1"/>
  <c r="Q2769" i="2"/>
  <c r="P2769" i="2"/>
  <c r="O2769" i="2"/>
  <c r="N2769" i="2"/>
  <c r="K2769" i="2"/>
  <c r="J2769" i="2"/>
  <c r="I2769" i="2"/>
  <c r="H2769" i="2"/>
  <c r="L2769" i="2" s="1"/>
  <c r="G2769" i="2"/>
  <c r="L2768" i="2"/>
  <c r="M2768" i="2" s="1"/>
  <c r="M2767" i="2" s="1"/>
  <c r="Q2767" i="2"/>
  <c r="P2767" i="2"/>
  <c r="O2767" i="2"/>
  <c r="N2767" i="2"/>
  <c r="K2767" i="2"/>
  <c r="J2767" i="2"/>
  <c r="I2767" i="2"/>
  <c r="L2767" i="2" s="1"/>
  <c r="H2767" i="2"/>
  <c r="G2767" i="2"/>
  <c r="M2766" i="2"/>
  <c r="L2766" i="2"/>
  <c r="Q2765" i="2"/>
  <c r="P2765" i="2"/>
  <c r="O2765" i="2"/>
  <c r="N2765" i="2"/>
  <c r="M2765" i="2"/>
  <c r="K2765" i="2"/>
  <c r="J2765" i="2"/>
  <c r="I2765" i="2"/>
  <c r="H2765" i="2"/>
  <c r="G2765" i="2"/>
  <c r="Q2764" i="2"/>
  <c r="Q2762" i="2" s="1"/>
  <c r="P2764" i="2"/>
  <c r="O2764" i="2"/>
  <c r="N2764" i="2"/>
  <c r="K2764" i="2"/>
  <c r="J2764" i="2"/>
  <c r="J2762" i="2" s="1"/>
  <c r="I2764" i="2"/>
  <c r="H2764" i="2"/>
  <c r="G2764" i="2"/>
  <c r="Q2763" i="2"/>
  <c r="Q2761" i="2" s="1"/>
  <c r="P2763" i="2"/>
  <c r="O2763" i="2"/>
  <c r="O2667" i="2" s="1"/>
  <c r="N2763" i="2"/>
  <c r="K2763" i="2"/>
  <c r="J2763" i="2"/>
  <c r="I2763" i="2"/>
  <c r="H2763" i="2"/>
  <c r="G2763" i="2"/>
  <c r="P2762" i="2"/>
  <c r="O2762" i="2"/>
  <c r="N2762" i="2"/>
  <c r="K2762" i="2"/>
  <c r="H2762" i="2"/>
  <c r="G2762" i="2"/>
  <c r="P2761" i="2"/>
  <c r="O2761" i="2"/>
  <c r="H2761" i="2"/>
  <c r="G2761" i="2"/>
  <c r="M2760" i="2"/>
  <c r="L2760" i="2"/>
  <c r="Q2759" i="2"/>
  <c r="Q2758" i="2" s="1"/>
  <c r="P2759" i="2"/>
  <c r="O2759" i="2"/>
  <c r="O2758" i="2" s="1"/>
  <c r="O2757" i="2" s="1"/>
  <c r="N2759" i="2"/>
  <c r="M2759" i="2"/>
  <c r="M2758" i="2" s="1"/>
  <c r="M2757" i="2" s="1"/>
  <c r="K2759" i="2"/>
  <c r="K2758" i="2" s="1"/>
  <c r="J2759" i="2"/>
  <c r="J2758" i="2" s="1"/>
  <c r="I2759" i="2"/>
  <c r="H2759" i="2"/>
  <c r="L2759" i="2" s="1"/>
  <c r="G2759" i="2"/>
  <c r="P2758" i="2"/>
  <c r="P2757" i="2" s="1"/>
  <c r="N2758" i="2"/>
  <c r="N2757" i="2" s="1"/>
  <c r="I2758" i="2"/>
  <c r="I2757" i="2" s="1"/>
  <c r="G2758" i="2"/>
  <c r="Q2757" i="2"/>
  <c r="K2757" i="2"/>
  <c r="J2757" i="2"/>
  <c r="G2757" i="2"/>
  <c r="L2756" i="2"/>
  <c r="M2756" i="2" s="1"/>
  <c r="M2755" i="2" s="1"/>
  <c r="M2754" i="2" s="1"/>
  <c r="M2753" i="2" s="1"/>
  <c r="Q2755" i="2"/>
  <c r="P2755" i="2"/>
  <c r="O2755" i="2"/>
  <c r="O2754" i="2" s="1"/>
  <c r="N2755" i="2"/>
  <c r="L2755" i="2"/>
  <c r="K2755" i="2"/>
  <c r="J2755" i="2"/>
  <c r="I2755" i="2"/>
  <c r="I2754" i="2" s="1"/>
  <c r="H2755" i="2"/>
  <c r="H2754" i="2" s="1"/>
  <c r="H2753" i="2" s="1"/>
  <c r="G2755" i="2"/>
  <c r="Q2754" i="2"/>
  <c r="P2754" i="2"/>
  <c r="N2754" i="2"/>
  <c r="N2753" i="2" s="1"/>
  <c r="K2754" i="2"/>
  <c r="J2754" i="2"/>
  <c r="L2754" i="2" s="1"/>
  <c r="G2754" i="2"/>
  <c r="G2753" i="2" s="1"/>
  <c r="Q2753" i="2"/>
  <c r="P2753" i="2"/>
  <c r="O2753" i="2"/>
  <c r="K2753" i="2"/>
  <c r="J2753" i="2"/>
  <c r="I2753" i="2"/>
  <c r="M2752" i="2"/>
  <c r="L2752" i="2"/>
  <c r="Q2751" i="2"/>
  <c r="Q2750" i="2" s="1"/>
  <c r="P2751" i="2"/>
  <c r="O2751" i="2"/>
  <c r="N2751" i="2"/>
  <c r="N2750" i="2" s="1"/>
  <c r="N2749" i="2" s="1"/>
  <c r="M2751" i="2"/>
  <c r="L2751" i="2"/>
  <c r="K2751" i="2"/>
  <c r="K2750" i="2" s="1"/>
  <c r="K2749" i="2" s="1"/>
  <c r="J2751" i="2"/>
  <c r="J2750" i="2" s="1"/>
  <c r="I2751" i="2"/>
  <c r="H2751" i="2"/>
  <c r="H2750" i="2" s="1"/>
  <c r="G2751" i="2"/>
  <c r="P2750" i="2"/>
  <c r="P2749" i="2" s="1"/>
  <c r="O2750" i="2"/>
  <c r="M2750" i="2"/>
  <c r="M2749" i="2" s="1"/>
  <c r="L2750" i="2"/>
  <c r="I2750" i="2"/>
  <c r="G2750" i="2"/>
  <c r="G2749" i="2" s="1"/>
  <c r="Q2749" i="2"/>
  <c r="O2749" i="2"/>
  <c r="J2749" i="2"/>
  <c r="I2749" i="2"/>
  <c r="H2749" i="2"/>
  <c r="L2748" i="2"/>
  <c r="M2748" i="2" s="1"/>
  <c r="M2747" i="2" s="1"/>
  <c r="M2746" i="2" s="1"/>
  <c r="M2745" i="2" s="1"/>
  <c r="Q2747" i="2"/>
  <c r="P2747" i="2"/>
  <c r="O2747" i="2"/>
  <c r="O2746" i="2" s="1"/>
  <c r="O2745" i="2" s="1"/>
  <c r="N2747" i="2"/>
  <c r="K2747" i="2"/>
  <c r="K2746" i="2" s="1"/>
  <c r="K2745" i="2" s="1"/>
  <c r="J2747" i="2"/>
  <c r="I2747" i="2"/>
  <c r="H2747" i="2"/>
  <c r="G2747" i="2"/>
  <c r="G2746" i="2" s="1"/>
  <c r="Q2746" i="2"/>
  <c r="Q2745" i="2" s="1"/>
  <c r="P2746" i="2"/>
  <c r="P2745" i="2" s="1"/>
  <c r="N2746" i="2"/>
  <c r="J2746" i="2"/>
  <c r="J2745" i="2" s="1"/>
  <c r="I2746" i="2"/>
  <c r="I2745" i="2" s="1"/>
  <c r="H2746" i="2"/>
  <c r="N2745" i="2"/>
  <c r="G2745" i="2"/>
  <c r="L2744" i="2"/>
  <c r="M2744" i="2" s="1"/>
  <c r="M2743" i="2" s="1"/>
  <c r="Q2743" i="2"/>
  <c r="Q2742" i="2" s="1"/>
  <c r="Q2741" i="2" s="1"/>
  <c r="P2743" i="2"/>
  <c r="O2743" i="2"/>
  <c r="N2743" i="2"/>
  <c r="K2743" i="2"/>
  <c r="K2742" i="2" s="1"/>
  <c r="K2741" i="2" s="1"/>
  <c r="J2743" i="2"/>
  <c r="J2742" i="2" s="1"/>
  <c r="I2743" i="2"/>
  <c r="I2742" i="2" s="1"/>
  <c r="H2743" i="2"/>
  <c r="G2743" i="2"/>
  <c r="P2742" i="2"/>
  <c r="O2742" i="2"/>
  <c r="O2741" i="2" s="1"/>
  <c r="N2742" i="2"/>
  <c r="M2742" i="2"/>
  <c r="M2741" i="2" s="1"/>
  <c r="H2742" i="2"/>
  <c r="G2742" i="2"/>
  <c r="G2741" i="2" s="1"/>
  <c r="P2741" i="2"/>
  <c r="N2741" i="2"/>
  <c r="J2741" i="2"/>
  <c r="I2741" i="2"/>
  <c r="M2740" i="2"/>
  <c r="L2740" i="2"/>
  <c r="Q2739" i="2"/>
  <c r="Q2738" i="2" s="1"/>
  <c r="P2739" i="2"/>
  <c r="P2738" i="2" s="1"/>
  <c r="P2737" i="2" s="1"/>
  <c r="O2739" i="2"/>
  <c r="N2739" i="2"/>
  <c r="N2738" i="2" s="1"/>
  <c r="M2739" i="2"/>
  <c r="K2739" i="2"/>
  <c r="K2738" i="2" s="1"/>
  <c r="J2739" i="2"/>
  <c r="I2739" i="2"/>
  <c r="H2739" i="2"/>
  <c r="G2739" i="2"/>
  <c r="G2738" i="2" s="1"/>
  <c r="G2737" i="2" s="1"/>
  <c r="O2738" i="2"/>
  <c r="O2737" i="2" s="1"/>
  <c r="M2738" i="2"/>
  <c r="J2738" i="2"/>
  <c r="J2737" i="2" s="1"/>
  <c r="I2738" i="2"/>
  <c r="I2737" i="2" s="1"/>
  <c r="H2738" i="2"/>
  <c r="Q2737" i="2"/>
  <c r="N2737" i="2"/>
  <c r="M2737" i="2"/>
  <c r="K2737" i="2"/>
  <c r="L2736" i="2"/>
  <c r="M2736" i="2" s="1"/>
  <c r="M2735" i="2" s="1"/>
  <c r="M2734" i="2" s="1"/>
  <c r="M2733" i="2" s="1"/>
  <c r="Q2735" i="2"/>
  <c r="P2735" i="2"/>
  <c r="P2734" i="2" s="1"/>
  <c r="P2733" i="2" s="1"/>
  <c r="O2735" i="2"/>
  <c r="N2735" i="2"/>
  <c r="K2735" i="2"/>
  <c r="J2735" i="2"/>
  <c r="I2735" i="2"/>
  <c r="H2735" i="2"/>
  <c r="G2735" i="2"/>
  <c r="Q2734" i="2"/>
  <c r="Q2733" i="2" s="1"/>
  <c r="O2734" i="2"/>
  <c r="O2733" i="2" s="1"/>
  <c r="N2734" i="2"/>
  <c r="N2733" i="2" s="1"/>
  <c r="K2734" i="2"/>
  <c r="I2734" i="2"/>
  <c r="I2733" i="2" s="1"/>
  <c r="H2734" i="2"/>
  <c r="G2734" i="2"/>
  <c r="G2733" i="2" s="1"/>
  <c r="K2733" i="2"/>
  <c r="H2733" i="2"/>
  <c r="L2732" i="2"/>
  <c r="M2732" i="2" s="1"/>
  <c r="M2731" i="2" s="1"/>
  <c r="M2730" i="2" s="1"/>
  <c r="M2729" i="2" s="1"/>
  <c r="Q2731" i="2"/>
  <c r="Q2730" i="2" s="1"/>
  <c r="P2731" i="2"/>
  <c r="O2731" i="2"/>
  <c r="O2730" i="2" s="1"/>
  <c r="O2729" i="2" s="1"/>
  <c r="N2731" i="2"/>
  <c r="N2730" i="2" s="1"/>
  <c r="N2729" i="2" s="1"/>
  <c r="K2731" i="2"/>
  <c r="J2731" i="2"/>
  <c r="I2731" i="2"/>
  <c r="I2730" i="2" s="1"/>
  <c r="H2731" i="2"/>
  <c r="G2731" i="2"/>
  <c r="G2730" i="2" s="1"/>
  <c r="P2730" i="2"/>
  <c r="K2730" i="2"/>
  <c r="K2729" i="2" s="1"/>
  <c r="J2730" i="2"/>
  <c r="Q2729" i="2"/>
  <c r="P2729" i="2"/>
  <c r="J2729" i="2"/>
  <c r="I2729" i="2"/>
  <c r="G2729" i="2"/>
  <c r="M2728" i="2"/>
  <c r="L2728" i="2"/>
  <c r="Q2727" i="2"/>
  <c r="P2727" i="2"/>
  <c r="P2726" i="2" s="1"/>
  <c r="O2727" i="2"/>
  <c r="N2727" i="2"/>
  <c r="N2726" i="2" s="1"/>
  <c r="N2725" i="2" s="1"/>
  <c r="M2727" i="2"/>
  <c r="M2726" i="2" s="1"/>
  <c r="M2725" i="2" s="1"/>
  <c r="K2727" i="2"/>
  <c r="J2727" i="2"/>
  <c r="I2727" i="2"/>
  <c r="H2727" i="2"/>
  <c r="G2727" i="2"/>
  <c r="G2726" i="2" s="1"/>
  <c r="G2725" i="2" s="1"/>
  <c r="Q2726" i="2"/>
  <c r="Q2725" i="2" s="1"/>
  <c r="O2726" i="2"/>
  <c r="K2726" i="2"/>
  <c r="J2726" i="2"/>
  <c r="J2725" i="2" s="1"/>
  <c r="I2726" i="2"/>
  <c r="P2725" i="2"/>
  <c r="O2725" i="2"/>
  <c r="K2725" i="2"/>
  <c r="I2725" i="2"/>
  <c r="M2724" i="2"/>
  <c r="L2724" i="2"/>
  <c r="Q2723" i="2"/>
  <c r="Q2722" i="2" s="1"/>
  <c r="P2723" i="2"/>
  <c r="O2723" i="2"/>
  <c r="N2723" i="2"/>
  <c r="M2723" i="2"/>
  <c r="M2722" i="2" s="1"/>
  <c r="M2721" i="2" s="1"/>
  <c r="K2723" i="2"/>
  <c r="K2722" i="2" s="1"/>
  <c r="J2723" i="2"/>
  <c r="J2722" i="2" s="1"/>
  <c r="I2723" i="2"/>
  <c r="H2723" i="2"/>
  <c r="G2723" i="2"/>
  <c r="G2722" i="2" s="1"/>
  <c r="G2721" i="2" s="1"/>
  <c r="P2722" i="2"/>
  <c r="O2722" i="2"/>
  <c r="O2721" i="2" s="1"/>
  <c r="N2722" i="2"/>
  <c r="N2721" i="2" s="1"/>
  <c r="I2722" i="2"/>
  <c r="H2722" i="2"/>
  <c r="Q2721" i="2"/>
  <c r="P2721" i="2"/>
  <c r="K2721" i="2"/>
  <c r="J2721" i="2"/>
  <c r="I2721" i="2"/>
  <c r="H2721" i="2"/>
  <c r="L2720" i="2"/>
  <c r="M2720" i="2" s="1"/>
  <c r="M2719" i="2" s="1"/>
  <c r="Q2719" i="2"/>
  <c r="Q2718" i="2" s="1"/>
  <c r="Q2717" i="2" s="1"/>
  <c r="P2719" i="2"/>
  <c r="O2719" i="2"/>
  <c r="O2718" i="2" s="1"/>
  <c r="O2717" i="2" s="1"/>
  <c r="N2719" i="2"/>
  <c r="N2718" i="2" s="1"/>
  <c r="N2717" i="2" s="1"/>
  <c r="K2719" i="2"/>
  <c r="K2718" i="2" s="1"/>
  <c r="K2717" i="2" s="1"/>
  <c r="J2719" i="2"/>
  <c r="J2718" i="2" s="1"/>
  <c r="I2719" i="2"/>
  <c r="H2719" i="2"/>
  <c r="G2719" i="2"/>
  <c r="P2718" i="2"/>
  <c r="P2717" i="2" s="1"/>
  <c r="M2718" i="2"/>
  <c r="I2718" i="2"/>
  <c r="H2718" i="2"/>
  <c r="G2718" i="2"/>
  <c r="G2717" i="2" s="1"/>
  <c r="M2717" i="2"/>
  <c r="J2717" i="2"/>
  <c r="I2717" i="2"/>
  <c r="M2716" i="2"/>
  <c r="L2716" i="2"/>
  <c r="Q2715" i="2"/>
  <c r="Q2714" i="2" s="1"/>
  <c r="Q2713" i="2" s="1"/>
  <c r="P2715" i="2"/>
  <c r="P2714" i="2" s="1"/>
  <c r="P2713" i="2" s="1"/>
  <c r="O2715" i="2"/>
  <c r="N2715" i="2"/>
  <c r="M2715" i="2"/>
  <c r="K2715" i="2"/>
  <c r="K2714" i="2" s="1"/>
  <c r="K2713" i="2" s="1"/>
  <c r="J2715" i="2"/>
  <c r="J2714" i="2" s="1"/>
  <c r="J2713" i="2" s="1"/>
  <c r="I2715" i="2"/>
  <c r="I2714" i="2" s="1"/>
  <c r="I2713" i="2" s="1"/>
  <c r="H2715" i="2"/>
  <c r="G2715" i="2"/>
  <c r="O2714" i="2"/>
  <c r="O2713" i="2" s="1"/>
  <c r="N2714" i="2"/>
  <c r="N2713" i="2" s="1"/>
  <c r="M2714" i="2"/>
  <c r="M2713" i="2" s="1"/>
  <c r="G2714" i="2"/>
  <c r="G2713" i="2" s="1"/>
  <c r="L2712" i="2"/>
  <c r="M2712" i="2" s="1"/>
  <c r="M2711" i="2" s="1"/>
  <c r="Q2711" i="2"/>
  <c r="P2711" i="2"/>
  <c r="P2710" i="2" s="1"/>
  <c r="P2709" i="2" s="1"/>
  <c r="O2711" i="2"/>
  <c r="O2710" i="2" s="1"/>
  <c r="O2709" i="2" s="1"/>
  <c r="N2711" i="2"/>
  <c r="K2711" i="2"/>
  <c r="J2711" i="2"/>
  <c r="J2710" i="2" s="1"/>
  <c r="J2709" i="2" s="1"/>
  <c r="I2711" i="2"/>
  <c r="H2711" i="2"/>
  <c r="G2711" i="2"/>
  <c r="G2710" i="2" s="1"/>
  <c r="G2709" i="2" s="1"/>
  <c r="Q2710" i="2"/>
  <c r="Q2709" i="2" s="1"/>
  <c r="N2710" i="2"/>
  <c r="M2710" i="2"/>
  <c r="M2709" i="2" s="1"/>
  <c r="K2710" i="2"/>
  <c r="K2709" i="2" s="1"/>
  <c r="H2710" i="2"/>
  <c r="N2709" i="2"/>
  <c r="M2708" i="2"/>
  <c r="L2708" i="2"/>
  <c r="Q2707" i="2"/>
  <c r="Q2706" i="2" s="1"/>
  <c r="Q2705" i="2" s="1"/>
  <c r="P2707" i="2"/>
  <c r="O2707" i="2"/>
  <c r="O2706" i="2" s="1"/>
  <c r="N2707" i="2"/>
  <c r="M2707" i="2"/>
  <c r="M2706" i="2" s="1"/>
  <c r="K2707" i="2"/>
  <c r="K2706" i="2" s="1"/>
  <c r="J2707" i="2"/>
  <c r="I2707" i="2"/>
  <c r="I2706" i="2" s="1"/>
  <c r="H2707" i="2"/>
  <c r="G2707" i="2"/>
  <c r="G2706" i="2" s="1"/>
  <c r="P2706" i="2"/>
  <c r="P2705" i="2" s="1"/>
  <c r="N2706" i="2"/>
  <c r="N2705" i="2" s="1"/>
  <c r="J2706" i="2"/>
  <c r="J2705" i="2" s="1"/>
  <c r="H2706" i="2"/>
  <c r="O2705" i="2"/>
  <c r="K2705" i="2"/>
  <c r="I2705" i="2"/>
  <c r="G2705" i="2"/>
  <c r="L2704" i="2"/>
  <c r="M2704" i="2" s="1"/>
  <c r="M2703" i="2" s="1"/>
  <c r="Q2703" i="2"/>
  <c r="Q2702" i="2" s="1"/>
  <c r="P2703" i="2"/>
  <c r="O2703" i="2"/>
  <c r="N2703" i="2"/>
  <c r="N2702" i="2" s="1"/>
  <c r="N2701" i="2" s="1"/>
  <c r="K2703" i="2"/>
  <c r="K2702" i="2" s="1"/>
  <c r="K2701" i="2" s="1"/>
  <c r="J2703" i="2"/>
  <c r="I2703" i="2"/>
  <c r="H2703" i="2"/>
  <c r="G2703" i="2"/>
  <c r="G2702" i="2" s="1"/>
  <c r="G2701" i="2" s="1"/>
  <c r="P2702" i="2"/>
  <c r="O2702" i="2"/>
  <c r="M2702" i="2"/>
  <c r="M2701" i="2" s="1"/>
  <c r="J2702" i="2"/>
  <c r="I2702" i="2"/>
  <c r="Q2701" i="2"/>
  <c r="P2701" i="2"/>
  <c r="O2701" i="2"/>
  <c r="J2701" i="2"/>
  <c r="I2701" i="2"/>
  <c r="M2700" i="2"/>
  <c r="L2700" i="2"/>
  <c r="Q2699" i="2"/>
  <c r="P2699" i="2"/>
  <c r="P2698" i="2" s="1"/>
  <c r="O2699" i="2"/>
  <c r="O2698" i="2" s="1"/>
  <c r="O2697" i="2" s="1"/>
  <c r="N2699" i="2"/>
  <c r="M2699" i="2"/>
  <c r="M2698" i="2" s="1"/>
  <c r="M2697" i="2" s="1"/>
  <c r="K2699" i="2"/>
  <c r="J2699" i="2"/>
  <c r="I2699" i="2"/>
  <c r="H2699" i="2"/>
  <c r="G2699" i="2"/>
  <c r="G2698" i="2" s="1"/>
  <c r="Q2698" i="2"/>
  <c r="N2698" i="2"/>
  <c r="N2697" i="2" s="1"/>
  <c r="K2698" i="2"/>
  <c r="J2698" i="2"/>
  <c r="J2697" i="2" s="1"/>
  <c r="H2698" i="2"/>
  <c r="Q2697" i="2"/>
  <c r="P2697" i="2"/>
  <c r="K2697" i="2"/>
  <c r="H2697" i="2"/>
  <c r="G2697" i="2"/>
  <c r="L2696" i="2"/>
  <c r="M2696" i="2" s="1"/>
  <c r="M2695" i="2" s="1"/>
  <c r="Q2695" i="2"/>
  <c r="P2695" i="2"/>
  <c r="P2694" i="2" s="1"/>
  <c r="O2695" i="2"/>
  <c r="N2695" i="2"/>
  <c r="N2694" i="2" s="1"/>
  <c r="N2693" i="2" s="1"/>
  <c r="L2695" i="2"/>
  <c r="K2695" i="2"/>
  <c r="J2695" i="2"/>
  <c r="I2695" i="2"/>
  <c r="I2694" i="2" s="1"/>
  <c r="H2695" i="2"/>
  <c r="G2695" i="2"/>
  <c r="Q2694" i="2"/>
  <c r="Q2693" i="2" s="1"/>
  <c r="O2694" i="2"/>
  <c r="O2693" i="2" s="1"/>
  <c r="M2694" i="2"/>
  <c r="M2693" i="2" s="1"/>
  <c r="K2694" i="2"/>
  <c r="K2693" i="2" s="1"/>
  <c r="J2694" i="2"/>
  <c r="J2693" i="2" s="1"/>
  <c r="H2694" i="2"/>
  <c r="G2694" i="2"/>
  <c r="G2693" i="2" s="1"/>
  <c r="P2693" i="2"/>
  <c r="I2693" i="2"/>
  <c r="M2692" i="2"/>
  <c r="L2692" i="2"/>
  <c r="Q2691" i="2"/>
  <c r="Q2690" i="2" s="1"/>
  <c r="P2691" i="2"/>
  <c r="P2690" i="2" s="1"/>
  <c r="P2689" i="2" s="1"/>
  <c r="O2691" i="2"/>
  <c r="O2690" i="2" s="1"/>
  <c r="N2691" i="2"/>
  <c r="M2691" i="2"/>
  <c r="K2691" i="2"/>
  <c r="K2690" i="2" s="1"/>
  <c r="K2689" i="2" s="1"/>
  <c r="J2691" i="2"/>
  <c r="I2691" i="2"/>
  <c r="I2690" i="2" s="1"/>
  <c r="I2689" i="2" s="1"/>
  <c r="H2691" i="2"/>
  <c r="G2691" i="2"/>
  <c r="N2690" i="2"/>
  <c r="N2689" i="2" s="1"/>
  <c r="M2690" i="2"/>
  <c r="M2689" i="2" s="1"/>
  <c r="J2690" i="2"/>
  <c r="J2689" i="2" s="1"/>
  <c r="G2690" i="2"/>
  <c r="Q2689" i="2"/>
  <c r="O2689" i="2"/>
  <c r="G2689" i="2"/>
  <c r="L2688" i="2"/>
  <c r="M2688" i="2" s="1"/>
  <c r="M2687" i="2" s="1"/>
  <c r="M2686" i="2" s="1"/>
  <c r="M2685" i="2" s="1"/>
  <c r="Q2687" i="2"/>
  <c r="P2687" i="2"/>
  <c r="P2686" i="2" s="1"/>
  <c r="O2687" i="2"/>
  <c r="N2687" i="2"/>
  <c r="N2686" i="2" s="1"/>
  <c r="N2685" i="2" s="1"/>
  <c r="L2687" i="2"/>
  <c r="K2687" i="2"/>
  <c r="J2687" i="2"/>
  <c r="J2686" i="2" s="1"/>
  <c r="I2687" i="2"/>
  <c r="H2687" i="2"/>
  <c r="G2687" i="2"/>
  <c r="Q2686" i="2"/>
  <c r="Q2685" i="2" s="1"/>
  <c r="O2686" i="2"/>
  <c r="O2685" i="2" s="1"/>
  <c r="K2686" i="2"/>
  <c r="I2686" i="2"/>
  <c r="I2685" i="2" s="1"/>
  <c r="H2686" i="2"/>
  <c r="G2686" i="2"/>
  <c r="G2685" i="2" s="1"/>
  <c r="P2685" i="2"/>
  <c r="K2685" i="2"/>
  <c r="J2685" i="2"/>
  <c r="L2684" i="2"/>
  <c r="M2684" i="2" s="1"/>
  <c r="M2683" i="2" s="1"/>
  <c r="Q2683" i="2"/>
  <c r="Q2682" i="2" s="1"/>
  <c r="Q2681" i="2" s="1"/>
  <c r="P2683" i="2"/>
  <c r="O2683" i="2"/>
  <c r="O2682" i="2" s="1"/>
  <c r="N2683" i="2"/>
  <c r="K2683" i="2"/>
  <c r="K2682" i="2" s="1"/>
  <c r="J2683" i="2"/>
  <c r="I2683" i="2"/>
  <c r="H2683" i="2"/>
  <c r="G2683" i="2"/>
  <c r="P2682" i="2"/>
  <c r="P2681" i="2" s="1"/>
  <c r="N2682" i="2"/>
  <c r="N2681" i="2" s="1"/>
  <c r="M2682" i="2"/>
  <c r="M2681" i="2" s="1"/>
  <c r="J2682" i="2"/>
  <c r="H2682" i="2"/>
  <c r="G2682" i="2"/>
  <c r="G2681" i="2" s="1"/>
  <c r="O2681" i="2"/>
  <c r="K2681" i="2"/>
  <c r="J2681" i="2"/>
  <c r="M2680" i="2"/>
  <c r="L2680" i="2"/>
  <c r="Q2679" i="2"/>
  <c r="Q2678" i="2" s="1"/>
  <c r="Q2677" i="2" s="1"/>
  <c r="P2679" i="2"/>
  <c r="P2678" i="2" s="1"/>
  <c r="P2677" i="2" s="1"/>
  <c r="O2679" i="2"/>
  <c r="N2679" i="2"/>
  <c r="N2678" i="2" s="1"/>
  <c r="M2679" i="2"/>
  <c r="M2678" i="2" s="1"/>
  <c r="M2677" i="2" s="1"/>
  <c r="K2679" i="2"/>
  <c r="J2679" i="2"/>
  <c r="I2679" i="2"/>
  <c r="H2679" i="2"/>
  <c r="G2679" i="2"/>
  <c r="G2678" i="2" s="1"/>
  <c r="G2677" i="2" s="1"/>
  <c r="O2678" i="2"/>
  <c r="O2677" i="2" s="1"/>
  <c r="K2678" i="2"/>
  <c r="K2677" i="2" s="1"/>
  <c r="J2678" i="2"/>
  <c r="J2677" i="2" s="1"/>
  <c r="I2678" i="2"/>
  <c r="N2677" i="2"/>
  <c r="I2677" i="2"/>
  <c r="L2676" i="2"/>
  <c r="M2676" i="2" s="1"/>
  <c r="M2675" i="2" s="1"/>
  <c r="M2674" i="2" s="1"/>
  <c r="M2673" i="2" s="1"/>
  <c r="Q2675" i="2"/>
  <c r="Q2674" i="2" s="1"/>
  <c r="Q2673" i="2" s="1"/>
  <c r="P2675" i="2"/>
  <c r="O2675" i="2"/>
  <c r="O2674" i="2" s="1"/>
  <c r="N2675" i="2"/>
  <c r="L2675" i="2"/>
  <c r="K2675" i="2"/>
  <c r="K2674" i="2" s="1"/>
  <c r="K2673" i="2" s="1"/>
  <c r="J2675" i="2"/>
  <c r="I2675" i="2"/>
  <c r="H2675" i="2"/>
  <c r="G2675" i="2"/>
  <c r="G2674" i="2" s="1"/>
  <c r="P2674" i="2"/>
  <c r="P2673" i="2" s="1"/>
  <c r="N2674" i="2"/>
  <c r="J2674" i="2"/>
  <c r="I2674" i="2"/>
  <c r="H2674" i="2"/>
  <c r="O2673" i="2"/>
  <c r="N2673" i="2"/>
  <c r="J2673" i="2"/>
  <c r="H2673" i="2"/>
  <c r="G2673" i="2"/>
  <c r="L2672" i="2"/>
  <c r="M2672" i="2" s="1"/>
  <c r="M2671" i="2" s="1"/>
  <c r="M2670" i="2" s="1"/>
  <c r="Q2671" i="2"/>
  <c r="P2671" i="2"/>
  <c r="O2671" i="2"/>
  <c r="O2670" i="2" s="1"/>
  <c r="N2671" i="2"/>
  <c r="L2671" i="2"/>
  <c r="K2671" i="2"/>
  <c r="K2670" i="2" s="1"/>
  <c r="J2671" i="2"/>
  <c r="I2671" i="2"/>
  <c r="I2670" i="2" s="1"/>
  <c r="H2671" i="2"/>
  <c r="H2670" i="2" s="1"/>
  <c r="G2671" i="2"/>
  <c r="Q2670" i="2"/>
  <c r="P2670" i="2"/>
  <c r="N2670" i="2"/>
  <c r="N2669" i="2" s="1"/>
  <c r="J2670" i="2"/>
  <c r="G2670" i="2"/>
  <c r="P2669" i="2"/>
  <c r="O2669" i="2"/>
  <c r="J2669" i="2"/>
  <c r="H2669" i="2"/>
  <c r="Q2667" i="2"/>
  <c r="Q2665" i="2" s="1"/>
  <c r="Q2662" i="2" s="1"/>
  <c r="P2667" i="2"/>
  <c r="H2667" i="2"/>
  <c r="G2667" i="2"/>
  <c r="G2665" i="2" s="1"/>
  <c r="G2662" i="2" s="1"/>
  <c r="P2665" i="2"/>
  <c r="P2662" i="2" s="1"/>
  <c r="O2665" i="2"/>
  <c r="O2662" i="2" s="1"/>
  <c r="H2665" i="2"/>
  <c r="P2664" i="2"/>
  <c r="M2664" i="2"/>
  <c r="L2661" i="2"/>
  <c r="M2661" i="2" s="1"/>
  <c r="M2660" i="2" s="1"/>
  <c r="M2656" i="2" s="1"/>
  <c r="M2654" i="2" s="1"/>
  <c r="Q2660" i="2"/>
  <c r="P2660" i="2"/>
  <c r="O2660" i="2"/>
  <c r="O2656" i="2" s="1"/>
  <c r="O2654" i="2" s="1"/>
  <c r="N2660" i="2"/>
  <c r="N2656" i="2" s="1"/>
  <c r="N2654" i="2" s="1"/>
  <c r="K2660" i="2"/>
  <c r="J2660" i="2"/>
  <c r="I2660" i="2"/>
  <c r="I2656" i="2" s="1"/>
  <c r="I2654" i="2" s="1"/>
  <c r="H2660" i="2"/>
  <c r="G2660" i="2"/>
  <c r="M2659" i="2"/>
  <c r="L2659" i="2"/>
  <c r="Q2658" i="2"/>
  <c r="P2658" i="2"/>
  <c r="P2657" i="2" s="1"/>
  <c r="P2655" i="2" s="1"/>
  <c r="P2653" i="2" s="1"/>
  <c r="O2658" i="2"/>
  <c r="O2657" i="2" s="1"/>
  <c r="N2658" i="2"/>
  <c r="N2657" i="2" s="1"/>
  <c r="N2655" i="2" s="1"/>
  <c r="M2658" i="2"/>
  <c r="K2658" i="2"/>
  <c r="J2658" i="2"/>
  <c r="J2657" i="2" s="1"/>
  <c r="J2655" i="2" s="1"/>
  <c r="J2653" i="2" s="1"/>
  <c r="I2658" i="2"/>
  <c r="I2657" i="2" s="1"/>
  <c r="I2655" i="2" s="1"/>
  <c r="I2653" i="2" s="1"/>
  <c r="H2658" i="2"/>
  <c r="G2658" i="2"/>
  <c r="G2657" i="2" s="1"/>
  <c r="Q2657" i="2"/>
  <c r="M2657" i="2"/>
  <c r="M2655" i="2" s="1"/>
  <c r="K2657" i="2"/>
  <c r="K2655" i="2" s="1"/>
  <c r="K2653" i="2" s="1"/>
  <c r="H2657" i="2"/>
  <c r="Q2656" i="2"/>
  <c r="P2656" i="2"/>
  <c r="P2654" i="2" s="1"/>
  <c r="K2656" i="2"/>
  <c r="J2656" i="2"/>
  <c r="G2656" i="2"/>
  <c r="G2654" i="2" s="1"/>
  <c r="Q2655" i="2"/>
  <c r="O2655" i="2"/>
  <c r="O2653" i="2" s="1"/>
  <c r="G2655" i="2"/>
  <c r="Q2654" i="2"/>
  <c r="K2654" i="2"/>
  <c r="J2654" i="2"/>
  <c r="Q2653" i="2"/>
  <c r="N2653" i="2"/>
  <c r="M2653" i="2"/>
  <c r="G2653" i="2"/>
  <c r="L2652" i="2"/>
  <c r="M2652" i="2" s="1"/>
  <c r="M2651" i="2" s="1"/>
  <c r="M2650" i="2" s="1"/>
  <c r="Q2651" i="2"/>
  <c r="Q2650" i="2" s="1"/>
  <c r="P2651" i="2"/>
  <c r="O2651" i="2"/>
  <c r="N2651" i="2"/>
  <c r="N2650" i="2" s="1"/>
  <c r="K2651" i="2"/>
  <c r="K2650" i="2" s="1"/>
  <c r="J2651" i="2"/>
  <c r="L2651" i="2" s="1"/>
  <c r="I2651" i="2"/>
  <c r="H2651" i="2"/>
  <c r="G2651" i="2"/>
  <c r="P2650" i="2"/>
  <c r="O2650" i="2"/>
  <c r="J2650" i="2"/>
  <c r="I2650" i="2"/>
  <c r="H2650" i="2"/>
  <c r="G2650" i="2"/>
  <c r="L2649" i="2"/>
  <c r="M2649" i="2" s="1"/>
  <c r="L2648" i="2"/>
  <c r="M2648" i="2" s="1"/>
  <c r="M2647" i="2"/>
  <c r="L2647" i="2"/>
  <c r="Q2646" i="2"/>
  <c r="P2646" i="2"/>
  <c r="O2646" i="2"/>
  <c r="O2644" i="2" s="1"/>
  <c r="N2646" i="2"/>
  <c r="N2644" i="2" s="1"/>
  <c r="K2646" i="2"/>
  <c r="J2646" i="2"/>
  <c r="I2646" i="2"/>
  <c r="I2644" i="2" s="1"/>
  <c r="H2646" i="2"/>
  <c r="L2646" i="2" s="1"/>
  <c r="G2646" i="2"/>
  <c r="Q2645" i="2"/>
  <c r="P2645" i="2"/>
  <c r="O2645" i="2"/>
  <c r="N2645" i="2"/>
  <c r="N2643" i="2" s="1"/>
  <c r="N2544" i="2" s="1"/>
  <c r="L2645" i="2"/>
  <c r="K2645" i="2"/>
  <c r="J2645" i="2"/>
  <c r="I2645" i="2"/>
  <c r="H2645" i="2"/>
  <c r="H2643" i="2" s="1"/>
  <c r="H2544" i="2" s="1"/>
  <c r="G2645" i="2"/>
  <c r="G2633" i="2" s="1"/>
  <c r="Q2644" i="2"/>
  <c r="P2644" i="2"/>
  <c r="K2644" i="2"/>
  <c r="J2644" i="2"/>
  <c r="Q2643" i="2"/>
  <c r="Q2544" i="2" s="1"/>
  <c r="P2643" i="2"/>
  <c r="P2544" i="2" s="1"/>
  <c r="O2643" i="2"/>
  <c r="J2643" i="2"/>
  <c r="J2544" i="2" s="1"/>
  <c r="I2643" i="2"/>
  <c r="L2642" i="2"/>
  <c r="M2642" i="2" s="1"/>
  <c r="L2641" i="2"/>
  <c r="M2641" i="2" s="1"/>
  <c r="Q2640" i="2"/>
  <c r="P2640" i="2"/>
  <c r="P2639" i="2" s="1"/>
  <c r="P2638" i="2" s="1"/>
  <c r="O2640" i="2"/>
  <c r="O2639" i="2" s="1"/>
  <c r="O2638" i="2" s="1"/>
  <c r="N2640" i="2"/>
  <c r="K2640" i="2"/>
  <c r="J2640" i="2"/>
  <c r="J2639" i="2" s="1"/>
  <c r="I2640" i="2"/>
  <c r="I2639" i="2" s="1"/>
  <c r="I2638" i="2" s="1"/>
  <c r="H2640" i="2"/>
  <c r="G2640" i="2"/>
  <c r="Q2639" i="2"/>
  <c r="N2639" i="2"/>
  <c r="N2638" i="2" s="1"/>
  <c r="K2639" i="2"/>
  <c r="H2639" i="2"/>
  <c r="G2639" i="2"/>
  <c r="G2638" i="2" s="1"/>
  <c r="Q2638" i="2"/>
  <c r="K2638" i="2"/>
  <c r="J2638" i="2"/>
  <c r="M2637" i="2"/>
  <c r="L2637" i="2"/>
  <c r="Q2636" i="2"/>
  <c r="Q2635" i="2" s="1"/>
  <c r="P2636" i="2"/>
  <c r="O2636" i="2"/>
  <c r="O2635" i="2" s="1"/>
  <c r="N2636" i="2"/>
  <c r="M2636" i="2"/>
  <c r="M2635" i="2" s="1"/>
  <c r="K2636" i="2"/>
  <c r="J2636" i="2"/>
  <c r="I2636" i="2"/>
  <c r="H2636" i="2"/>
  <c r="G2636" i="2"/>
  <c r="G2635" i="2" s="1"/>
  <c r="P2635" i="2"/>
  <c r="N2635" i="2"/>
  <c r="K2635" i="2"/>
  <c r="K2634" i="2" s="1"/>
  <c r="J2635" i="2"/>
  <c r="J2634" i="2" s="1"/>
  <c r="H2635" i="2"/>
  <c r="O2634" i="2"/>
  <c r="Q2633" i="2"/>
  <c r="P2633" i="2"/>
  <c r="O2633" i="2"/>
  <c r="J2633" i="2"/>
  <c r="I2633" i="2"/>
  <c r="H2633" i="2"/>
  <c r="M2632" i="2"/>
  <c r="L2632" i="2"/>
  <c r="L2631" i="2"/>
  <c r="M2631" i="2" s="1"/>
  <c r="J2631" i="2"/>
  <c r="L2630" i="2"/>
  <c r="M2630" i="2" s="1"/>
  <c r="M2629" i="2"/>
  <c r="L2629" i="2"/>
  <c r="L2628" i="2"/>
  <c r="M2628" i="2" s="1"/>
  <c r="L2627" i="2"/>
  <c r="M2627" i="2" s="1"/>
  <c r="Q2626" i="2"/>
  <c r="P2626" i="2"/>
  <c r="O2626" i="2"/>
  <c r="N2626" i="2"/>
  <c r="L2626" i="2"/>
  <c r="K2626" i="2"/>
  <c r="J2626" i="2"/>
  <c r="I2626" i="2"/>
  <c r="H2626" i="2"/>
  <c r="G2626" i="2"/>
  <c r="M2625" i="2"/>
  <c r="L2625" i="2"/>
  <c r="L2624" i="2"/>
  <c r="M2624" i="2" s="1"/>
  <c r="M2623" i="2"/>
  <c r="L2623" i="2"/>
  <c r="L2622" i="2"/>
  <c r="M2622" i="2" s="1"/>
  <c r="L2621" i="2"/>
  <c r="M2621" i="2" s="1"/>
  <c r="M2620" i="2"/>
  <c r="L2620" i="2"/>
  <c r="Q2619" i="2"/>
  <c r="P2619" i="2"/>
  <c r="O2619" i="2"/>
  <c r="N2619" i="2"/>
  <c r="K2619" i="2"/>
  <c r="J2619" i="2"/>
  <c r="I2619" i="2"/>
  <c r="H2619" i="2"/>
  <c r="G2619" i="2"/>
  <c r="L2618" i="2"/>
  <c r="M2618" i="2" s="1"/>
  <c r="K2617" i="2"/>
  <c r="J2617" i="2"/>
  <c r="L2616" i="2"/>
  <c r="M2616" i="2" s="1"/>
  <c r="K2616" i="2"/>
  <c r="Q2615" i="2"/>
  <c r="P2615" i="2"/>
  <c r="O2615" i="2"/>
  <c r="N2615" i="2"/>
  <c r="K2615" i="2"/>
  <c r="I2615" i="2"/>
  <c r="H2615" i="2"/>
  <c r="G2615" i="2"/>
  <c r="L2614" i="2"/>
  <c r="M2614" i="2" s="1"/>
  <c r="M2613" i="2"/>
  <c r="L2613" i="2"/>
  <c r="L2612" i="2"/>
  <c r="M2612" i="2" s="1"/>
  <c r="M2611" i="2"/>
  <c r="L2611" i="2"/>
  <c r="M2610" i="2"/>
  <c r="L2610" i="2"/>
  <c r="L2609" i="2"/>
  <c r="M2609" i="2" s="1"/>
  <c r="Q2608" i="2"/>
  <c r="P2608" i="2"/>
  <c r="O2608" i="2"/>
  <c r="N2608" i="2"/>
  <c r="L2608" i="2"/>
  <c r="K2608" i="2"/>
  <c r="J2608" i="2"/>
  <c r="I2608" i="2"/>
  <c r="H2608" i="2"/>
  <c r="G2608" i="2"/>
  <c r="J2607" i="2"/>
  <c r="J2606" i="2" s="1"/>
  <c r="Q2606" i="2"/>
  <c r="P2606" i="2"/>
  <c r="O2606" i="2"/>
  <c r="N2606" i="2"/>
  <c r="K2606" i="2"/>
  <c r="I2606" i="2"/>
  <c r="H2606" i="2"/>
  <c r="G2606" i="2"/>
  <c r="K2605" i="2"/>
  <c r="L2604" i="2"/>
  <c r="M2604" i="2" s="1"/>
  <c r="L2603" i="2"/>
  <c r="M2603" i="2" s="1"/>
  <c r="L2602" i="2"/>
  <c r="M2602" i="2" s="1"/>
  <c r="L2601" i="2"/>
  <c r="M2601" i="2" s="1"/>
  <c r="Q2600" i="2"/>
  <c r="P2600" i="2"/>
  <c r="O2600" i="2"/>
  <c r="N2600" i="2"/>
  <c r="L2600" i="2"/>
  <c r="K2600" i="2"/>
  <c r="J2600" i="2"/>
  <c r="I2600" i="2"/>
  <c r="H2600" i="2"/>
  <c r="G2600" i="2"/>
  <c r="J2599" i="2"/>
  <c r="L2599" i="2" s="1"/>
  <c r="M2599" i="2" s="1"/>
  <c r="L2598" i="2"/>
  <c r="M2598" i="2" s="1"/>
  <c r="J2597" i="2"/>
  <c r="L2597" i="2" s="1"/>
  <c r="M2597" i="2" s="1"/>
  <c r="J2596" i="2"/>
  <c r="L2595" i="2"/>
  <c r="M2595" i="2" s="1"/>
  <c r="L2594" i="2"/>
  <c r="M2594" i="2" s="1"/>
  <c r="L2593" i="2"/>
  <c r="M2593" i="2" s="1"/>
  <c r="M2592" i="2"/>
  <c r="L2592" i="2"/>
  <c r="Q2591" i="2"/>
  <c r="P2591" i="2"/>
  <c r="O2591" i="2"/>
  <c r="N2591" i="2"/>
  <c r="K2591" i="2"/>
  <c r="I2591" i="2"/>
  <c r="H2591" i="2"/>
  <c r="G2591" i="2"/>
  <c r="M2590" i="2"/>
  <c r="L2590" i="2"/>
  <c r="J2589" i="2"/>
  <c r="L2589" i="2" s="1"/>
  <c r="M2589" i="2" s="1"/>
  <c r="M2588" i="2"/>
  <c r="L2588" i="2"/>
  <c r="Q2587" i="2"/>
  <c r="P2587" i="2"/>
  <c r="O2587" i="2"/>
  <c r="N2587" i="2"/>
  <c r="M2587" i="2"/>
  <c r="L2587" i="2"/>
  <c r="K2587" i="2"/>
  <c r="K2586" i="2" s="1"/>
  <c r="J2587" i="2"/>
  <c r="I2587" i="2"/>
  <c r="H2587" i="2"/>
  <c r="G2587" i="2"/>
  <c r="Q2586" i="2"/>
  <c r="P2586" i="2"/>
  <c r="O2586" i="2"/>
  <c r="I2586" i="2"/>
  <c r="G2586" i="2"/>
  <c r="J2584" i="2"/>
  <c r="L2583" i="2"/>
  <c r="M2583" i="2" s="1"/>
  <c r="J2583" i="2"/>
  <c r="J2582" i="2"/>
  <c r="L2582" i="2" s="1"/>
  <c r="M2582" i="2" s="1"/>
  <c r="Q2581" i="2"/>
  <c r="P2581" i="2"/>
  <c r="P2578" i="2" s="1"/>
  <c r="O2581" i="2"/>
  <c r="N2581" i="2"/>
  <c r="N2578" i="2" s="1"/>
  <c r="N2577" i="2" s="1"/>
  <c r="K2581" i="2"/>
  <c r="I2581" i="2"/>
  <c r="H2581" i="2"/>
  <c r="G2581" i="2"/>
  <c r="M2580" i="2"/>
  <c r="L2580" i="2"/>
  <c r="Q2579" i="2"/>
  <c r="Q2578" i="2" s="1"/>
  <c r="P2579" i="2"/>
  <c r="O2579" i="2"/>
  <c r="O2578" i="2" s="1"/>
  <c r="O2577" i="2" s="1"/>
  <c r="N2579" i="2"/>
  <c r="M2579" i="2"/>
  <c r="K2579" i="2"/>
  <c r="J2579" i="2"/>
  <c r="I2579" i="2"/>
  <c r="I2578" i="2" s="1"/>
  <c r="I2577" i="2" s="1"/>
  <c r="H2579" i="2"/>
  <c r="G2579" i="2"/>
  <c r="K2578" i="2"/>
  <c r="K2577" i="2" s="1"/>
  <c r="G2578" i="2"/>
  <c r="Q2577" i="2"/>
  <c r="P2577" i="2"/>
  <c r="G2577" i="2"/>
  <c r="M2575" i="2"/>
  <c r="L2575" i="2"/>
  <c r="Q2574" i="2"/>
  <c r="P2574" i="2"/>
  <c r="O2574" i="2"/>
  <c r="N2574" i="2"/>
  <c r="K2574" i="2"/>
  <c r="J2574" i="2"/>
  <c r="I2574" i="2"/>
  <c r="L2574" i="2" s="1"/>
  <c r="H2574" i="2"/>
  <c r="G2574" i="2"/>
  <c r="M2574" i="2" s="1"/>
  <c r="L2573" i="2"/>
  <c r="M2573" i="2" s="1"/>
  <c r="L2572" i="2"/>
  <c r="M2572" i="2" s="1"/>
  <c r="L2571" i="2"/>
  <c r="M2571" i="2" s="1"/>
  <c r="L2570" i="2"/>
  <c r="M2570" i="2" s="1"/>
  <c r="M2569" i="2"/>
  <c r="L2569" i="2"/>
  <c r="Q2568" i="2"/>
  <c r="P2568" i="2"/>
  <c r="P2567" i="2" s="1"/>
  <c r="O2568" i="2"/>
  <c r="O2567" i="2" s="1"/>
  <c r="N2568" i="2"/>
  <c r="K2568" i="2"/>
  <c r="J2568" i="2"/>
  <c r="J2567" i="2" s="1"/>
  <c r="I2568" i="2"/>
  <c r="I2567" i="2" s="1"/>
  <c r="H2568" i="2"/>
  <c r="G2568" i="2"/>
  <c r="G2567" i="2" s="1"/>
  <c r="Q2567" i="2"/>
  <c r="N2567" i="2"/>
  <c r="K2567" i="2"/>
  <c r="L2566" i="2"/>
  <c r="M2566" i="2" s="1"/>
  <c r="L2565" i="2"/>
  <c r="M2565" i="2" s="1"/>
  <c r="L2564" i="2"/>
  <c r="M2564" i="2" s="1"/>
  <c r="L2563" i="2"/>
  <c r="M2563" i="2" s="1"/>
  <c r="L2562" i="2"/>
  <c r="M2562" i="2" s="1"/>
  <c r="M2561" i="2"/>
  <c r="L2561" i="2"/>
  <c r="M2560" i="2"/>
  <c r="L2560" i="2"/>
  <c r="Q2559" i="2"/>
  <c r="P2559" i="2"/>
  <c r="O2559" i="2"/>
  <c r="K2559" i="2"/>
  <c r="K2547" i="2" s="1"/>
  <c r="K2546" i="2" s="1"/>
  <c r="J2559" i="2"/>
  <c r="I2559" i="2"/>
  <c r="H2559" i="2"/>
  <c r="G2559" i="2"/>
  <c r="L2558" i="2"/>
  <c r="M2558" i="2" s="1"/>
  <c r="L2557" i="2"/>
  <c r="M2557" i="2" s="1"/>
  <c r="L2556" i="2"/>
  <c r="M2556" i="2" s="1"/>
  <c r="L2555" i="2"/>
  <c r="M2555" i="2" s="1"/>
  <c r="L2554" i="2"/>
  <c r="M2554" i="2" s="1"/>
  <c r="M2553" i="2"/>
  <c r="L2553" i="2"/>
  <c r="M2552" i="2"/>
  <c r="L2552" i="2"/>
  <c r="L2551" i="2"/>
  <c r="M2551" i="2" s="1"/>
  <c r="L2550" i="2"/>
  <c r="M2550" i="2" s="1"/>
  <c r="Q2549" i="2"/>
  <c r="P2549" i="2"/>
  <c r="P2548" i="2" s="1"/>
  <c r="O2549" i="2"/>
  <c r="N2549" i="2"/>
  <c r="N2548" i="2" s="1"/>
  <c r="N2547" i="2" s="1"/>
  <c r="N2546" i="2" s="1"/>
  <c r="K2549" i="2"/>
  <c r="J2549" i="2"/>
  <c r="I2549" i="2"/>
  <c r="H2549" i="2"/>
  <c r="G2549" i="2"/>
  <c r="G2548" i="2" s="1"/>
  <c r="Q2548" i="2"/>
  <c r="Q2547" i="2" s="1"/>
  <c r="O2548" i="2"/>
  <c r="K2548" i="2"/>
  <c r="J2548" i="2"/>
  <c r="I2548" i="2"/>
  <c r="O2547" i="2"/>
  <c r="Q2546" i="2"/>
  <c r="O2546" i="2"/>
  <c r="O2544" i="2"/>
  <c r="L2543" i="2"/>
  <c r="M2543" i="2" s="1"/>
  <c r="M2542" i="2" s="1"/>
  <c r="M2541" i="2" s="1"/>
  <c r="M2540" i="2" s="1"/>
  <c r="Q2542" i="2"/>
  <c r="P2542" i="2"/>
  <c r="P2541" i="2" s="1"/>
  <c r="P2540" i="2" s="1"/>
  <c r="O2542" i="2"/>
  <c r="N2542" i="2"/>
  <c r="K2542" i="2"/>
  <c r="J2542" i="2"/>
  <c r="I2542" i="2"/>
  <c r="I2541" i="2" s="1"/>
  <c r="I2540" i="2" s="1"/>
  <c r="H2542" i="2"/>
  <c r="G2542" i="2"/>
  <c r="Q2541" i="2"/>
  <c r="O2541" i="2"/>
  <c r="O2540" i="2" s="1"/>
  <c r="N2541" i="2"/>
  <c r="N2540" i="2" s="1"/>
  <c r="K2541" i="2"/>
  <c r="H2541" i="2"/>
  <c r="G2541" i="2"/>
  <c r="G2540" i="2" s="1"/>
  <c r="Q2540" i="2"/>
  <c r="K2540" i="2"/>
  <c r="M2539" i="2"/>
  <c r="L2539" i="2"/>
  <c r="Q2538" i="2"/>
  <c r="Q2537" i="2" s="1"/>
  <c r="Q2536" i="2" s="1"/>
  <c r="P2538" i="2"/>
  <c r="O2538" i="2"/>
  <c r="O2537" i="2" s="1"/>
  <c r="N2538" i="2"/>
  <c r="N2537" i="2" s="1"/>
  <c r="N2536" i="2" s="1"/>
  <c r="M2538" i="2"/>
  <c r="M2537" i="2" s="1"/>
  <c r="K2538" i="2"/>
  <c r="J2538" i="2"/>
  <c r="I2538" i="2"/>
  <c r="I2537" i="2" s="1"/>
  <c r="H2538" i="2"/>
  <c r="G2538" i="2"/>
  <c r="G2537" i="2" s="1"/>
  <c r="G2536" i="2" s="1"/>
  <c r="P2537" i="2"/>
  <c r="K2537" i="2"/>
  <c r="K2536" i="2" s="1"/>
  <c r="J2537" i="2"/>
  <c r="J2536" i="2" s="1"/>
  <c r="P2536" i="2"/>
  <c r="O2536" i="2"/>
  <c r="M2536" i="2"/>
  <c r="I2536" i="2"/>
  <c r="M2535" i="2"/>
  <c r="M2521" i="2" s="1"/>
  <c r="M2519" i="2" s="1"/>
  <c r="L2535" i="2"/>
  <c r="M2534" i="2"/>
  <c r="L2534" i="2"/>
  <c r="L2533" i="2"/>
  <c r="M2533" i="2" s="1"/>
  <c r="Q2532" i="2"/>
  <c r="Q2529" i="2" s="1"/>
  <c r="Q2527" i="2" s="1"/>
  <c r="Q2521" i="2" s="1"/>
  <c r="Q2519" i="2" s="1"/>
  <c r="P2532" i="2"/>
  <c r="P2529" i="2" s="1"/>
  <c r="P2527" i="2" s="1"/>
  <c r="O2532" i="2"/>
  <c r="O2529" i="2" s="1"/>
  <c r="O2527" i="2" s="1"/>
  <c r="O2521" i="2" s="1"/>
  <c r="O2519" i="2" s="1"/>
  <c r="N2532" i="2"/>
  <c r="K2532" i="2"/>
  <c r="J2532" i="2"/>
  <c r="J2529" i="2" s="1"/>
  <c r="I2532" i="2"/>
  <c r="H2532" i="2"/>
  <c r="G2532" i="2"/>
  <c r="Q2531" i="2"/>
  <c r="P2531" i="2"/>
  <c r="O2531" i="2"/>
  <c r="N2531" i="2"/>
  <c r="N2528" i="2" s="1"/>
  <c r="K2531" i="2"/>
  <c r="K2528" i="2" s="1"/>
  <c r="K2526" i="2" s="1"/>
  <c r="K2520" i="2" s="1"/>
  <c r="K2518" i="2" s="1"/>
  <c r="J2531" i="2"/>
  <c r="I2531" i="2"/>
  <c r="H2531" i="2"/>
  <c r="G2531" i="2"/>
  <c r="G2528" i="2" s="1"/>
  <c r="Q2530" i="2"/>
  <c r="P2530" i="2"/>
  <c r="O2530" i="2"/>
  <c r="N2530" i="2"/>
  <c r="K2530" i="2"/>
  <c r="J2530" i="2"/>
  <c r="I2530" i="2"/>
  <c r="H2530" i="2"/>
  <c r="G2530" i="2"/>
  <c r="N2529" i="2"/>
  <c r="N2527" i="2" s="1"/>
  <c r="N2521" i="2" s="1"/>
  <c r="N2519" i="2" s="1"/>
  <c r="K2529" i="2"/>
  <c r="G2529" i="2"/>
  <c r="Q2528" i="2"/>
  <c r="P2528" i="2"/>
  <c r="P2526" i="2" s="1"/>
  <c r="H2528" i="2"/>
  <c r="K2527" i="2"/>
  <c r="K2521" i="2" s="1"/>
  <c r="J2527" i="2"/>
  <c r="J2521" i="2" s="1"/>
  <c r="J2519" i="2" s="1"/>
  <c r="G2527" i="2"/>
  <c r="Q2526" i="2"/>
  <c r="N2526" i="2"/>
  <c r="H2526" i="2"/>
  <c r="L2525" i="2"/>
  <c r="M2525" i="2" s="1"/>
  <c r="M2524" i="2" s="1"/>
  <c r="M2523" i="2" s="1"/>
  <c r="M2522" i="2" s="1"/>
  <c r="Q2524" i="2"/>
  <c r="P2524" i="2"/>
  <c r="O2524" i="2"/>
  <c r="O2523" i="2" s="1"/>
  <c r="O2522" i="2" s="1"/>
  <c r="N2524" i="2"/>
  <c r="K2524" i="2"/>
  <c r="J2524" i="2"/>
  <c r="I2524" i="2"/>
  <c r="H2524" i="2"/>
  <c r="G2524" i="2"/>
  <c r="G2523" i="2" s="1"/>
  <c r="Q2523" i="2"/>
  <c r="Q2522" i="2" s="1"/>
  <c r="P2523" i="2"/>
  <c r="N2523" i="2"/>
  <c r="K2523" i="2"/>
  <c r="K2522" i="2" s="1"/>
  <c r="J2523" i="2"/>
  <c r="J2522" i="2" s="1"/>
  <c r="H2523" i="2"/>
  <c r="P2522" i="2"/>
  <c r="N2522" i="2"/>
  <c r="H2522" i="2"/>
  <c r="G2522" i="2"/>
  <c r="P2521" i="2"/>
  <c r="P2519" i="2" s="1"/>
  <c r="G2521" i="2"/>
  <c r="G2519" i="2" s="1"/>
  <c r="Q2520" i="2"/>
  <c r="Q2518" i="2" s="1"/>
  <c r="M2520" i="2"/>
  <c r="K2519" i="2"/>
  <c r="M2518" i="2"/>
  <c r="M2517" i="2"/>
  <c r="L2517" i="2"/>
  <c r="Q2516" i="2"/>
  <c r="Q2515" i="2" s="1"/>
  <c r="P2516" i="2"/>
  <c r="O2516" i="2"/>
  <c r="N2516" i="2"/>
  <c r="N2515" i="2" s="1"/>
  <c r="N2514" i="2" s="1"/>
  <c r="M2516" i="2"/>
  <c r="M2515" i="2" s="1"/>
  <c r="M2514" i="2" s="1"/>
  <c r="K2516" i="2"/>
  <c r="J2516" i="2"/>
  <c r="J2515" i="2" s="1"/>
  <c r="I2516" i="2"/>
  <c r="H2516" i="2"/>
  <c r="G2516" i="2"/>
  <c r="P2515" i="2"/>
  <c r="P2514" i="2" s="1"/>
  <c r="P2513" i="2" s="1"/>
  <c r="O2515" i="2"/>
  <c r="O2514" i="2" s="1"/>
  <c r="K2515" i="2"/>
  <c r="K2514" i="2" s="1"/>
  <c r="K2513" i="2" s="1"/>
  <c r="K2512" i="2" s="1"/>
  <c r="I2515" i="2"/>
  <c r="G2515" i="2"/>
  <c r="G2514" i="2" s="1"/>
  <c r="G2513" i="2" s="1"/>
  <c r="G2512" i="2" s="1"/>
  <c r="Q2514" i="2"/>
  <c r="Q2513" i="2" s="1"/>
  <c r="Q2512" i="2" s="1"/>
  <c r="J2514" i="2"/>
  <c r="J2513" i="2" s="1"/>
  <c r="J2512" i="2" s="1"/>
  <c r="I2514" i="2"/>
  <c r="I2513" i="2" s="1"/>
  <c r="I2512" i="2" s="1"/>
  <c r="O2513" i="2"/>
  <c r="N2513" i="2"/>
  <c r="N2512" i="2" s="1"/>
  <c r="M2513" i="2"/>
  <c r="P2512" i="2"/>
  <c r="O2512" i="2"/>
  <c r="M2512" i="2"/>
  <c r="M2511" i="2"/>
  <c r="L2511" i="2"/>
  <c r="Q2510" i="2"/>
  <c r="Q2509" i="2" s="1"/>
  <c r="P2510" i="2"/>
  <c r="O2510" i="2"/>
  <c r="O2509" i="2" s="1"/>
  <c r="O2508" i="2" s="1"/>
  <c r="N2510" i="2"/>
  <c r="M2510" i="2"/>
  <c r="M2509" i="2" s="1"/>
  <c r="K2510" i="2"/>
  <c r="K2509" i="2" s="1"/>
  <c r="J2510" i="2"/>
  <c r="J2509" i="2" s="1"/>
  <c r="J2508" i="2" s="1"/>
  <c r="I2510" i="2"/>
  <c r="H2510" i="2"/>
  <c r="G2510" i="2"/>
  <c r="P2509" i="2"/>
  <c r="P2508" i="2" s="1"/>
  <c r="N2509" i="2"/>
  <c r="N2508" i="2" s="1"/>
  <c r="I2509" i="2"/>
  <c r="I2508" i="2" s="1"/>
  <c r="G2509" i="2"/>
  <c r="G2508" i="2" s="1"/>
  <c r="Q2508" i="2"/>
  <c r="M2508" i="2"/>
  <c r="K2508" i="2"/>
  <c r="L2507" i="2"/>
  <c r="M2507" i="2" s="1"/>
  <c r="M2506" i="2" s="1"/>
  <c r="Q2506" i="2"/>
  <c r="P2506" i="2"/>
  <c r="P2505" i="2" s="1"/>
  <c r="P2504" i="2" s="1"/>
  <c r="P2503" i="2" s="1"/>
  <c r="P2502" i="2" s="1"/>
  <c r="O2506" i="2"/>
  <c r="O2505" i="2" s="1"/>
  <c r="O2504" i="2" s="1"/>
  <c r="N2506" i="2"/>
  <c r="K2506" i="2"/>
  <c r="J2506" i="2"/>
  <c r="J2505" i="2" s="1"/>
  <c r="J2504" i="2" s="1"/>
  <c r="J2503" i="2" s="1"/>
  <c r="J2502" i="2" s="1"/>
  <c r="I2506" i="2"/>
  <c r="H2506" i="2"/>
  <c r="G2506" i="2"/>
  <c r="Q2505" i="2"/>
  <c r="N2505" i="2"/>
  <c r="M2505" i="2"/>
  <c r="M2504" i="2" s="1"/>
  <c r="M2503" i="2" s="1"/>
  <c r="M2502" i="2" s="1"/>
  <c r="K2505" i="2"/>
  <c r="H2505" i="2"/>
  <c r="G2505" i="2"/>
  <c r="Q2504" i="2"/>
  <c r="Q2503" i="2" s="1"/>
  <c r="Q2502" i="2" s="1"/>
  <c r="N2504" i="2"/>
  <c r="N2503" i="2" s="1"/>
  <c r="N2502" i="2" s="1"/>
  <c r="K2504" i="2"/>
  <c r="K2503" i="2" s="1"/>
  <c r="K2502" i="2" s="1"/>
  <c r="G2504" i="2"/>
  <c r="G2503" i="2" s="1"/>
  <c r="G2502" i="2" s="1"/>
  <c r="M2501" i="2"/>
  <c r="L2501" i="2"/>
  <c r="Q2500" i="2"/>
  <c r="P2500" i="2"/>
  <c r="O2500" i="2"/>
  <c r="N2500" i="2"/>
  <c r="M2500" i="2"/>
  <c r="M2499" i="2" s="1"/>
  <c r="M2498" i="2" s="1"/>
  <c r="M2490" i="2" s="1"/>
  <c r="M2488" i="2" s="1"/>
  <c r="L2500" i="2"/>
  <c r="K2500" i="2"/>
  <c r="J2500" i="2"/>
  <c r="I2500" i="2"/>
  <c r="H2500" i="2"/>
  <c r="G2500" i="2"/>
  <c r="G2499" i="2" s="1"/>
  <c r="G2498" i="2" s="1"/>
  <c r="Q2499" i="2"/>
  <c r="Q2498" i="2" s="1"/>
  <c r="Q2490" i="2" s="1"/>
  <c r="P2499" i="2"/>
  <c r="P2498" i="2" s="1"/>
  <c r="P2490" i="2" s="1"/>
  <c r="O2499" i="2"/>
  <c r="O2498" i="2" s="1"/>
  <c r="N2499" i="2"/>
  <c r="K2499" i="2"/>
  <c r="K2498" i="2" s="1"/>
  <c r="J2499" i="2"/>
  <c r="J2498" i="2" s="1"/>
  <c r="J2490" i="2" s="1"/>
  <c r="J2488" i="2" s="1"/>
  <c r="I2499" i="2"/>
  <c r="H2499" i="2"/>
  <c r="N2498" i="2"/>
  <c r="I2498" i="2"/>
  <c r="I2490" i="2" s="1"/>
  <c r="I2488" i="2" s="1"/>
  <c r="L2497" i="2"/>
  <c r="M2497" i="2" s="1"/>
  <c r="M2496" i="2" s="1"/>
  <c r="Q2496" i="2"/>
  <c r="P2496" i="2"/>
  <c r="O2496" i="2"/>
  <c r="N2496" i="2"/>
  <c r="K2496" i="2"/>
  <c r="J2496" i="2"/>
  <c r="J2493" i="2" s="1"/>
  <c r="J2492" i="2" s="1"/>
  <c r="J2491" i="2" s="1"/>
  <c r="J2489" i="2" s="1"/>
  <c r="I2496" i="2"/>
  <c r="H2496" i="2"/>
  <c r="G2496" i="2"/>
  <c r="L2495" i="2"/>
  <c r="M2495" i="2" s="1"/>
  <c r="M2494" i="2" s="1"/>
  <c r="Q2494" i="2"/>
  <c r="Q2493" i="2" s="1"/>
  <c r="Q2492" i="2" s="1"/>
  <c r="Q2491" i="2" s="1"/>
  <c r="Q2489" i="2" s="1"/>
  <c r="P2494" i="2"/>
  <c r="O2494" i="2"/>
  <c r="O2493" i="2" s="1"/>
  <c r="N2494" i="2"/>
  <c r="K2494" i="2"/>
  <c r="J2494" i="2"/>
  <c r="I2494" i="2"/>
  <c r="L2494" i="2" s="1"/>
  <c r="H2494" i="2"/>
  <c r="G2494" i="2"/>
  <c r="G2493" i="2" s="1"/>
  <c r="P2493" i="2"/>
  <c r="P2492" i="2" s="1"/>
  <c r="P2491" i="2" s="1"/>
  <c r="P2489" i="2" s="1"/>
  <c r="N2493" i="2"/>
  <c r="N2492" i="2" s="1"/>
  <c r="N2491" i="2" s="1"/>
  <c r="N2489" i="2" s="1"/>
  <c r="I2493" i="2"/>
  <c r="I2492" i="2" s="1"/>
  <c r="I2491" i="2" s="1"/>
  <c r="I2489" i="2" s="1"/>
  <c r="O2492" i="2"/>
  <c r="O2491" i="2" s="1"/>
  <c r="O2489" i="2" s="1"/>
  <c r="O2371" i="2" s="1"/>
  <c r="G2492" i="2"/>
  <c r="G2491" i="2" s="1"/>
  <c r="O2490" i="2"/>
  <c r="O2488" i="2" s="1"/>
  <c r="N2490" i="2"/>
  <c r="N2488" i="2" s="1"/>
  <c r="K2490" i="2"/>
  <c r="K2488" i="2" s="1"/>
  <c r="G2490" i="2"/>
  <c r="G2488" i="2" s="1"/>
  <c r="G2489" i="2"/>
  <c r="G2371" i="2" s="1"/>
  <c r="Q2488" i="2"/>
  <c r="P2488" i="2"/>
  <c r="M2487" i="2"/>
  <c r="L2487" i="2"/>
  <c r="Q2486" i="2"/>
  <c r="Q2485" i="2" s="1"/>
  <c r="Q2484" i="2" s="1"/>
  <c r="P2486" i="2"/>
  <c r="P2485" i="2" s="1"/>
  <c r="O2486" i="2"/>
  <c r="N2486" i="2"/>
  <c r="N2485" i="2" s="1"/>
  <c r="N2484" i="2" s="1"/>
  <c r="M2486" i="2"/>
  <c r="K2486" i="2"/>
  <c r="J2486" i="2"/>
  <c r="J2485" i="2" s="1"/>
  <c r="J2484" i="2" s="1"/>
  <c r="I2486" i="2"/>
  <c r="H2486" i="2"/>
  <c r="G2486" i="2"/>
  <c r="G2485" i="2" s="1"/>
  <c r="G2484" i="2" s="1"/>
  <c r="O2485" i="2"/>
  <c r="M2485" i="2"/>
  <c r="M2484" i="2" s="1"/>
  <c r="M2479" i="2" s="1"/>
  <c r="M2478" i="2" s="1"/>
  <c r="K2485" i="2"/>
  <c r="I2485" i="2"/>
  <c r="I2484" i="2" s="1"/>
  <c r="P2484" i="2"/>
  <c r="O2484" i="2"/>
  <c r="K2484" i="2"/>
  <c r="L2483" i="2"/>
  <c r="M2483" i="2" s="1"/>
  <c r="M2482" i="2" s="1"/>
  <c r="M2481" i="2" s="1"/>
  <c r="M2480" i="2" s="1"/>
  <c r="Q2482" i="2"/>
  <c r="Q2481" i="2" s="1"/>
  <c r="Q2480" i="2" s="1"/>
  <c r="Q2479" i="2" s="1"/>
  <c r="P2482" i="2"/>
  <c r="P2481" i="2" s="1"/>
  <c r="P2480" i="2" s="1"/>
  <c r="O2482" i="2"/>
  <c r="N2482" i="2"/>
  <c r="K2482" i="2"/>
  <c r="K2481" i="2" s="1"/>
  <c r="J2482" i="2"/>
  <c r="J2481" i="2" s="1"/>
  <c r="J2480" i="2" s="1"/>
  <c r="J2479" i="2" s="1"/>
  <c r="J2478" i="2" s="1"/>
  <c r="I2482" i="2"/>
  <c r="H2482" i="2"/>
  <c r="G2482" i="2"/>
  <c r="G2481" i="2" s="1"/>
  <c r="O2481" i="2"/>
  <c r="O2480" i="2" s="1"/>
  <c r="N2481" i="2"/>
  <c r="N2480" i="2" s="1"/>
  <c r="H2481" i="2"/>
  <c r="K2480" i="2"/>
  <c r="K2479" i="2" s="1"/>
  <c r="K2478" i="2" s="1"/>
  <c r="G2480" i="2"/>
  <c r="Q2478" i="2"/>
  <c r="L2477" i="2"/>
  <c r="M2477" i="2" s="1"/>
  <c r="M2476" i="2" s="1"/>
  <c r="Q2476" i="2"/>
  <c r="P2476" i="2"/>
  <c r="O2476" i="2"/>
  <c r="N2476" i="2"/>
  <c r="L2476" i="2"/>
  <c r="K2476" i="2"/>
  <c r="J2476" i="2"/>
  <c r="I2476" i="2"/>
  <c r="H2476" i="2"/>
  <c r="G2476" i="2"/>
  <c r="M2475" i="2"/>
  <c r="L2475" i="2"/>
  <c r="Q2474" i="2"/>
  <c r="P2474" i="2"/>
  <c r="O2474" i="2"/>
  <c r="N2474" i="2"/>
  <c r="M2474" i="2"/>
  <c r="K2474" i="2"/>
  <c r="J2474" i="2"/>
  <c r="I2474" i="2"/>
  <c r="H2474" i="2"/>
  <c r="G2474" i="2"/>
  <c r="L2473" i="2"/>
  <c r="M2473" i="2" s="1"/>
  <c r="M2472" i="2" s="1"/>
  <c r="Q2472" i="2"/>
  <c r="P2472" i="2"/>
  <c r="O2472" i="2"/>
  <c r="N2472" i="2"/>
  <c r="K2472" i="2"/>
  <c r="J2472" i="2"/>
  <c r="L2472" i="2" s="1"/>
  <c r="I2472" i="2"/>
  <c r="H2472" i="2"/>
  <c r="G2472" i="2"/>
  <c r="Q2471" i="2"/>
  <c r="P2471" i="2"/>
  <c r="P2469" i="2" s="1"/>
  <c r="O2471" i="2"/>
  <c r="O2469" i="2" s="1"/>
  <c r="N2471" i="2"/>
  <c r="K2471" i="2"/>
  <c r="J2471" i="2"/>
  <c r="J2469" i="2" s="1"/>
  <c r="I2471" i="2"/>
  <c r="I2469" i="2" s="1"/>
  <c r="H2471" i="2"/>
  <c r="G2471" i="2"/>
  <c r="Q2470" i="2"/>
  <c r="P2470" i="2"/>
  <c r="O2470" i="2"/>
  <c r="O2468" i="2" s="1"/>
  <c r="N2470" i="2"/>
  <c r="L2470" i="2"/>
  <c r="K2470" i="2"/>
  <c r="J2470" i="2"/>
  <c r="I2470" i="2"/>
  <c r="I2468" i="2" s="1"/>
  <c r="H2470" i="2"/>
  <c r="G2470" i="2"/>
  <c r="G2468" i="2" s="1"/>
  <c r="Q2469" i="2"/>
  <c r="N2469" i="2"/>
  <c r="K2469" i="2"/>
  <c r="G2469" i="2"/>
  <c r="Q2468" i="2"/>
  <c r="P2468" i="2"/>
  <c r="K2468" i="2"/>
  <c r="J2468" i="2"/>
  <c r="M2467" i="2"/>
  <c r="L2467" i="2"/>
  <c r="Q2466" i="2"/>
  <c r="Q2465" i="2" s="1"/>
  <c r="Q2464" i="2" s="1"/>
  <c r="P2466" i="2"/>
  <c r="O2466" i="2"/>
  <c r="O2465" i="2" s="1"/>
  <c r="N2466" i="2"/>
  <c r="M2466" i="2"/>
  <c r="M2465" i="2" s="1"/>
  <c r="M2464" i="2" s="1"/>
  <c r="K2466" i="2"/>
  <c r="K2465" i="2" s="1"/>
  <c r="J2466" i="2"/>
  <c r="I2466" i="2"/>
  <c r="I2465" i="2" s="1"/>
  <c r="L2465" i="2" s="1"/>
  <c r="H2466" i="2"/>
  <c r="G2466" i="2"/>
  <c r="P2465" i="2"/>
  <c r="P2464" i="2" s="1"/>
  <c r="N2465" i="2"/>
  <c r="N2464" i="2" s="1"/>
  <c r="J2465" i="2"/>
  <c r="H2465" i="2"/>
  <c r="H2464" i="2" s="1"/>
  <c r="G2465" i="2"/>
  <c r="G2464" i="2" s="1"/>
  <c r="O2464" i="2"/>
  <c r="K2464" i="2"/>
  <c r="J2464" i="2"/>
  <c r="L2463" i="2"/>
  <c r="M2463" i="2" s="1"/>
  <c r="M2462" i="2" s="1"/>
  <c r="Q2462" i="2"/>
  <c r="P2462" i="2"/>
  <c r="P2461" i="2" s="1"/>
  <c r="P2460" i="2" s="1"/>
  <c r="O2462" i="2"/>
  <c r="N2462" i="2"/>
  <c r="N2461" i="2" s="1"/>
  <c r="K2462" i="2"/>
  <c r="K2461" i="2" s="1"/>
  <c r="J2462" i="2"/>
  <c r="I2462" i="2"/>
  <c r="H2462" i="2"/>
  <c r="G2462" i="2"/>
  <c r="Q2461" i="2"/>
  <c r="Q2460" i="2" s="1"/>
  <c r="O2461" i="2"/>
  <c r="O2460" i="2" s="1"/>
  <c r="M2461" i="2"/>
  <c r="M2460" i="2" s="1"/>
  <c r="J2461" i="2"/>
  <c r="J2460" i="2" s="1"/>
  <c r="I2461" i="2"/>
  <c r="I2460" i="2" s="1"/>
  <c r="G2461" i="2"/>
  <c r="G2460" i="2" s="1"/>
  <c r="N2460" i="2"/>
  <c r="K2460" i="2"/>
  <c r="M2459" i="2"/>
  <c r="L2459" i="2"/>
  <c r="Q2458" i="2"/>
  <c r="Q2457" i="2" s="1"/>
  <c r="Q2456" i="2" s="1"/>
  <c r="P2458" i="2"/>
  <c r="P2457" i="2" s="1"/>
  <c r="P2456" i="2" s="1"/>
  <c r="O2458" i="2"/>
  <c r="N2458" i="2"/>
  <c r="M2458" i="2"/>
  <c r="M2457" i="2" s="1"/>
  <c r="M2456" i="2" s="1"/>
  <c r="L2458" i="2"/>
  <c r="K2458" i="2"/>
  <c r="K2457" i="2" s="1"/>
  <c r="J2458" i="2"/>
  <c r="I2458" i="2"/>
  <c r="H2458" i="2"/>
  <c r="G2458" i="2"/>
  <c r="G2457" i="2" s="1"/>
  <c r="G2456" i="2" s="1"/>
  <c r="O2457" i="2"/>
  <c r="O2456" i="2" s="1"/>
  <c r="N2457" i="2"/>
  <c r="J2457" i="2"/>
  <c r="I2457" i="2"/>
  <c r="I2456" i="2" s="1"/>
  <c r="H2457" i="2"/>
  <c r="N2456" i="2"/>
  <c r="K2456" i="2"/>
  <c r="J2456" i="2"/>
  <c r="H2456" i="2"/>
  <c r="L2455" i="2"/>
  <c r="M2455" i="2" s="1"/>
  <c r="M2454" i="2" s="1"/>
  <c r="M2453" i="2" s="1"/>
  <c r="Q2454" i="2"/>
  <c r="Q2453" i="2" s="1"/>
  <c r="Q2452" i="2" s="1"/>
  <c r="P2454" i="2"/>
  <c r="P2453" i="2" s="1"/>
  <c r="P2452" i="2" s="1"/>
  <c r="O2454" i="2"/>
  <c r="N2454" i="2"/>
  <c r="N2453" i="2" s="1"/>
  <c r="N2452" i="2" s="1"/>
  <c r="K2454" i="2"/>
  <c r="J2454" i="2"/>
  <c r="I2454" i="2"/>
  <c r="H2454" i="2"/>
  <c r="G2454" i="2"/>
  <c r="O2453" i="2"/>
  <c r="O2452" i="2" s="1"/>
  <c r="K2453" i="2"/>
  <c r="K2452" i="2" s="1"/>
  <c r="J2453" i="2"/>
  <c r="J2452" i="2" s="1"/>
  <c r="H2453" i="2"/>
  <c r="G2453" i="2"/>
  <c r="G2452" i="2" s="1"/>
  <c r="M2452" i="2"/>
  <c r="H2452" i="2"/>
  <c r="M2451" i="2"/>
  <c r="L2451" i="2"/>
  <c r="Q2450" i="2"/>
  <c r="Q2449" i="2" s="1"/>
  <c r="Q2448" i="2" s="1"/>
  <c r="P2450" i="2"/>
  <c r="O2450" i="2"/>
  <c r="N2450" i="2"/>
  <c r="N2449" i="2" s="1"/>
  <c r="N2448" i="2" s="1"/>
  <c r="M2450" i="2"/>
  <c r="M2449" i="2" s="1"/>
  <c r="K2450" i="2"/>
  <c r="K2449" i="2" s="1"/>
  <c r="K2448" i="2" s="1"/>
  <c r="J2450" i="2"/>
  <c r="I2450" i="2"/>
  <c r="H2450" i="2"/>
  <c r="G2450" i="2"/>
  <c r="P2449" i="2"/>
  <c r="P2448" i="2" s="1"/>
  <c r="O2449" i="2"/>
  <c r="O2448" i="2" s="1"/>
  <c r="J2449" i="2"/>
  <c r="J2448" i="2" s="1"/>
  <c r="I2449" i="2"/>
  <c r="I2448" i="2" s="1"/>
  <c r="H2449" i="2"/>
  <c r="G2449" i="2"/>
  <c r="G2448" i="2" s="1"/>
  <c r="M2448" i="2"/>
  <c r="L2447" i="2"/>
  <c r="M2447" i="2" s="1"/>
  <c r="M2446" i="2" s="1"/>
  <c r="Q2446" i="2"/>
  <c r="P2446" i="2"/>
  <c r="P2445" i="2" s="1"/>
  <c r="O2446" i="2"/>
  <c r="N2446" i="2"/>
  <c r="N2445" i="2" s="1"/>
  <c r="K2446" i="2"/>
  <c r="J2446" i="2"/>
  <c r="J2445" i="2" s="1"/>
  <c r="I2446" i="2"/>
  <c r="H2446" i="2"/>
  <c r="G2446" i="2"/>
  <c r="G2445" i="2" s="1"/>
  <c r="Q2445" i="2"/>
  <c r="O2445" i="2"/>
  <c r="O2444" i="2" s="1"/>
  <c r="M2445" i="2"/>
  <c r="M2444" i="2" s="1"/>
  <c r="K2445" i="2"/>
  <c r="K2444" i="2" s="1"/>
  <c r="H2445" i="2"/>
  <c r="Q2444" i="2"/>
  <c r="P2444" i="2"/>
  <c r="N2444" i="2"/>
  <c r="J2444" i="2"/>
  <c r="H2444" i="2"/>
  <c r="G2444" i="2"/>
  <c r="M2443" i="2"/>
  <c r="L2443" i="2"/>
  <c r="Q2442" i="2"/>
  <c r="P2442" i="2"/>
  <c r="O2442" i="2"/>
  <c r="O2441" i="2" s="1"/>
  <c r="N2442" i="2"/>
  <c r="M2442" i="2"/>
  <c r="K2442" i="2"/>
  <c r="J2442" i="2"/>
  <c r="I2442" i="2"/>
  <c r="I2441" i="2" s="1"/>
  <c r="I2440" i="2" s="1"/>
  <c r="H2442" i="2"/>
  <c r="G2442" i="2"/>
  <c r="G2441" i="2" s="1"/>
  <c r="Q2441" i="2"/>
  <c r="P2441" i="2"/>
  <c r="N2441" i="2"/>
  <c r="N2440" i="2" s="1"/>
  <c r="M2441" i="2"/>
  <c r="M2440" i="2" s="1"/>
  <c r="K2441" i="2"/>
  <c r="K2440" i="2" s="1"/>
  <c r="J2441" i="2"/>
  <c r="Q2440" i="2"/>
  <c r="P2440" i="2"/>
  <c r="O2440" i="2"/>
  <c r="J2440" i="2"/>
  <c r="G2440" i="2"/>
  <c r="M2439" i="2"/>
  <c r="M2438" i="2" s="1"/>
  <c r="M2437" i="2" s="1"/>
  <c r="M2436" i="2" s="1"/>
  <c r="L2439" i="2"/>
  <c r="Q2438" i="2"/>
  <c r="Q2437" i="2" s="1"/>
  <c r="P2438" i="2"/>
  <c r="O2438" i="2"/>
  <c r="N2438" i="2"/>
  <c r="N2437" i="2" s="1"/>
  <c r="N2436" i="2" s="1"/>
  <c r="K2438" i="2"/>
  <c r="K2437" i="2" s="1"/>
  <c r="J2438" i="2"/>
  <c r="J2437" i="2" s="1"/>
  <c r="I2438" i="2"/>
  <c r="H2438" i="2"/>
  <c r="G2438" i="2"/>
  <c r="G2437" i="2" s="1"/>
  <c r="G2436" i="2" s="1"/>
  <c r="P2437" i="2"/>
  <c r="P2436" i="2" s="1"/>
  <c r="O2437" i="2"/>
  <c r="O2436" i="2" s="1"/>
  <c r="I2437" i="2"/>
  <c r="Q2436" i="2"/>
  <c r="K2436" i="2"/>
  <c r="J2436" i="2"/>
  <c r="I2436" i="2"/>
  <c r="L2435" i="2"/>
  <c r="M2435" i="2" s="1"/>
  <c r="M2434" i="2" s="1"/>
  <c r="M2433" i="2" s="1"/>
  <c r="Q2434" i="2"/>
  <c r="Q2433" i="2" s="1"/>
  <c r="P2434" i="2"/>
  <c r="P2433" i="2" s="1"/>
  <c r="O2434" i="2"/>
  <c r="N2434" i="2"/>
  <c r="K2434" i="2"/>
  <c r="K2433" i="2" s="1"/>
  <c r="K2432" i="2" s="1"/>
  <c r="J2434" i="2"/>
  <c r="I2434" i="2"/>
  <c r="H2434" i="2"/>
  <c r="G2434" i="2"/>
  <c r="G2433" i="2" s="1"/>
  <c r="O2433" i="2"/>
  <c r="O2432" i="2" s="1"/>
  <c r="N2433" i="2"/>
  <c r="J2433" i="2"/>
  <c r="J2432" i="2" s="1"/>
  <c r="H2433" i="2"/>
  <c r="H2432" i="2" s="1"/>
  <c r="Q2432" i="2"/>
  <c r="P2432" i="2"/>
  <c r="N2432" i="2"/>
  <c r="M2432" i="2"/>
  <c r="G2432" i="2"/>
  <c r="L2431" i="2"/>
  <c r="M2431" i="2" s="1"/>
  <c r="M2430" i="2" s="1"/>
  <c r="M2429" i="2" s="1"/>
  <c r="M2428" i="2" s="1"/>
  <c r="Q2430" i="2"/>
  <c r="Q2429" i="2" s="1"/>
  <c r="Q2428" i="2" s="1"/>
  <c r="P2430" i="2"/>
  <c r="O2430" i="2"/>
  <c r="N2430" i="2"/>
  <c r="K2430" i="2"/>
  <c r="K2429" i="2" s="1"/>
  <c r="K2428" i="2" s="1"/>
  <c r="J2430" i="2"/>
  <c r="I2430" i="2"/>
  <c r="H2430" i="2"/>
  <c r="G2430" i="2"/>
  <c r="P2429" i="2"/>
  <c r="P2428" i="2" s="1"/>
  <c r="O2429" i="2"/>
  <c r="O2428" i="2" s="1"/>
  <c r="N2429" i="2"/>
  <c r="I2429" i="2"/>
  <c r="I2428" i="2" s="1"/>
  <c r="H2429" i="2"/>
  <c r="G2429" i="2"/>
  <c r="G2428" i="2" s="1"/>
  <c r="N2428" i="2"/>
  <c r="M2427" i="2"/>
  <c r="L2427" i="2"/>
  <c r="Q2426" i="2"/>
  <c r="Q2425" i="2" s="1"/>
  <c r="P2426" i="2"/>
  <c r="P2425" i="2" s="1"/>
  <c r="P2424" i="2" s="1"/>
  <c r="O2426" i="2"/>
  <c r="N2426" i="2"/>
  <c r="M2426" i="2"/>
  <c r="K2426" i="2"/>
  <c r="K2425" i="2" s="1"/>
  <c r="K2424" i="2" s="1"/>
  <c r="J2426" i="2"/>
  <c r="I2426" i="2"/>
  <c r="I2425" i="2" s="1"/>
  <c r="H2426" i="2"/>
  <c r="G2426" i="2"/>
  <c r="O2425" i="2"/>
  <c r="O2424" i="2" s="1"/>
  <c r="N2425" i="2"/>
  <c r="M2425" i="2"/>
  <c r="J2425" i="2"/>
  <c r="J2424" i="2" s="1"/>
  <c r="H2425" i="2"/>
  <c r="G2425" i="2"/>
  <c r="G2424" i="2" s="1"/>
  <c r="Q2424" i="2"/>
  <c r="N2424" i="2"/>
  <c r="M2424" i="2"/>
  <c r="I2424" i="2"/>
  <c r="L2423" i="2"/>
  <c r="M2423" i="2" s="1"/>
  <c r="M2422" i="2" s="1"/>
  <c r="M2421" i="2" s="1"/>
  <c r="M2420" i="2" s="1"/>
  <c r="Q2422" i="2"/>
  <c r="P2422" i="2"/>
  <c r="P2421" i="2" s="1"/>
  <c r="O2422" i="2"/>
  <c r="N2422" i="2"/>
  <c r="N2421" i="2" s="1"/>
  <c r="L2422" i="2"/>
  <c r="K2422" i="2"/>
  <c r="J2422" i="2"/>
  <c r="J2421" i="2" s="1"/>
  <c r="J2420" i="2" s="1"/>
  <c r="I2422" i="2"/>
  <c r="H2422" i="2"/>
  <c r="G2422" i="2"/>
  <c r="G2421" i="2" s="1"/>
  <c r="G2420" i="2" s="1"/>
  <c r="Q2421" i="2"/>
  <c r="Q2420" i="2" s="1"/>
  <c r="O2421" i="2"/>
  <c r="O2420" i="2" s="1"/>
  <c r="K2421" i="2"/>
  <c r="I2421" i="2"/>
  <c r="I2420" i="2" s="1"/>
  <c r="H2421" i="2"/>
  <c r="P2420" i="2"/>
  <c r="N2420" i="2"/>
  <c r="K2420" i="2"/>
  <c r="L2419" i="2"/>
  <c r="M2419" i="2" s="1"/>
  <c r="M2418" i="2" s="1"/>
  <c r="M2417" i="2" s="1"/>
  <c r="M2416" i="2" s="1"/>
  <c r="Q2418" i="2"/>
  <c r="P2418" i="2"/>
  <c r="O2418" i="2"/>
  <c r="O2417" i="2" s="1"/>
  <c r="N2418" i="2"/>
  <c r="N2417" i="2" s="1"/>
  <c r="K2418" i="2"/>
  <c r="K2417" i="2" s="1"/>
  <c r="J2418" i="2"/>
  <c r="I2418" i="2"/>
  <c r="H2418" i="2"/>
  <c r="H2417" i="2" s="1"/>
  <c r="G2418" i="2"/>
  <c r="Q2417" i="2"/>
  <c r="Q2416" i="2" s="1"/>
  <c r="P2417" i="2"/>
  <c r="P2416" i="2" s="1"/>
  <c r="J2417" i="2"/>
  <c r="I2417" i="2"/>
  <c r="I2416" i="2" s="1"/>
  <c r="G2417" i="2"/>
  <c r="G2416" i="2" s="1"/>
  <c r="O2416" i="2"/>
  <c r="N2416" i="2"/>
  <c r="K2416" i="2"/>
  <c r="J2416" i="2"/>
  <c r="H2416" i="2"/>
  <c r="M2415" i="2"/>
  <c r="L2415" i="2"/>
  <c r="Q2414" i="2"/>
  <c r="Q2413" i="2" s="1"/>
  <c r="Q2412" i="2" s="1"/>
  <c r="P2414" i="2"/>
  <c r="P2413" i="2" s="1"/>
  <c r="P2412" i="2" s="1"/>
  <c r="O2414" i="2"/>
  <c r="N2414" i="2"/>
  <c r="M2414" i="2"/>
  <c r="M2413" i="2" s="1"/>
  <c r="K2414" i="2"/>
  <c r="J2414" i="2"/>
  <c r="L2414" i="2" s="1"/>
  <c r="I2414" i="2"/>
  <c r="H2414" i="2"/>
  <c r="G2414" i="2"/>
  <c r="G2413" i="2" s="1"/>
  <c r="G2412" i="2" s="1"/>
  <c r="O2413" i="2"/>
  <c r="N2413" i="2"/>
  <c r="K2413" i="2"/>
  <c r="J2413" i="2"/>
  <c r="J2412" i="2" s="1"/>
  <c r="I2413" i="2"/>
  <c r="I2412" i="2" s="1"/>
  <c r="H2413" i="2"/>
  <c r="O2412" i="2"/>
  <c r="N2412" i="2"/>
  <c r="K2412" i="2"/>
  <c r="L2411" i="2"/>
  <c r="M2411" i="2" s="1"/>
  <c r="M2410" i="2" s="1"/>
  <c r="M2409" i="2" s="1"/>
  <c r="M2408" i="2" s="1"/>
  <c r="Q2410" i="2"/>
  <c r="Q2409" i="2" s="1"/>
  <c r="Q2408" i="2" s="1"/>
  <c r="P2410" i="2"/>
  <c r="O2410" i="2"/>
  <c r="N2410" i="2"/>
  <c r="N2409" i="2" s="1"/>
  <c r="K2410" i="2"/>
  <c r="K2409" i="2" s="1"/>
  <c r="K2408" i="2" s="1"/>
  <c r="J2410" i="2"/>
  <c r="I2410" i="2"/>
  <c r="H2410" i="2"/>
  <c r="G2410" i="2"/>
  <c r="P2409" i="2"/>
  <c r="P2408" i="2" s="1"/>
  <c r="O2409" i="2"/>
  <c r="O2408" i="2" s="1"/>
  <c r="I2409" i="2"/>
  <c r="I2408" i="2" s="1"/>
  <c r="H2409" i="2"/>
  <c r="G2409" i="2"/>
  <c r="N2408" i="2"/>
  <c r="H2408" i="2"/>
  <c r="G2408" i="2"/>
  <c r="M2407" i="2"/>
  <c r="L2407" i="2"/>
  <c r="Q2406" i="2"/>
  <c r="Q2405" i="2" s="1"/>
  <c r="P2406" i="2"/>
  <c r="O2406" i="2"/>
  <c r="N2406" i="2"/>
  <c r="N2405" i="2" s="1"/>
  <c r="N2404" i="2" s="1"/>
  <c r="M2406" i="2"/>
  <c r="M2405" i="2" s="1"/>
  <c r="M2404" i="2" s="1"/>
  <c r="K2406" i="2"/>
  <c r="K2405" i="2" s="1"/>
  <c r="K2404" i="2" s="1"/>
  <c r="J2406" i="2"/>
  <c r="I2406" i="2"/>
  <c r="H2406" i="2"/>
  <c r="G2406" i="2"/>
  <c r="G2405" i="2" s="1"/>
  <c r="P2405" i="2"/>
  <c r="P2404" i="2" s="1"/>
  <c r="O2405" i="2"/>
  <c r="J2405" i="2"/>
  <c r="J2404" i="2" s="1"/>
  <c r="I2405" i="2"/>
  <c r="H2405" i="2"/>
  <c r="Q2404" i="2"/>
  <c r="O2404" i="2"/>
  <c r="I2404" i="2"/>
  <c r="G2404" i="2"/>
  <c r="L2403" i="2"/>
  <c r="M2403" i="2" s="1"/>
  <c r="M2402" i="2" s="1"/>
  <c r="Q2402" i="2"/>
  <c r="P2402" i="2"/>
  <c r="P2401" i="2" s="1"/>
  <c r="P2400" i="2" s="1"/>
  <c r="O2402" i="2"/>
  <c r="O2401" i="2" s="1"/>
  <c r="O2400" i="2" s="1"/>
  <c r="N2402" i="2"/>
  <c r="K2402" i="2"/>
  <c r="J2402" i="2"/>
  <c r="J2401" i="2" s="1"/>
  <c r="J2400" i="2" s="1"/>
  <c r="I2402" i="2"/>
  <c r="I2401" i="2" s="1"/>
  <c r="I2400" i="2" s="1"/>
  <c r="H2402" i="2"/>
  <c r="G2402" i="2"/>
  <c r="Q2401" i="2"/>
  <c r="N2401" i="2"/>
  <c r="N2400" i="2" s="1"/>
  <c r="M2401" i="2"/>
  <c r="K2401" i="2"/>
  <c r="K2400" i="2" s="1"/>
  <c r="G2401" i="2"/>
  <c r="Q2400" i="2"/>
  <c r="M2400" i="2"/>
  <c r="G2400" i="2"/>
  <c r="M2399" i="2"/>
  <c r="L2399" i="2"/>
  <c r="Q2398" i="2"/>
  <c r="Q2397" i="2" s="1"/>
  <c r="P2398" i="2"/>
  <c r="O2398" i="2"/>
  <c r="O2397" i="2" s="1"/>
  <c r="O2396" i="2" s="1"/>
  <c r="N2398" i="2"/>
  <c r="M2398" i="2"/>
  <c r="M2397" i="2" s="1"/>
  <c r="M2396" i="2" s="1"/>
  <c r="K2398" i="2"/>
  <c r="K2397" i="2" s="1"/>
  <c r="K2396" i="2" s="1"/>
  <c r="J2398" i="2"/>
  <c r="I2398" i="2"/>
  <c r="I2397" i="2" s="1"/>
  <c r="I2396" i="2" s="1"/>
  <c r="H2398" i="2"/>
  <c r="L2398" i="2" s="1"/>
  <c r="G2398" i="2"/>
  <c r="P2397" i="2"/>
  <c r="P2396" i="2" s="1"/>
  <c r="N2397" i="2"/>
  <c r="N2396" i="2" s="1"/>
  <c r="J2397" i="2"/>
  <c r="G2397" i="2"/>
  <c r="G2396" i="2" s="1"/>
  <c r="Q2396" i="2"/>
  <c r="J2396" i="2"/>
  <c r="L2395" i="2"/>
  <c r="M2395" i="2" s="1"/>
  <c r="M2394" i="2" s="1"/>
  <c r="Q2394" i="2"/>
  <c r="Q2393" i="2" s="1"/>
  <c r="P2394" i="2"/>
  <c r="O2394" i="2"/>
  <c r="N2394" i="2"/>
  <c r="N2393" i="2" s="1"/>
  <c r="K2394" i="2"/>
  <c r="K2393" i="2" s="1"/>
  <c r="K2392" i="2" s="1"/>
  <c r="J2394" i="2"/>
  <c r="J2393" i="2" s="1"/>
  <c r="J2392" i="2" s="1"/>
  <c r="I2394" i="2"/>
  <c r="H2394" i="2"/>
  <c r="G2394" i="2"/>
  <c r="P2393" i="2"/>
  <c r="O2393" i="2"/>
  <c r="O2392" i="2" s="1"/>
  <c r="M2393" i="2"/>
  <c r="M2392" i="2" s="1"/>
  <c r="I2393" i="2"/>
  <c r="G2393" i="2"/>
  <c r="G2392" i="2" s="1"/>
  <c r="Q2392" i="2"/>
  <c r="P2392" i="2"/>
  <c r="N2392" i="2"/>
  <c r="I2392" i="2"/>
  <c r="M2391" i="2"/>
  <c r="L2391" i="2"/>
  <c r="Q2390" i="2"/>
  <c r="P2390" i="2"/>
  <c r="P2389" i="2" s="1"/>
  <c r="P2388" i="2" s="1"/>
  <c r="O2390" i="2"/>
  <c r="O2389" i="2" s="1"/>
  <c r="N2390" i="2"/>
  <c r="M2390" i="2"/>
  <c r="M2389" i="2" s="1"/>
  <c r="M2388" i="2" s="1"/>
  <c r="L2390" i="2"/>
  <c r="K2390" i="2"/>
  <c r="J2390" i="2"/>
  <c r="I2390" i="2"/>
  <c r="H2390" i="2"/>
  <c r="G2390" i="2"/>
  <c r="G2389" i="2" s="1"/>
  <c r="G2388" i="2" s="1"/>
  <c r="Q2389" i="2"/>
  <c r="Q2388" i="2" s="1"/>
  <c r="N2389" i="2"/>
  <c r="K2389" i="2"/>
  <c r="K2388" i="2" s="1"/>
  <c r="J2389" i="2"/>
  <c r="J2388" i="2" s="1"/>
  <c r="I2389" i="2"/>
  <c r="I2388" i="2" s="1"/>
  <c r="H2389" i="2"/>
  <c r="O2388" i="2"/>
  <c r="N2388" i="2"/>
  <c r="H2388" i="2"/>
  <c r="L2387" i="2"/>
  <c r="M2387" i="2" s="1"/>
  <c r="M2386" i="2" s="1"/>
  <c r="M2385" i="2" s="1"/>
  <c r="M2384" i="2" s="1"/>
  <c r="Q2386" i="2"/>
  <c r="Q2385" i="2" s="1"/>
  <c r="Q2384" i="2" s="1"/>
  <c r="P2386" i="2"/>
  <c r="O2386" i="2"/>
  <c r="N2386" i="2"/>
  <c r="K2386" i="2"/>
  <c r="K2385" i="2" s="1"/>
  <c r="K2384" i="2" s="1"/>
  <c r="J2386" i="2"/>
  <c r="I2386" i="2"/>
  <c r="I2385" i="2" s="1"/>
  <c r="I2384" i="2" s="1"/>
  <c r="H2386" i="2"/>
  <c r="G2386" i="2"/>
  <c r="P2385" i="2"/>
  <c r="P2384" i="2" s="1"/>
  <c r="O2385" i="2"/>
  <c r="O2384" i="2" s="1"/>
  <c r="N2385" i="2"/>
  <c r="N2384" i="2" s="1"/>
  <c r="H2385" i="2"/>
  <c r="G2385" i="2"/>
  <c r="G2384" i="2"/>
  <c r="L2383" i="2"/>
  <c r="M2383" i="2" s="1"/>
  <c r="M2382" i="2" s="1"/>
  <c r="Q2382" i="2"/>
  <c r="Q2381" i="2" s="1"/>
  <c r="P2382" i="2"/>
  <c r="O2382" i="2"/>
  <c r="O2381" i="2" s="1"/>
  <c r="O2380" i="2" s="1"/>
  <c r="N2382" i="2"/>
  <c r="K2382" i="2"/>
  <c r="K2381" i="2" s="1"/>
  <c r="K2380" i="2" s="1"/>
  <c r="J2382" i="2"/>
  <c r="I2382" i="2"/>
  <c r="I2381" i="2" s="1"/>
  <c r="I2380" i="2" s="1"/>
  <c r="H2382" i="2"/>
  <c r="G2382" i="2"/>
  <c r="P2381" i="2"/>
  <c r="N2381" i="2"/>
  <c r="M2381" i="2"/>
  <c r="M2380" i="2" s="1"/>
  <c r="J2381" i="2"/>
  <c r="G2381" i="2"/>
  <c r="G2380" i="2" s="1"/>
  <c r="Q2380" i="2"/>
  <c r="P2380" i="2"/>
  <c r="J2380" i="2"/>
  <c r="L2379" i="2"/>
  <c r="M2379" i="2" s="1"/>
  <c r="M2378" i="2" s="1"/>
  <c r="M2377" i="2" s="1"/>
  <c r="Q2378" i="2"/>
  <c r="Q2377" i="2" s="1"/>
  <c r="P2378" i="2"/>
  <c r="P2377" i="2" s="1"/>
  <c r="O2378" i="2"/>
  <c r="N2378" i="2"/>
  <c r="N2377" i="2" s="1"/>
  <c r="K2378" i="2"/>
  <c r="K2377" i="2" s="1"/>
  <c r="J2378" i="2"/>
  <c r="L2378" i="2" s="1"/>
  <c r="I2378" i="2"/>
  <c r="H2378" i="2"/>
  <c r="H2377" i="2" s="1"/>
  <c r="G2378" i="2"/>
  <c r="O2377" i="2"/>
  <c r="O2376" i="2" s="1"/>
  <c r="I2377" i="2"/>
  <c r="G2377" i="2"/>
  <c r="G2376" i="2" s="1"/>
  <c r="N2376" i="2"/>
  <c r="K2376" i="2"/>
  <c r="H2376" i="2"/>
  <c r="Q2374" i="2"/>
  <c r="P2374" i="2"/>
  <c r="O2374" i="2"/>
  <c r="O2372" i="2" s="1"/>
  <c r="O2369" i="2" s="1"/>
  <c r="K2374" i="2"/>
  <c r="J2374" i="2"/>
  <c r="I2374" i="2"/>
  <c r="I2372" i="2" s="1"/>
  <c r="I2369" i="2" s="1"/>
  <c r="G2374" i="2"/>
  <c r="G2372" i="2" s="1"/>
  <c r="G2369" i="2" s="1"/>
  <c r="Q2372" i="2"/>
  <c r="P2372" i="2"/>
  <c r="P2369" i="2" s="1"/>
  <c r="K2372" i="2"/>
  <c r="J2372" i="2"/>
  <c r="Q2371" i="2"/>
  <c r="J2371" i="2"/>
  <c r="Q2369" i="2"/>
  <c r="K2369" i="2"/>
  <c r="J2369" i="2"/>
  <c r="L2368" i="2"/>
  <c r="M2368" i="2" s="1"/>
  <c r="M2367" i="2" s="1"/>
  <c r="M2363" i="2" s="1"/>
  <c r="M2361" i="2" s="1"/>
  <c r="Q2367" i="2"/>
  <c r="Q2363" i="2" s="1"/>
  <c r="Q2361" i="2" s="1"/>
  <c r="P2367" i="2"/>
  <c r="P2363" i="2" s="1"/>
  <c r="P2361" i="2" s="1"/>
  <c r="O2367" i="2"/>
  <c r="N2367" i="2"/>
  <c r="K2367" i="2"/>
  <c r="J2367" i="2"/>
  <c r="I2367" i="2"/>
  <c r="I2363" i="2" s="1"/>
  <c r="I2361" i="2" s="1"/>
  <c r="H2367" i="2"/>
  <c r="G2367" i="2"/>
  <c r="L2366" i="2"/>
  <c r="M2366" i="2" s="1"/>
  <c r="M2365" i="2" s="1"/>
  <c r="M2364" i="2" s="1"/>
  <c r="M2362" i="2" s="1"/>
  <c r="M2360" i="2" s="1"/>
  <c r="Q2365" i="2"/>
  <c r="Q2364" i="2" s="1"/>
  <c r="Q2362" i="2" s="1"/>
  <c r="Q2360" i="2" s="1"/>
  <c r="P2365" i="2"/>
  <c r="O2365" i="2"/>
  <c r="N2365" i="2"/>
  <c r="K2365" i="2"/>
  <c r="K2364" i="2" s="1"/>
  <c r="K2362" i="2" s="1"/>
  <c r="K2360" i="2" s="1"/>
  <c r="J2365" i="2"/>
  <c r="I2365" i="2"/>
  <c r="H2365" i="2"/>
  <c r="G2365" i="2"/>
  <c r="G2364" i="2" s="1"/>
  <c r="G2362" i="2" s="1"/>
  <c r="G2360" i="2" s="1"/>
  <c r="P2364" i="2"/>
  <c r="P2362" i="2" s="1"/>
  <c r="P2360" i="2" s="1"/>
  <c r="O2364" i="2"/>
  <c r="O2362" i="2" s="1"/>
  <c r="O2360" i="2" s="1"/>
  <c r="N2364" i="2"/>
  <c r="J2364" i="2"/>
  <c r="J2362" i="2" s="1"/>
  <c r="J2360" i="2" s="1"/>
  <c r="I2364" i="2"/>
  <c r="H2364" i="2"/>
  <c r="O2363" i="2"/>
  <c r="O2361" i="2" s="1"/>
  <c r="N2363" i="2"/>
  <c r="K2363" i="2"/>
  <c r="K2361" i="2" s="1"/>
  <c r="H2363" i="2"/>
  <c r="G2363" i="2"/>
  <c r="G2361" i="2" s="1"/>
  <c r="N2362" i="2"/>
  <c r="I2362" i="2"/>
  <c r="I2360" i="2" s="1"/>
  <c r="N2361" i="2"/>
  <c r="N2360" i="2"/>
  <c r="L2359" i="2"/>
  <c r="M2359" i="2" s="1"/>
  <c r="M2358" i="2" s="1"/>
  <c r="Q2358" i="2"/>
  <c r="Q2357" i="2" s="1"/>
  <c r="P2358" i="2"/>
  <c r="O2358" i="2"/>
  <c r="O2357" i="2" s="1"/>
  <c r="N2358" i="2"/>
  <c r="K2358" i="2"/>
  <c r="K2357" i="2" s="1"/>
  <c r="J2358" i="2"/>
  <c r="I2358" i="2"/>
  <c r="H2358" i="2"/>
  <c r="G2358" i="2"/>
  <c r="P2357" i="2"/>
  <c r="N2357" i="2"/>
  <c r="M2357" i="2"/>
  <c r="J2357" i="2"/>
  <c r="H2357" i="2"/>
  <c r="G2357" i="2"/>
  <c r="M2356" i="2"/>
  <c r="L2356" i="2"/>
  <c r="M2355" i="2"/>
  <c r="L2355" i="2"/>
  <c r="M2354" i="2"/>
  <c r="L2354" i="2"/>
  <c r="Q2353" i="2"/>
  <c r="Q2351" i="2" s="1"/>
  <c r="P2353" i="2"/>
  <c r="O2353" i="2"/>
  <c r="N2353" i="2"/>
  <c r="K2353" i="2"/>
  <c r="J2353" i="2"/>
  <c r="I2353" i="2"/>
  <c r="H2353" i="2"/>
  <c r="G2353" i="2"/>
  <c r="Q2352" i="2"/>
  <c r="P2352" i="2"/>
  <c r="O2352" i="2"/>
  <c r="N2352" i="2"/>
  <c r="L2352" i="2"/>
  <c r="K2352" i="2"/>
  <c r="J2352" i="2"/>
  <c r="J2340" i="2" s="1"/>
  <c r="I2352" i="2"/>
  <c r="H2352" i="2"/>
  <c r="G2352" i="2"/>
  <c r="P2351" i="2"/>
  <c r="O2351" i="2"/>
  <c r="N2351" i="2"/>
  <c r="J2351" i="2"/>
  <c r="I2351" i="2"/>
  <c r="H2351" i="2"/>
  <c r="G2351" i="2"/>
  <c r="O2350" i="2"/>
  <c r="N2350" i="2"/>
  <c r="J2350" i="2"/>
  <c r="J2254" i="2" s="1"/>
  <c r="H2350" i="2"/>
  <c r="G2350" i="2"/>
  <c r="M2349" i="2"/>
  <c r="L2349" i="2"/>
  <c r="M2348" i="2"/>
  <c r="L2348" i="2"/>
  <c r="Q2347" i="2"/>
  <c r="Q2346" i="2" s="1"/>
  <c r="P2347" i="2"/>
  <c r="P2346" i="2" s="1"/>
  <c r="O2347" i="2"/>
  <c r="N2347" i="2"/>
  <c r="M2347" i="2"/>
  <c r="M2346" i="2" s="1"/>
  <c r="M2345" i="2" s="1"/>
  <c r="K2347" i="2"/>
  <c r="J2347" i="2"/>
  <c r="J2346" i="2" s="1"/>
  <c r="J2345" i="2" s="1"/>
  <c r="I2347" i="2"/>
  <c r="H2347" i="2"/>
  <c r="G2347" i="2"/>
  <c r="G2346" i="2" s="1"/>
  <c r="G2345" i="2" s="1"/>
  <c r="O2346" i="2"/>
  <c r="N2346" i="2"/>
  <c r="N2345" i="2" s="1"/>
  <c r="K2346" i="2"/>
  <c r="H2346" i="2"/>
  <c r="Q2345" i="2"/>
  <c r="P2345" i="2"/>
  <c r="O2345" i="2"/>
  <c r="K2345" i="2"/>
  <c r="H2345" i="2"/>
  <c r="L2344" i="2"/>
  <c r="M2344" i="2" s="1"/>
  <c r="M2343" i="2" s="1"/>
  <c r="Q2343" i="2"/>
  <c r="Q2342" i="2" s="1"/>
  <c r="P2343" i="2"/>
  <c r="P2342" i="2" s="1"/>
  <c r="O2343" i="2"/>
  <c r="N2343" i="2"/>
  <c r="N2342" i="2" s="1"/>
  <c r="K2343" i="2"/>
  <c r="J2343" i="2"/>
  <c r="J2342" i="2" s="1"/>
  <c r="I2343" i="2"/>
  <c r="I2342" i="2" s="1"/>
  <c r="H2343" i="2"/>
  <c r="G2343" i="2"/>
  <c r="O2342" i="2"/>
  <c r="M2342" i="2"/>
  <c r="K2342" i="2"/>
  <c r="H2342" i="2"/>
  <c r="G2342" i="2"/>
  <c r="P2341" i="2"/>
  <c r="J2341" i="2"/>
  <c r="O2340" i="2"/>
  <c r="N2340" i="2"/>
  <c r="H2340" i="2"/>
  <c r="G2340" i="2"/>
  <c r="M2339" i="2"/>
  <c r="L2339" i="2"/>
  <c r="J2338" i="2"/>
  <c r="J2333" i="2" s="1"/>
  <c r="M2337" i="2"/>
  <c r="L2337" i="2"/>
  <c r="M2336" i="2"/>
  <c r="L2336" i="2"/>
  <c r="L2335" i="2"/>
  <c r="M2335" i="2" s="1"/>
  <c r="M2334" i="2"/>
  <c r="L2334" i="2"/>
  <c r="Q2333" i="2"/>
  <c r="P2333" i="2"/>
  <c r="O2333" i="2"/>
  <c r="N2333" i="2"/>
  <c r="L2333" i="2"/>
  <c r="K2333" i="2"/>
  <c r="I2333" i="2"/>
  <c r="H2333" i="2"/>
  <c r="G2333" i="2"/>
  <c r="M2332" i="2"/>
  <c r="L2332" i="2"/>
  <c r="L2331" i="2"/>
  <c r="M2331" i="2" s="1"/>
  <c r="M2330" i="2"/>
  <c r="L2330" i="2"/>
  <c r="L2329" i="2"/>
  <c r="M2329" i="2" s="1"/>
  <c r="L2328" i="2"/>
  <c r="M2328" i="2" s="1"/>
  <c r="M2327" i="2"/>
  <c r="L2327" i="2"/>
  <c r="Q2326" i="2"/>
  <c r="P2326" i="2"/>
  <c r="O2326" i="2"/>
  <c r="N2326" i="2"/>
  <c r="K2326" i="2"/>
  <c r="J2326" i="2"/>
  <c r="I2326" i="2"/>
  <c r="H2326" i="2"/>
  <c r="G2326" i="2"/>
  <c r="M2325" i="2"/>
  <c r="L2325" i="2"/>
  <c r="K2324" i="2"/>
  <c r="L2324" i="2" s="1"/>
  <c r="M2324" i="2" s="1"/>
  <c r="M2323" i="2"/>
  <c r="L2323" i="2"/>
  <c r="Q2322" i="2"/>
  <c r="P2322" i="2"/>
  <c r="O2322" i="2"/>
  <c r="N2322" i="2"/>
  <c r="N2312" i="2" s="1"/>
  <c r="M2322" i="2"/>
  <c r="J2322" i="2"/>
  <c r="I2322" i="2"/>
  <c r="H2322" i="2"/>
  <c r="G2322" i="2"/>
  <c r="M2321" i="2"/>
  <c r="L2321" i="2"/>
  <c r="M2320" i="2"/>
  <c r="L2320" i="2"/>
  <c r="L2319" i="2"/>
  <c r="M2319" i="2" s="1"/>
  <c r="M2318" i="2"/>
  <c r="L2318" i="2"/>
  <c r="M2317" i="2"/>
  <c r="L2317" i="2"/>
  <c r="L2316" i="2"/>
  <c r="M2316" i="2" s="1"/>
  <c r="Q2315" i="2"/>
  <c r="Q2312" i="2" s="1"/>
  <c r="P2315" i="2"/>
  <c r="P2312" i="2" s="1"/>
  <c r="P2295" i="2" s="1"/>
  <c r="O2315" i="2"/>
  <c r="N2315" i="2"/>
  <c r="K2315" i="2"/>
  <c r="J2315" i="2"/>
  <c r="I2315" i="2"/>
  <c r="H2315" i="2"/>
  <c r="G2315" i="2"/>
  <c r="L2314" i="2"/>
  <c r="M2314" i="2" s="1"/>
  <c r="M2313" i="2" s="1"/>
  <c r="J2314" i="2"/>
  <c r="J2313" i="2" s="1"/>
  <c r="Q2313" i="2"/>
  <c r="P2313" i="2"/>
  <c r="O2313" i="2"/>
  <c r="O2312" i="2" s="1"/>
  <c r="N2313" i="2"/>
  <c r="K2313" i="2"/>
  <c r="I2313" i="2"/>
  <c r="H2313" i="2"/>
  <c r="L2313" i="2" s="1"/>
  <c r="G2313" i="2"/>
  <c r="M2311" i="2"/>
  <c r="L2311" i="2"/>
  <c r="Q2310" i="2"/>
  <c r="P2310" i="2"/>
  <c r="O2310" i="2"/>
  <c r="N2310" i="2"/>
  <c r="M2310" i="2"/>
  <c r="K2310" i="2"/>
  <c r="J2310" i="2"/>
  <c r="I2310" i="2"/>
  <c r="H2310" i="2"/>
  <c r="G2310" i="2"/>
  <c r="M2309" i="2"/>
  <c r="J2309" i="2"/>
  <c r="L2309" i="2" s="1"/>
  <c r="M2308" i="2"/>
  <c r="L2308" i="2"/>
  <c r="L2307" i="2"/>
  <c r="M2307" i="2" s="1"/>
  <c r="J2307" i="2"/>
  <c r="J2306" i="2"/>
  <c r="M2305" i="2"/>
  <c r="L2305" i="2"/>
  <c r="L2304" i="2"/>
  <c r="M2304" i="2" s="1"/>
  <c r="M2303" i="2"/>
  <c r="L2303" i="2"/>
  <c r="L2302" i="2"/>
  <c r="M2302" i="2" s="1"/>
  <c r="Q2301" i="2"/>
  <c r="P2301" i="2"/>
  <c r="O2301" i="2"/>
  <c r="N2301" i="2"/>
  <c r="K2301" i="2"/>
  <c r="I2301" i="2"/>
  <c r="H2301" i="2"/>
  <c r="G2301" i="2"/>
  <c r="M2300" i="2"/>
  <c r="L2300" i="2"/>
  <c r="L2299" i="2"/>
  <c r="M2299" i="2" s="1"/>
  <c r="M2297" i="2" s="1"/>
  <c r="M2298" i="2"/>
  <c r="L2298" i="2"/>
  <c r="Q2297" i="2"/>
  <c r="P2297" i="2"/>
  <c r="O2297" i="2"/>
  <c r="O2296" i="2" s="1"/>
  <c r="N2297" i="2"/>
  <c r="K2297" i="2"/>
  <c r="J2297" i="2"/>
  <c r="I2297" i="2"/>
  <c r="I2296" i="2" s="1"/>
  <c r="H2297" i="2"/>
  <c r="G2297" i="2"/>
  <c r="Q2296" i="2"/>
  <c r="P2296" i="2"/>
  <c r="K2296" i="2"/>
  <c r="O2295" i="2"/>
  <c r="M2294" i="2"/>
  <c r="L2294" i="2"/>
  <c r="J2294" i="2"/>
  <c r="M2293" i="2"/>
  <c r="J2293" i="2"/>
  <c r="L2293" i="2" s="1"/>
  <c r="J2292" i="2"/>
  <c r="J2291" i="2" s="1"/>
  <c r="J2288" i="2" s="1"/>
  <c r="J2287" i="2" s="1"/>
  <c r="Q2291" i="2"/>
  <c r="P2291" i="2"/>
  <c r="O2291" i="2"/>
  <c r="N2291" i="2"/>
  <c r="L2291" i="2"/>
  <c r="K2291" i="2"/>
  <c r="K2288" i="2" s="1"/>
  <c r="I2291" i="2"/>
  <c r="H2291" i="2"/>
  <c r="G2291" i="2"/>
  <c r="L2290" i="2"/>
  <c r="M2290" i="2" s="1"/>
  <c r="M2289" i="2" s="1"/>
  <c r="Q2289" i="2"/>
  <c r="P2289" i="2"/>
  <c r="P2288" i="2" s="1"/>
  <c r="O2289" i="2"/>
  <c r="O2288" i="2" s="1"/>
  <c r="O2287" i="2" s="1"/>
  <c r="O2286" i="2" s="1"/>
  <c r="N2289" i="2"/>
  <c r="L2289" i="2"/>
  <c r="K2289" i="2"/>
  <c r="J2289" i="2"/>
  <c r="I2289" i="2"/>
  <c r="I2288" i="2" s="1"/>
  <c r="I2287" i="2" s="1"/>
  <c r="H2289" i="2"/>
  <c r="G2289" i="2"/>
  <c r="Q2288" i="2"/>
  <c r="Q2287" i="2" s="1"/>
  <c r="N2288" i="2"/>
  <c r="N2287" i="2" s="1"/>
  <c r="H2288" i="2"/>
  <c r="G2288" i="2"/>
  <c r="G2287" i="2" s="1"/>
  <c r="P2287" i="2"/>
  <c r="K2287" i="2"/>
  <c r="M2285" i="2"/>
  <c r="L2285" i="2"/>
  <c r="Q2284" i="2"/>
  <c r="P2284" i="2"/>
  <c r="O2284" i="2"/>
  <c r="N2284" i="2"/>
  <c r="K2284" i="2"/>
  <c r="J2284" i="2"/>
  <c r="I2284" i="2"/>
  <c r="H2284" i="2"/>
  <c r="G2284" i="2"/>
  <c r="L2283" i="2"/>
  <c r="M2283" i="2" s="1"/>
  <c r="M2282" i="2"/>
  <c r="L2282" i="2"/>
  <c r="L2281" i="2"/>
  <c r="M2281" i="2" s="1"/>
  <c r="M2278" i="2" s="1"/>
  <c r="M2280" i="2"/>
  <c r="L2280" i="2"/>
  <c r="M2279" i="2"/>
  <c r="L2279" i="2"/>
  <c r="Q2278" i="2"/>
  <c r="Q2277" i="2" s="1"/>
  <c r="P2278" i="2"/>
  <c r="P2277" i="2" s="1"/>
  <c r="O2278" i="2"/>
  <c r="N2278" i="2"/>
  <c r="K2278" i="2"/>
  <c r="K2277" i="2" s="1"/>
  <c r="J2278" i="2"/>
  <c r="J2277" i="2" s="1"/>
  <c r="L2277" i="2" s="1"/>
  <c r="I2278" i="2"/>
  <c r="I2277" i="2" s="1"/>
  <c r="H2278" i="2"/>
  <c r="H2277" i="2" s="1"/>
  <c r="G2278" i="2"/>
  <c r="O2277" i="2"/>
  <c r="N2277" i="2"/>
  <c r="M2277" i="2"/>
  <c r="G2277" i="2"/>
  <c r="M2276" i="2"/>
  <c r="L2276" i="2"/>
  <c r="L2275" i="2"/>
  <c r="M2275" i="2" s="1"/>
  <c r="M2274" i="2"/>
  <c r="L2274" i="2"/>
  <c r="M2273" i="2"/>
  <c r="L2273" i="2"/>
  <c r="L2272" i="2"/>
  <c r="M2272" i="2" s="1"/>
  <c r="M2271" i="2"/>
  <c r="M2269" i="2" s="1"/>
  <c r="L2271" i="2"/>
  <c r="M2270" i="2"/>
  <c r="L2270" i="2"/>
  <c r="Q2269" i="2"/>
  <c r="P2269" i="2"/>
  <c r="O2269" i="2"/>
  <c r="N2269" i="2"/>
  <c r="K2269" i="2"/>
  <c r="J2269" i="2"/>
  <c r="I2269" i="2"/>
  <c r="H2269" i="2"/>
  <c r="G2269" i="2"/>
  <c r="L2268" i="2"/>
  <c r="M2268" i="2" s="1"/>
  <c r="M2267" i="2"/>
  <c r="L2267" i="2"/>
  <c r="M2266" i="2"/>
  <c r="L2266" i="2"/>
  <c r="L2265" i="2"/>
  <c r="M2265" i="2" s="1"/>
  <c r="L2264" i="2"/>
  <c r="M2264" i="2" s="1"/>
  <c r="M2263" i="2"/>
  <c r="L2263" i="2"/>
  <c r="L2262" i="2"/>
  <c r="M2262" i="2" s="1"/>
  <c r="M2261" i="2"/>
  <c r="L2261" i="2"/>
  <c r="M2260" i="2"/>
  <c r="L2260" i="2"/>
  <c r="Q2259" i="2"/>
  <c r="P2259" i="2"/>
  <c r="P2258" i="2" s="1"/>
  <c r="O2259" i="2"/>
  <c r="O2258" i="2" s="1"/>
  <c r="N2259" i="2"/>
  <c r="M2259" i="2"/>
  <c r="M2258" i="2" s="1"/>
  <c r="L2259" i="2"/>
  <c r="K2259" i="2"/>
  <c r="J2259" i="2"/>
  <c r="J2258" i="2" s="1"/>
  <c r="I2259" i="2"/>
  <c r="I2258" i="2" s="1"/>
  <c r="H2259" i="2"/>
  <c r="G2259" i="2"/>
  <c r="Q2258" i="2"/>
  <c r="N2258" i="2"/>
  <c r="K2258" i="2"/>
  <c r="H2258" i="2"/>
  <c r="G2258" i="2"/>
  <c r="G2257" i="2" s="1"/>
  <c r="G2256" i="2" s="1"/>
  <c r="Q2257" i="2"/>
  <c r="Q2256" i="2" s="1"/>
  <c r="P2257" i="2"/>
  <c r="P2256" i="2" s="1"/>
  <c r="O2254" i="2"/>
  <c r="N2254" i="2"/>
  <c r="H2254" i="2"/>
  <c r="G2254" i="2"/>
  <c r="L2253" i="2"/>
  <c r="M2253" i="2" s="1"/>
  <c r="M2252" i="2" s="1"/>
  <c r="M2251" i="2" s="1"/>
  <c r="M2250" i="2" s="1"/>
  <c r="Q2252" i="2"/>
  <c r="Q2251" i="2" s="1"/>
  <c r="Q2250" i="2" s="1"/>
  <c r="P2252" i="2"/>
  <c r="O2252" i="2"/>
  <c r="N2252" i="2"/>
  <c r="N2251" i="2" s="1"/>
  <c r="N2250" i="2" s="1"/>
  <c r="K2252" i="2"/>
  <c r="K2251" i="2" s="1"/>
  <c r="K2250" i="2" s="1"/>
  <c r="J2252" i="2"/>
  <c r="J2251" i="2" s="1"/>
  <c r="J2250" i="2" s="1"/>
  <c r="I2252" i="2"/>
  <c r="I2251" i="2" s="1"/>
  <c r="H2252" i="2"/>
  <c r="G2252" i="2"/>
  <c r="P2251" i="2"/>
  <c r="P2250" i="2" s="1"/>
  <c r="O2251" i="2"/>
  <c r="H2251" i="2"/>
  <c r="G2251" i="2"/>
  <c r="G2250" i="2" s="1"/>
  <c r="O2250" i="2"/>
  <c r="I2250" i="2"/>
  <c r="M2249" i="2"/>
  <c r="L2249" i="2"/>
  <c r="Q2248" i="2"/>
  <c r="P2248" i="2"/>
  <c r="P2247" i="2" s="1"/>
  <c r="P2246" i="2" s="1"/>
  <c r="O2248" i="2"/>
  <c r="O2247" i="2" s="1"/>
  <c r="O2246" i="2" s="1"/>
  <c r="N2248" i="2"/>
  <c r="N2247" i="2" s="1"/>
  <c r="M2248" i="2"/>
  <c r="K2248" i="2"/>
  <c r="J2248" i="2"/>
  <c r="J2247" i="2" s="1"/>
  <c r="J2246" i="2" s="1"/>
  <c r="I2248" i="2"/>
  <c r="I2247" i="2" s="1"/>
  <c r="I2246" i="2" s="1"/>
  <c r="H2248" i="2"/>
  <c r="G2248" i="2"/>
  <c r="G2247" i="2" s="1"/>
  <c r="G2246" i="2" s="1"/>
  <c r="Q2247" i="2"/>
  <c r="M2247" i="2"/>
  <c r="M2246" i="2" s="1"/>
  <c r="K2247" i="2"/>
  <c r="Q2246" i="2"/>
  <c r="N2246" i="2"/>
  <c r="K2246" i="2"/>
  <c r="M2245" i="2"/>
  <c r="M2231" i="2" s="1"/>
  <c r="M2229" i="2" s="1"/>
  <c r="L2245" i="2"/>
  <c r="L2244" i="2"/>
  <c r="M2244" i="2" s="1"/>
  <c r="M2243" i="2"/>
  <c r="L2243" i="2"/>
  <c r="Q2242" i="2"/>
  <c r="Q2239" i="2" s="1"/>
  <c r="P2242" i="2"/>
  <c r="P2239" i="2" s="1"/>
  <c r="P2237" i="2" s="1"/>
  <c r="P2231" i="2" s="1"/>
  <c r="P2229" i="2" s="1"/>
  <c r="O2242" i="2"/>
  <c r="N2242" i="2"/>
  <c r="K2242" i="2"/>
  <c r="J2242" i="2"/>
  <c r="I2242" i="2"/>
  <c r="H2242" i="2"/>
  <c r="G2242" i="2"/>
  <c r="Q2241" i="2"/>
  <c r="P2241" i="2"/>
  <c r="O2241" i="2"/>
  <c r="N2241" i="2"/>
  <c r="L2241" i="2"/>
  <c r="K2241" i="2"/>
  <c r="J2241" i="2"/>
  <c r="I2241" i="2"/>
  <c r="H2241" i="2"/>
  <c r="G2241" i="2"/>
  <c r="Q2240" i="2"/>
  <c r="Q2238" i="2" s="1"/>
  <c r="Q2236" i="2" s="1"/>
  <c r="P2240" i="2"/>
  <c r="O2240" i="2"/>
  <c r="N2240" i="2"/>
  <c r="N2238" i="2" s="1"/>
  <c r="N2236" i="2" s="1"/>
  <c r="K2240" i="2"/>
  <c r="K2238" i="2" s="1"/>
  <c r="J2240" i="2"/>
  <c r="J2238" i="2" s="1"/>
  <c r="J2236" i="2" s="1"/>
  <c r="I2240" i="2"/>
  <c r="I2238" i="2" s="1"/>
  <c r="I2236" i="2" s="1"/>
  <c r="I2230" i="2" s="1"/>
  <c r="I2228" i="2" s="1"/>
  <c r="H2240" i="2"/>
  <c r="G2240" i="2"/>
  <c r="O2239" i="2"/>
  <c r="O2237" i="2" s="1"/>
  <c r="N2239" i="2"/>
  <c r="N2237" i="2" s="1"/>
  <c r="I2239" i="2"/>
  <c r="H2239" i="2"/>
  <c r="G2239" i="2"/>
  <c r="O2238" i="2"/>
  <c r="O2236" i="2" s="1"/>
  <c r="H2238" i="2"/>
  <c r="G2238" i="2"/>
  <c r="Q2237" i="2"/>
  <c r="Q2231" i="2" s="1"/>
  <c r="Q2229" i="2" s="1"/>
  <c r="I2237" i="2"/>
  <c r="H2237" i="2"/>
  <c r="G2237" i="2"/>
  <c r="G2231" i="2" s="1"/>
  <c r="K2236" i="2"/>
  <c r="L2235" i="2"/>
  <c r="M2235" i="2" s="1"/>
  <c r="Q2234" i="2"/>
  <c r="Q2233" i="2" s="1"/>
  <c r="Q2232" i="2" s="1"/>
  <c r="P2234" i="2"/>
  <c r="O2234" i="2"/>
  <c r="N2234" i="2"/>
  <c r="N2233" i="2" s="1"/>
  <c r="N2232" i="2" s="1"/>
  <c r="K2234" i="2"/>
  <c r="J2234" i="2"/>
  <c r="I2234" i="2"/>
  <c r="H2234" i="2"/>
  <c r="H2233" i="2" s="1"/>
  <c r="H2232" i="2" s="1"/>
  <c r="G2234" i="2"/>
  <c r="P2233" i="2"/>
  <c r="P2232" i="2" s="1"/>
  <c r="O2233" i="2"/>
  <c r="J2233" i="2"/>
  <c r="I2233" i="2"/>
  <c r="G2233" i="2"/>
  <c r="G2232" i="2" s="1"/>
  <c r="O2232" i="2"/>
  <c r="J2232" i="2"/>
  <c r="I2232" i="2"/>
  <c r="O2231" i="2"/>
  <c r="O2229" i="2" s="1"/>
  <c r="N2231" i="2"/>
  <c r="N2229" i="2" s="1"/>
  <c r="I2231" i="2"/>
  <c r="H2231" i="2"/>
  <c r="O2230" i="2"/>
  <c r="O2228" i="2" s="1"/>
  <c r="I2229" i="2"/>
  <c r="G2229" i="2"/>
  <c r="L2227" i="2"/>
  <c r="M2227" i="2" s="1"/>
  <c r="M2226" i="2" s="1"/>
  <c r="Q2226" i="2"/>
  <c r="P2226" i="2"/>
  <c r="O2226" i="2"/>
  <c r="O2225" i="2" s="1"/>
  <c r="O2224" i="2" s="1"/>
  <c r="O2223" i="2" s="1"/>
  <c r="O2222" i="2" s="1"/>
  <c r="N2226" i="2"/>
  <c r="K2226" i="2"/>
  <c r="J2226" i="2"/>
  <c r="I2226" i="2"/>
  <c r="H2226" i="2"/>
  <c r="G2226" i="2"/>
  <c r="Q2225" i="2"/>
  <c r="P2225" i="2"/>
  <c r="N2225" i="2"/>
  <c r="N2224" i="2" s="1"/>
  <c r="N2223" i="2" s="1"/>
  <c r="N2222" i="2" s="1"/>
  <c r="M2225" i="2"/>
  <c r="M2224" i="2" s="1"/>
  <c r="M2223" i="2" s="1"/>
  <c r="M2222" i="2" s="1"/>
  <c r="K2225" i="2"/>
  <c r="J2225" i="2"/>
  <c r="H2225" i="2"/>
  <c r="G2225" i="2"/>
  <c r="Q2224" i="2"/>
  <c r="Q2223" i="2" s="1"/>
  <c r="Q2222" i="2" s="1"/>
  <c r="P2224" i="2"/>
  <c r="P2223" i="2" s="1"/>
  <c r="P2222" i="2" s="1"/>
  <c r="K2224" i="2"/>
  <c r="K2223" i="2" s="1"/>
  <c r="K2222" i="2" s="1"/>
  <c r="J2224" i="2"/>
  <c r="G2224" i="2"/>
  <c r="G2223" i="2" s="1"/>
  <c r="G2222" i="2" s="1"/>
  <c r="J2223" i="2"/>
  <c r="J2222" i="2" s="1"/>
  <c r="L2221" i="2"/>
  <c r="M2221" i="2" s="1"/>
  <c r="M2220" i="2" s="1"/>
  <c r="M2219" i="2" s="1"/>
  <c r="M2218" i="2" s="1"/>
  <c r="Q2220" i="2"/>
  <c r="P2220" i="2"/>
  <c r="O2220" i="2"/>
  <c r="N2220" i="2"/>
  <c r="K2220" i="2"/>
  <c r="K2219" i="2" s="1"/>
  <c r="K2218" i="2" s="1"/>
  <c r="K2213" i="2" s="1"/>
  <c r="K2212" i="2" s="1"/>
  <c r="J2220" i="2"/>
  <c r="J2219" i="2" s="1"/>
  <c r="J2218" i="2" s="1"/>
  <c r="I2220" i="2"/>
  <c r="H2220" i="2"/>
  <c r="G2220" i="2"/>
  <c r="Q2219" i="2"/>
  <c r="Q2218" i="2" s="1"/>
  <c r="P2219" i="2"/>
  <c r="P2218" i="2" s="1"/>
  <c r="O2219" i="2"/>
  <c r="O2218" i="2" s="1"/>
  <c r="N2219" i="2"/>
  <c r="N2218" i="2" s="1"/>
  <c r="I2219" i="2"/>
  <c r="H2219" i="2"/>
  <c r="G2219" i="2"/>
  <c r="I2218" i="2"/>
  <c r="H2218" i="2"/>
  <c r="G2218" i="2"/>
  <c r="L2217" i="2"/>
  <c r="M2217" i="2" s="1"/>
  <c r="M2216" i="2" s="1"/>
  <c r="Q2216" i="2"/>
  <c r="Q2215" i="2" s="1"/>
  <c r="Q2214" i="2" s="1"/>
  <c r="Q2213" i="2" s="1"/>
  <c r="Q2212" i="2" s="1"/>
  <c r="P2216" i="2"/>
  <c r="O2216" i="2"/>
  <c r="O2215" i="2" s="1"/>
  <c r="O2214" i="2" s="1"/>
  <c r="O2213" i="2" s="1"/>
  <c r="O2212" i="2" s="1"/>
  <c r="N2216" i="2"/>
  <c r="N2215" i="2" s="1"/>
  <c r="K2216" i="2"/>
  <c r="K2215" i="2" s="1"/>
  <c r="K2214" i="2" s="1"/>
  <c r="J2216" i="2"/>
  <c r="I2216" i="2"/>
  <c r="H2216" i="2"/>
  <c r="G2216" i="2"/>
  <c r="P2215" i="2"/>
  <c r="P2214" i="2" s="1"/>
  <c r="M2215" i="2"/>
  <c r="J2215" i="2"/>
  <c r="J2214" i="2" s="1"/>
  <c r="I2215" i="2"/>
  <c r="H2215" i="2"/>
  <c r="G2215" i="2"/>
  <c r="G2214" i="2" s="1"/>
  <c r="G2213" i="2" s="1"/>
  <c r="N2214" i="2"/>
  <c r="M2214" i="2"/>
  <c r="I2214" i="2"/>
  <c r="N2213" i="2"/>
  <c r="N2212" i="2" s="1"/>
  <c r="M2213" i="2"/>
  <c r="M2212" i="2" s="1"/>
  <c r="G2212" i="2"/>
  <c r="M2211" i="2"/>
  <c r="M2210" i="2" s="1"/>
  <c r="M2209" i="2" s="1"/>
  <c r="M2208" i="2" s="1"/>
  <c r="M2200" i="2" s="1"/>
  <c r="M2198" i="2" s="1"/>
  <c r="L2211" i="2"/>
  <c r="Q2210" i="2"/>
  <c r="P2210" i="2"/>
  <c r="O2210" i="2"/>
  <c r="N2210" i="2"/>
  <c r="N2209" i="2" s="1"/>
  <c r="N2208" i="2" s="1"/>
  <c r="N2200" i="2" s="1"/>
  <c r="N2198" i="2" s="1"/>
  <c r="K2210" i="2"/>
  <c r="J2210" i="2"/>
  <c r="I2210" i="2"/>
  <c r="H2210" i="2"/>
  <c r="G2210" i="2"/>
  <c r="G2209" i="2" s="1"/>
  <c r="G2208" i="2" s="1"/>
  <c r="G2200" i="2" s="1"/>
  <c r="G2198" i="2" s="1"/>
  <c r="Q2209" i="2"/>
  <c r="P2209" i="2"/>
  <c r="O2209" i="2"/>
  <c r="K2209" i="2"/>
  <c r="K2208" i="2" s="1"/>
  <c r="K2200" i="2" s="1"/>
  <c r="K2198" i="2" s="1"/>
  <c r="J2209" i="2"/>
  <c r="J2208" i="2" s="1"/>
  <c r="I2209" i="2"/>
  <c r="Q2208" i="2"/>
  <c r="Q2200" i="2" s="1"/>
  <c r="Q2198" i="2" s="1"/>
  <c r="P2208" i="2"/>
  <c r="O2208" i="2"/>
  <c r="O2200" i="2" s="1"/>
  <c r="O2198" i="2" s="1"/>
  <c r="I2208" i="2"/>
  <c r="I2200" i="2" s="1"/>
  <c r="I2198" i="2" s="1"/>
  <c r="L2207" i="2"/>
  <c r="M2207" i="2" s="1"/>
  <c r="M2206" i="2" s="1"/>
  <c r="Q2206" i="2"/>
  <c r="P2206" i="2"/>
  <c r="O2206" i="2"/>
  <c r="N2206" i="2"/>
  <c r="K2206" i="2"/>
  <c r="K2203" i="2" s="1"/>
  <c r="K2202" i="2" s="1"/>
  <c r="K2201" i="2" s="1"/>
  <c r="K2199" i="2" s="1"/>
  <c r="J2206" i="2"/>
  <c r="I2206" i="2"/>
  <c r="H2206" i="2"/>
  <c r="G2206" i="2"/>
  <c r="L2205" i="2"/>
  <c r="M2205" i="2" s="1"/>
  <c r="M2204" i="2" s="1"/>
  <c r="M2203" i="2" s="1"/>
  <c r="M2202" i="2" s="1"/>
  <c r="M2201" i="2" s="1"/>
  <c r="Q2204" i="2"/>
  <c r="P2204" i="2"/>
  <c r="O2204" i="2"/>
  <c r="N2204" i="2"/>
  <c r="N2203" i="2" s="1"/>
  <c r="N2202" i="2" s="1"/>
  <c r="N2201" i="2" s="1"/>
  <c r="L2204" i="2"/>
  <c r="K2204" i="2"/>
  <c r="J2204" i="2"/>
  <c r="I2204" i="2"/>
  <c r="H2204" i="2"/>
  <c r="H2203" i="2" s="1"/>
  <c r="H2202" i="2" s="1"/>
  <c r="G2204" i="2"/>
  <c r="G2203" i="2" s="1"/>
  <c r="G2202" i="2" s="1"/>
  <c r="G2201" i="2" s="1"/>
  <c r="G2199" i="2" s="1"/>
  <c r="Q2203" i="2"/>
  <c r="Q2202" i="2" s="1"/>
  <c r="Q2201" i="2" s="1"/>
  <c r="Q2199" i="2" s="1"/>
  <c r="Q2081" i="2" s="1"/>
  <c r="P2203" i="2"/>
  <c r="O2203" i="2"/>
  <c r="J2203" i="2"/>
  <c r="I2203" i="2"/>
  <c r="P2202" i="2"/>
  <c r="O2202" i="2"/>
  <c r="I2202" i="2"/>
  <c r="I2201" i="2" s="1"/>
  <c r="I2199" i="2" s="1"/>
  <c r="I2081" i="2" s="1"/>
  <c r="P2201" i="2"/>
  <c r="P2199" i="2" s="1"/>
  <c r="O2201" i="2"/>
  <c r="O2199" i="2" s="1"/>
  <c r="H2201" i="2"/>
  <c r="P2200" i="2"/>
  <c r="P2198" i="2" s="1"/>
  <c r="J2200" i="2"/>
  <c r="J2198" i="2" s="1"/>
  <c r="N2199" i="2"/>
  <c r="M2199" i="2"/>
  <c r="M2081" i="2" s="1"/>
  <c r="M2197" i="2"/>
  <c r="L2197" i="2"/>
  <c r="Q2196" i="2"/>
  <c r="P2196" i="2"/>
  <c r="O2196" i="2"/>
  <c r="O2195" i="2" s="1"/>
  <c r="O2194" i="2" s="1"/>
  <c r="N2196" i="2"/>
  <c r="N2195" i="2" s="1"/>
  <c r="N2194" i="2" s="1"/>
  <c r="M2196" i="2"/>
  <c r="M2195" i="2" s="1"/>
  <c r="K2196" i="2"/>
  <c r="J2196" i="2"/>
  <c r="I2196" i="2"/>
  <c r="I2195" i="2" s="1"/>
  <c r="I2194" i="2" s="1"/>
  <c r="H2196" i="2"/>
  <c r="G2196" i="2"/>
  <c r="G2195" i="2" s="1"/>
  <c r="G2194" i="2" s="1"/>
  <c r="Q2195" i="2"/>
  <c r="Q2194" i="2" s="1"/>
  <c r="P2195" i="2"/>
  <c r="K2195" i="2"/>
  <c r="K2194" i="2" s="1"/>
  <c r="J2195" i="2"/>
  <c r="P2194" i="2"/>
  <c r="M2194" i="2"/>
  <c r="J2194" i="2"/>
  <c r="M2193" i="2"/>
  <c r="L2193" i="2"/>
  <c r="Q2192" i="2"/>
  <c r="Q2191" i="2" s="1"/>
  <c r="Q2190" i="2" s="1"/>
  <c r="Q2189" i="2" s="1"/>
  <c r="Q2188" i="2" s="1"/>
  <c r="P2192" i="2"/>
  <c r="O2192" i="2"/>
  <c r="N2192" i="2"/>
  <c r="N2191" i="2" s="1"/>
  <c r="N2190" i="2" s="1"/>
  <c r="M2192" i="2"/>
  <c r="M2191" i="2" s="1"/>
  <c r="M2190" i="2" s="1"/>
  <c r="K2192" i="2"/>
  <c r="L2192" i="2" s="1"/>
  <c r="J2192" i="2"/>
  <c r="I2192" i="2"/>
  <c r="H2192" i="2"/>
  <c r="H2191" i="2" s="1"/>
  <c r="H2190" i="2" s="1"/>
  <c r="G2192" i="2"/>
  <c r="G2191" i="2" s="1"/>
  <c r="G2190" i="2" s="1"/>
  <c r="G2189" i="2" s="1"/>
  <c r="G2188" i="2" s="1"/>
  <c r="P2191" i="2"/>
  <c r="P2190" i="2" s="1"/>
  <c r="P2189" i="2" s="1"/>
  <c r="P2188" i="2" s="1"/>
  <c r="O2191" i="2"/>
  <c r="K2191" i="2"/>
  <c r="K2190" i="2" s="1"/>
  <c r="J2191" i="2"/>
  <c r="L2191" i="2" s="1"/>
  <c r="I2191" i="2"/>
  <c r="O2190" i="2"/>
  <c r="O2189" i="2" s="1"/>
  <c r="O2188" i="2" s="1"/>
  <c r="I2190" i="2"/>
  <c r="I2189" i="2" s="1"/>
  <c r="N2189" i="2"/>
  <c r="N2188" i="2"/>
  <c r="I2188" i="2"/>
  <c r="L2187" i="2"/>
  <c r="M2187" i="2" s="1"/>
  <c r="M2186" i="2" s="1"/>
  <c r="Q2186" i="2"/>
  <c r="P2186" i="2"/>
  <c r="O2186" i="2"/>
  <c r="N2186" i="2"/>
  <c r="K2186" i="2"/>
  <c r="J2186" i="2"/>
  <c r="I2186" i="2"/>
  <c r="H2186" i="2"/>
  <c r="G2186" i="2"/>
  <c r="L2185" i="2"/>
  <c r="M2185" i="2" s="1"/>
  <c r="M2184" i="2" s="1"/>
  <c r="Q2184" i="2"/>
  <c r="P2184" i="2"/>
  <c r="O2184" i="2"/>
  <c r="N2184" i="2"/>
  <c r="L2184" i="2"/>
  <c r="K2184" i="2"/>
  <c r="J2184" i="2"/>
  <c r="I2184" i="2"/>
  <c r="H2184" i="2"/>
  <c r="G2184" i="2"/>
  <c r="M2183" i="2"/>
  <c r="L2183" i="2"/>
  <c r="Q2182" i="2"/>
  <c r="P2182" i="2"/>
  <c r="O2182" i="2"/>
  <c r="N2182" i="2"/>
  <c r="M2182" i="2"/>
  <c r="L2182" i="2"/>
  <c r="K2182" i="2"/>
  <c r="J2182" i="2"/>
  <c r="I2182" i="2"/>
  <c r="H2182" i="2"/>
  <c r="G2182" i="2"/>
  <c r="Q2181" i="2"/>
  <c r="Q2179" i="2" s="1"/>
  <c r="P2181" i="2"/>
  <c r="O2181" i="2"/>
  <c r="N2181" i="2"/>
  <c r="K2181" i="2"/>
  <c r="K2179" i="2" s="1"/>
  <c r="J2181" i="2"/>
  <c r="J2179" i="2" s="1"/>
  <c r="I2181" i="2"/>
  <c r="H2181" i="2"/>
  <c r="G2181" i="2"/>
  <c r="Q2180" i="2"/>
  <c r="Q2178" i="2" s="1"/>
  <c r="P2180" i="2"/>
  <c r="O2180" i="2"/>
  <c r="N2180" i="2"/>
  <c r="K2180" i="2"/>
  <c r="J2180" i="2"/>
  <c r="J2178" i="2" s="1"/>
  <c r="I2180" i="2"/>
  <c r="H2180" i="2"/>
  <c r="G2180" i="2"/>
  <c r="P2179" i="2"/>
  <c r="O2179" i="2"/>
  <c r="N2179" i="2"/>
  <c r="H2179" i="2"/>
  <c r="G2179" i="2"/>
  <c r="I2178" i="2"/>
  <c r="G2178" i="2"/>
  <c r="M2177" i="2"/>
  <c r="L2177" i="2"/>
  <c r="Q2176" i="2"/>
  <c r="P2176" i="2"/>
  <c r="P2175" i="2" s="1"/>
  <c r="P2174" i="2" s="1"/>
  <c r="O2176" i="2"/>
  <c r="N2176" i="2"/>
  <c r="M2176" i="2"/>
  <c r="K2176" i="2"/>
  <c r="J2176" i="2"/>
  <c r="J2175" i="2" s="1"/>
  <c r="J2174" i="2" s="1"/>
  <c r="I2176" i="2"/>
  <c r="I2175" i="2" s="1"/>
  <c r="I2174" i="2" s="1"/>
  <c r="H2176" i="2"/>
  <c r="L2176" i="2" s="1"/>
  <c r="G2176" i="2"/>
  <c r="Q2175" i="2"/>
  <c r="O2175" i="2"/>
  <c r="O2174" i="2" s="1"/>
  <c r="N2175" i="2"/>
  <c r="N2174" i="2" s="1"/>
  <c r="M2175" i="2"/>
  <c r="M2174" i="2" s="1"/>
  <c r="K2175" i="2"/>
  <c r="H2175" i="2"/>
  <c r="G2175" i="2"/>
  <c r="G2174" i="2" s="1"/>
  <c r="Q2174" i="2"/>
  <c r="K2174" i="2"/>
  <c r="M2173" i="2"/>
  <c r="M2172" i="2" s="1"/>
  <c r="M2171" i="2" s="1"/>
  <c r="M2170" i="2" s="1"/>
  <c r="L2173" i="2"/>
  <c r="Q2172" i="2"/>
  <c r="P2172" i="2"/>
  <c r="O2172" i="2"/>
  <c r="O2171" i="2" s="1"/>
  <c r="O2170" i="2" s="1"/>
  <c r="N2172" i="2"/>
  <c r="N2171" i="2" s="1"/>
  <c r="N2170" i="2" s="1"/>
  <c r="K2172" i="2"/>
  <c r="J2172" i="2"/>
  <c r="I2172" i="2"/>
  <c r="I2171" i="2" s="1"/>
  <c r="I2170" i="2" s="1"/>
  <c r="H2172" i="2"/>
  <c r="G2172" i="2"/>
  <c r="G2171" i="2" s="1"/>
  <c r="G2170" i="2" s="1"/>
  <c r="Q2171" i="2"/>
  <c r="P2171" i="2"/>
  <c r="K2171" i="2"/>
  <c r="K2170" i="2" s="1"/>
  <c r="J2171" i="2"/>
  <c r="Q2170" i="2"/>
  <c r="P2170" i="2"/>
  <c r="J2170" i="2"/>
  <c r="M2169" i="2"/>
  <c r="L2169" i="2"/>
  <c r="Q2168" i="2"/>
  <c r="P2168" i="2"/>
  <c r="O2168" i="2"/>
  <c r="N2168" i="2"/>
  <c r="N2167" i="2" s="1"/>
  <c r="N2166" i="2" s="1"/>
  <c r="M2168" i="2"/>
  <c r="L2168" i="2"/>
  <c r="K2168" i="2"/>
  <c r="J2168" i="2"/>
  <c r="I2168" i="2"/>
  <c r="H2168" i="2"/>
  <c r="H2167" i="2" s="1"/>
  <c r="H2166" i="2" s="1"/>
  <c r="L2166" i="2" s="1"/>
  <c r="G2168" i="2"/>
  <c r="G2167" i="2" s="1"/>
  <c r="G2166" i="2" s="1"/>
  <c r="Q2167" i="2"/>
  <c r="P2167" i="2"/>
  <c r="O2167" i="2"/>
  <c r="M2167" i="2"/>
  <c r="M2166" i="2" s="1"/>
  <c r="L2167" i="2"/>
  <c r="K2167" i="2"/>
  <c r="K2166" i="2" s="1"/>
  <c r="J2167" i="2"/>
  <c r="J2166" i="2" s="1"/>
  <c r="I2167" i="2"/>
  <c r="Q2166" i="2"/>
  <c r="P2166" i="2"/>
  <c r="O2166" i="2"/>
  <c r="I2166" i="2"/>
  <c r="M2165" i="2"/>
  <c r="M2164" i="2" s="1"/>
  <c r="M2163" i="2" s="1"/>
  <c r="M2162" i="2" s="1"/>
  <c r="L2165" i="2"/>
  <c r="Q2164" i="2"/>
  <c r="P2164" i="2"/>
  <c r="O2164" i="2"/>
  <c r="N2164" i="2"/>
  <c r="L2164" i="2"/>
  <c r="K2164" i="2"/>
  <c r="K2163" i="2" s="1"/>
  <c r="K2162" i="2" s="1"/>
  <c r="J2164" i="2"/>
  <c r="I2164" i="2"/>
  <c r="H2164" i="2"/>
  <c r="G2164" i="2"/>
  <c r="G2163" i="2" s="1"/>
  <c r="G2162" i="2" s="1"/>
  <c r="Q2163" i="2"/>
  <c r="Q2162" i="2" s="1"/>
  <c r="P2163" i="2"/>
  <c r="P2162" i="2" s="1"/>
  <c r="O2163" i="2"/>
  <c r="N2163" i="2"/>
  <c r="J2163" i="2"/>
  <c r="J2162" i="2" s="1"/>
  <c r="I2163" i="2"/>
  <c r="H2163" i="2"/>
  <c r="O2162" i="2"/>
  <c r="N2162" i="2"/>
  <c r="H2162" i="2"/>
  <c r="L2161" i="2"/>
  <c r="M2161" i="2" s="1"/>
  <c r="M2160" i="2" s="1"/>
  <c r="M2159" i="2" s="1"/>
  <c r="M2158" i="2" s="1"/>
  <c r="Q2160" i="2"/>
  <c r="P2160" i="2"/>
  <c r="O2160" i="2"/>
  <c r="N2160" i="2"/>
  <c r="K2160" i="2"/>
  <c r="K2159" i="2" s="1"/>
  <c r="K2158" i="2" s="1"/>
  <c r="J2160" i="2"/>
  <c r="J2159" i="2" s="1"/>
  <c r="J2158" i="2" s="1"/>
  <c r="I2160" i="2"/>
  <c r="H2160" i="2"/>
  <c r="G2160" i="2"/>
  <c r="Q2159" i="2"/>
  <c r="Q2158" i="2" s="1"/>
  <c r="P2159" i="2"/>
  <c r="O2159" i="2"/>
  <c r="O2158" i="2" s="1"/>
  <c r="N2159" i="2"/>
  <c r="N2158" i="2" s="1"/>
  <c r="I2159" i="2"/>
  <c r="H2159" i="2"/>
  <c r="G2159" i="2"/>
  <c r="P2158" i="2"/>
  <c r="I2158" i="2"/>
  <c r="H2158" i="2"/>
  <c r="L2158" i="2" s="1"/>
  <c r="G2158" i="2"/>
  <c r="L2157" i="2"/>
  <c r="M2157" i="2" s="1"/>
  <c r="M2156" i="2" s="1"/>
  <c r="Q2156" i="2"/>
  <c r="Q2155" i="2" s="1"/>
  <c r="Q2154" i="2" s="1"/>
  <c r="P2156" i="2"/>
  <c r="O2156" i="2"/>
  <c r="O2155" i="2" s="1"/>
  <c r="O2154" i="2" s="1"/>
  <c r="N2156" i="2"/>
  <c r="N2155" i="2" s="1"/>
  <c r="K2156" i="2"/>
  <c r="K2155" i="2" s="1"/>
  <c r="K2154" i="2" s="1"/>
  <c r="J2156" i="2"/>
  <c r="I2156" i="2"/>
  <c r="H2156" i="2"/>
  <c r="G2156" i="2"/>
  <c r="P2155" i="2"/>
  <c r="P2154" i="2" s="1"/>
  <c r="M2155" i="2"/>
  <c r="J2155" i="2"/>
  <c r="J2154" i="2" s="1"/>
  <c r="I2155" i="2"/>
  <c r="H2155" i="2"/>
  <c r="G2155" i="2"/>
  <c r="G2154" i="2" s="1"/>
  <c r="N2154" i="2"/>
  <c r="M2154" i="2"/>
  <c r="I2154" i="2"/>
  <c r="M2153" i="2"/>
  <c r="L2153" i="2"/>
  <c r="Q2152" i="2"/>
  <c r="P2152" i="2"/>
  <c r="P2151" i="2" s="1"/>
  <c r="P2150" i="2" s="1"/>
  <c r="O2152" i="2"/>
  <c r="N2152" i="2"/>
  <c r="M2152" i="2"/>
  <c r="K2152" i="2"/>
  <c r="J2152" i="2"/>
  <c r="J2151" i="2" s="1"/>
  <c r="J2150" i="2" s="1"/>
  <c r="I2152" i="2"/>
  <c r="I2151" i="2" s="1"/>
  <c r="I2150" i="2" s="1"/>
  <c r="H2152" i="2"/>
  <c r="G2152" i="2"/>
  <c r="Q2151" i="2"/>
  <c r="O2151" i="2"/>
  <c r="O2150" i="2" s="1"/>
  <c r="N2151" i="2"/>
  <c r="N2150" i="2" s="1"/>
  <c r="M2151" i="2"/>
  <c r="M2150" i="2" s="1"/>
  <c r="K2151" i="2"/>
  <c r="H2151" i="2"/>
  <c r="G2151" i="2"/>
  <c r="G2150" i="2" s="1"/>
  <c r="Q2150" i="2"/>
  <c r="L2150" i="2"/>
  <c r="K2150" i="2"/>
  <c r="H2150" i="2"/>
  <c r="M2149" i="2"/>
  <c r="L2149" i="2"/>
  <c r="Q2148" i="2"/>
  <c r="P2148" i="2"/>
  <c r="O2148" i="2"/>
  <c r="O2147" i="2" s="1"/>
  <c r="O2146" i="2" s="1"/>
  <c r="N2148" i="2"/>
  <c r="M2148" i="2"/>
  <c r="K2148" i="2"/>
  <c r="J2148" i="2"/>
  <c r="I2148" i="2"/>
  <c r="I2147" i="2" s="1"/>
  <c r="I2146" i="2" s="1"/>
  <c r="H2148" i="2"/>
  <c r="G2148" i="2"/>
  <c r="Q2147" i="2"/>
  <c r="P2147" i="2"/>
  <c r="N2147" i="2"/>
  <c r="N2146" i="2" s="1"/>
  <c r="M2147" i="2"/>
  <c r="M2146" i="2" s="1"/>
  <c r="K2147" i="2"/>
  <c r="J2147" i="2"/>
  <c r="H2147" i="2"/>
  <c r="G2147" i="2"/>
  <c r="G2146" i="2" s="1"/>
  <c r="Q2146" i="2"/>
  <c r="P2146" i="2"/>
  <c r="K2146" i="2"/>
  <c r="J2146" i="2"/>
  <c r="M2145" i="2"/>
  <c r="L2145" i="2"/>
  <c r="Q2144" i="2"/>
  <c r="P2144" i="2"/>
  <c r="O2144" i="2"/>
  <c r="N2144" i="2"/>
  <c r="N2143" i="2" s="1"/>
  <c r="N2142" i="2" s="1"/>
  <c r="M2144" i="2"/>
  <c r="M2143" i="2" s="1"/>
  <c r="M2142" i="2" s="1"/>
  <c r="K2144" i="2"/>
  <c r="J2144" i="2"/>
  <c r="I2144" i="2"/>
  <c r="H2144" i="2"/>
  <c r="G2144" i="2"/>
  <c r="G2143" i="2" s="1"/>
  <c r="G2142" i="2" s="1"/>
  <c r="Q2143" i="2"/>
  <c r="P2143" i="2"/>
  <c r="O2143" i="2"/>
  <c r="K2143" i="2"/>
  <c r="K2142" i="2" s="1"/>
  <c r="J2143" i="2"/>
  <c r="I2143" i="2"/>
  <c r="Q2142" i="2"/>
  <c r="P2142" i="2"/>
  <c r="O2142" i="2"/>
  <c r="J2142" i="2"/>
  <c r="I2142" i="2"/>
  <c r="M2141" i="2"/>
  <c r="L2141" i="2"/>
  <c r="Q2140" i="2"/>
  <c r="P2140" i="2"/>
  <c r="O2140" i="2"/>
  <c r="N2140" i="2"/>
  <c r="M2140" i="2"/>
  <c r="M2139" i="2" s="1"/>
  <c r="M2138" i="2" s="1"/>
  <c r="L2140" i="2"/>
  <c r="K2140" i="2"/>
  <c r="J2140" i="2"/>
  <c r="I2140" i="2"/>
  <c r="H2140" i="2"/>
  <c r="G2140" i="2"/>
  <c r="G2139" i="2" s="1"/>
  <c r="G2138" i="2" s="1"/>
  <c r="Q2139" i="2"/>
  <c r="P2139" i="2"/>
  <c r="O2139" i="2"/>
  <c r="N2139" i="2"/>
  <c r="L2139" i="2"/>
  <c r="K2139" i="2"/>
  <c r="K2138" i="2" s="1"/>
  <c r="J2139" i="2"/>
  <c r="J2138" i="2" s="1"/>
  <c r="I2139" i="2"/>
  <c r="H2139" i="2"/>
  <c r="Q2138" i="2"/>
  <c r="P2138" i="2"/>
  <c r="O2138" i="2"/>
  <c r="N2138" i="2"/>
  <c r="I2138" i="2"/>
  <c r="H2138" i="2"/>
  <c r="L2137" i="2"/>
  <c r="M2137" i="2" s="1"/>
  <c r="M2136" i="2" s="1"/>
  <c r="M2135" i="2" s="1"/>
  <c r="M2134" i="2" s="1"/>
  <c r="Q2136" i="2"/>
  <c r="Q2135" i="2" s="1"/>
  <c r="Q2134" i="2" s="1"/>
  <c r="P2136" i="2"/>
  <c r="O2136" i="2"/>
  <c r="N2136" i="2"/>
  <c r="K2136" i="2"/>
  <c r="K2135" i="2" s="1"/>
  <c r="K2134" i="2" s="1"/>
  <c r="J2136" i="2"/>
  <c r="I2136" i="2"/>
  <c r="H2136" i="2"/>
  <c r="G2136" i="2"/>
  <c r="P2135" i="2"/>
  <c r="P2134" i="2" s="1"/>
  <c r="O2135" i="2"/>
  <c r="O2134" i="2" s="1"/>
  <c r="N2135" i="2"/>
  <c r="I2135" i="2"/>
  <c r="H2135" i="2"/>
  <c r="G2135" i="2"/>
  <c r="N2134" i="2"/>
  <c r="I2134" i="2"/>
  <c r="G2134" i="2"/>
  <c r="L2133" i="2"/>
  <c r="M2133" i="2" s="1"/>
  <c r="M2132" i="2" s="1"/>
  <c r="Q2132" i="2"/>
  <c r="Q2131" i="2" s="1"/>
  <c r="Q2130" i="2" s="1"/>
  <c r="P2132" i="2"/>
  <c r="P2131" i="2" s="1"/>
  <c r="P2130" i="2" s="1"/>
  <c r="O2132" i="2"/>
  <c r="O2131" i="2" s="1"/>
  <c r="N2132" i="2"/>
  <c r="K2132" i="2"/>
  <c r="K2131" i="2" s="1"/>
  <c r="K2130" i="2" s="1"/>
  <c r="J2132" i="2"/>
  <c r="I2132" i="2"/>
  <c r="H2132" i="2"/>
  <c r="G2132" i="2"/>
  <c r="N2131" i="2"/>
  <c r="M2131" i="2"/>
  <c r="M2130" i="2" s="1"/>
  <c r="J2131" i="2"/>
  <c r="J2130" i="2" s="1"/>
  <c r="I2131" i="2"/>
  <c r="I2130" i="2" s="1"/>
  <c r="G2131" i="2"/>
  <c r="O2130" i="2"/>
  <c r="N2130" i="2"/>
  <c r="G2130" i="2"/>
  <c r="M2129" i="2"/>
  <c r="L2129" i="2"/>
  <c r="Q2128" i="2"/>
  <c r="P2128" i="2"/>
  <c r="P2127" i="2" s="1"/>
  <c r="P2126" i="2" s="1"/>
  <c r="O2128" i="2"/>
  <c r="N2128" i="2"/>
  <c r="M2128" i="2"/>
  <c r="M2127" i="2" s="1"/>
  <c r="K2128" i="2"/>
  <c r="J2128" i="2"/>
  <c r="J2127" i="2" s="1"/>
  <c r="J2126" i="2" s="1"/>
  <c r="I2128" i="2"/>
  <c r="H2128" i="2"/>
  <c r="G2128" i="2"/>
  <c r="G2127" i="2" s="1"/>
  <c r="G2126" i="2" s="1"/>
  <c r="Q2127" i="2"/>
  <c r="O2127" i="2"/>
  <c r="O2126" i="2" s="1"/>
  <c r="N2127" i="2"/>
  <c r="N2126" i="2" s="1"/>
  <c r="K2127" i="2"/>
  <c r="I2127" i="2"/>
  <c r="I2126" i="2" s="1"/>
  <c r="H2127" i="2"/>
  <c r="Q2126" i="2"/>
  <c r="M2126" i="2"/>
  <c r="K2126" i="2"/>
  <c r="L2126" i="2" s="1"/>
  <c r="H2126" i="2"/>
  <c r="L2125" i="2"/>
  <c r="M2125" i="2" s="1"/>
  <c r="M2124" i="2" s="1"/>
  <c r="Q2124" i="2"/>
  <c r="P2124" i="2"/>
  <c r="O2124" i="2"/>
  <c r="O2123" i="2" s="1"/>
  <c r="O2122" i="2" s="1"/>
  <c r="N2124" i="2"/>
  <c r="L2124" i="2"/>
  <c r="K2124" i="2"/>
  <c r="J2124" i="2"/>
  <c r="I2124" i="2"/>
  <c r="I2123" i="2" s="1"/>
  <c r="I2122" i="2" s="1"/>
  <c r="H2124" i="2"/>
  <c r="G2124" i="2"/>
  <c r="Q2123" i="2"/>
  <c r="Q2122" i="2" s="1"/>
  <c r="P2123" i="2"/>
  <c r="N2123" i="2"/>
  <c r="N2122" i="2" s="1"/>
  <c r="M2123" i="2"/>
  <c r="K2123" i="2"/>
  <c r="J2123" i="2"/>
  <c r="H2123" i="2"/>
  <c r="G2123" i="2"/>
  <c r="P2122" i="2"/>
  <c r="K2122" i="2"/>
  <c r="J2122" i="2"/>
  <c r="G2122" i="2"/>
  <c r="M2121" i="2"/>
  <c r="L2121" i="2"/>
  <c r="Q2120" i="2"/>
  <c r="Q2119" i="2" s="1"/>
  <c r="Q2118" i="2" s="1"/>
  <c r="P2120" i="2"/>
  <c r="O2120" i="2"/>
  <c r="N2120" i="2"/>
  <c r="N2119" i="2" s="1"/>
  <c r="N2118" i="2" s="1"/>
  <c r="M2120" i="2"/>
  <c r="K2120" i="2"/>
  <c r="K2119" i="2" s="1"/>
  <c r="J2120" i="2"/>
  <c r="I2120" i="2"/>
  <c r="H2120" i="2"/>
  <c r="G2120" i="2"/>
  <c r="P2119" i="2"/>
  <c r="O2119" i="2"/>
  <c r="M2119" i="2"/>
  <c r="M2118" i="2" s="1"/>
  <c r="J2119" i="2"/>
  <c r="I2119" i="2"/>
  <c r="G2119" i="2"/>
  <c r="G2118" i="2" s="1"/>
  <c r="P2118" i="2"/>
  <c r="O2118" i="2"/>
  <c r="K2118" i="2"/>
  <c r="J2118" i="2"/>
  <c r="I2118" i="2"/>
  <c r="M2117" i="2"/>
  <c r="L2117" i="2"/>
  <c r="Q2116" i="2"/>
  <c r="P2116" i="2"/>
  <c r="P2115" i="2" s="1"/>
  <c r="P2114" i="2" s="1"/>
  <c r="O2116" i="2"/>
  <c r="N2116" i="2"/>
  <c r="M2116" i="2"/>
  <c r="M2115" i="2" s="1"/>
  <c r="M2114" i="2" s="1"/>
  <c r="K2116" i="2"/>
  <c r="J2116" i="2"/>
  <c r="I2116" i="2"/>
  <c r="H2116" i="2"/>
  <c r="G2116" i="2"/>
  <c r="G2115" i="2" s="1"/>
  <c r="G2114" i="2" s="1"/>
  <c r="Q2115" i="2"/>
  <c r="O2115" i="2"/>
  <c r="N2115" i="2"/>
  <c r="K2115" i="2"/>
  <c r="K2114" i="2" s="1"/>
  <c r="I2115" i="2"/>
  <c r="H2115" i="2"/>
  <c r="Q2114" i="2"/>
  <c r="O2114" i="2"/>
  <c r="N2114" i="2"/>
  <c r="I2114" i="2"/>
  <c r="H2114" i="2"/>
  <c r="L2113" i="2"/>
  <c r="M2113" i="2" s="1"/>
  <c r="M2112" i="2" s="1"/>
  <c r="M2111" i="2" s="1"/>
  <c r="M2110" i="2" s="1"/>
  <c r="Q2112" i="2"/>
  <c r="P2112" i="2"/>
  <c r="O2112" i="2"/>
  <c r="O2111" i="2" s="1"/>
  <c r="N2112" i="2"/>
  <c r="K2112" i="2"/>
  <c r="K2111" i="2" s="1"/>
  <c r="K2110" i="2" s="1"/>
  <c r="J2112" i="2"/>
  <c r="I2112" i="2"/>
  <c r="H2112" i="2"/>
  <c r="G2112" i="2"/>
  <c r="Q2111" i="2"/>
  <c r="Q2110" i="2" s="1"/>
  <c r="P2111" i="2"/>
  <c r="P2110" i="2" s="1"/>
  <c r="N2111" i="2"/>
  <c r="J2111" i="2"/>
  <c r="I2111" i="2"/>
  <c r="I2110" i="2" s="1"/>
  <c r="H2111" i="2"/>
  <c r="G2111" i="2"/>
  <c r="O2110" i="2"/>
  <c r="N2110" i="2"/>
  <c r="J2110" i="2"/>
  <c r="G2110" i="2"/>
  <c r="L2109" i="2"/>
  <c r="M2109" i="2" s="1"/>
  <c r="M2108" i="2" s="1"/>
  <c r="Q2108" i="2"/>
  <c r="Q2107" i="2" s="1"/>
  <c r="P2108" i="2"/>
  <c r="P2107" i="2" s="1"/>
  <c r="O2108" i="2"/>
  <c r="N2108" i="2"/>
  <c r="K2108" i="2"/>
  <c r="K2107" i="2" s="1"/>
  <c r="K2106" i="2" s="1"/>
  <c r="J2108" i="2"/>
  <c r="J2107" i="2" s="1"/>
  <c r="J2106" i="2" s="1"/>
  <c r="I2108" i="2"/>
  <c r="I2107" i="2" s="1"/>
  <c r="I2106" i="2" s="1"/>
  <c r="H2108" i="2"/>
  <c r="G2108" i="2"/>
  <c r="O2107" i="2"/>
  <c r="O2106" i="2" s="1"/>
  <c r="N2107" i="2"/>
  <c r="N2106" i="2" s="1"/>
  <c r="M2107" i="2"/>
  <c r="M2106" i="2" s="1"/>
  <c r="H2107" i="2"/>
  <c r="G2107" i="2"/>
  <c r="Q2106" i="2"/>
  <c r="P2106" i="2"/>
  <c r="G2106" i="2"/>
  <c r="M2105" i="2"/>
  <c r="M2104" i="2" s="1"/>
  <c r="M2103" i="2" s="1"/>
  <c r="M2102" i="2" s="1"/>
  <c r="L2105" i="2"/>
  <c r="Q2104" i="2"/>
  <c r="P2104" i="2"/>
  <c r="O2104" i="2"/>
  <c r="N2104" i="2"/>
  <c r="N2103" i="2" s="1"/>
  <c r="N2102" i="2" s="1"/>
  <c r="L2104" i="2"/>
  <c r="K2104" i="2"/>
  <c r="K2103" i="2" s="1"/>
  <c r="K2102" i="2" s="1"/>
  <c r="J2104" i="2"/>
  <c r="I2104" i="2"/>
  <c r="H2104" i="2"/>
  <c r="H2103" i="2" s="1"/>
  <c r="H2102" i="2" s="1"/>
  <c r="L2102" i="2" s="1"/>
  <c r="G2104" i="2"/>
  <c r="G2103" i="2" s="1"/>
  <c r="G2102" i="2" s="1"/>
  <c r="Q2103" i="2"/>
  <c r="Q2102" i="2" s="1"/>
  <c r="P2103" i="2"/>
  <c r="O2103" i="2"/>
  <c r="J2103" i="2"/>
  <c r="J2102" i="2" s="1"/>
  <c r="I2103" i="2"/>
  <c r="P2102" i="2"/>
  <c r="O2102" i="2"/>
  <c r="I2102" i="2"/>
  <c r="L2101" i="2"/>
  <c r="M2101" i="2" s="1"/>
  <c r="M2100" i="2" s="1"/>
  <c r="M2099" i="2" s="1"/>
  <c r="M2098" i="2" s="1"/>
  <c r="Q2100" i="2"/>
  <c r="Q2099" i="2" s="1"/>
  <c r="Q2098" i="2" s="1"/>
  <c r="P2100" i="2"/>
  <c r="O2100" i="2"/>
  <c r="N2100" i="2"/>
  <c r="K2100" i="2"/>
  <c r="J2100" i="2"/>
  <c r="I2100" i="2"/>
  <c r="H2100" i="2"/>
  <c r="G2100" i="2"/>
  <c r="G2099" i="2" s="1"/>
  <c r="G2098" i="2" s="1"/>
  <c r="P2099" i="2"/>
  <c r="P2098" i="2" s="1"/>
  <c r="O2099" i="2"/>
  <c r="N2099" i="2"/>
  <c r="J2099" i="2"/>
  <c r="I2099" i="2"/>
  <c r="H2099" i="2"/>
  <c r="O2098" i="2"/>
  <c r="N2098" i="2"/>
  <c r="J2098" i="2"/>
  <c r="H2098" i="2"/>
  <c r="L2097" i="2"/>
  <c r="M2097" i="2" s="1"/>
  <c r="M2096" i="2" s="1"/>
  <c r="M2095" i="2" s="1"/>
  <c r="M2094" i="2" s="1"/>
  <c r="Q2096" i="2"/>
  <c r="Q2095" i="2" s="1"/>
  <c r="Q2094" i="2" s="1"/>
  <c r="P2096" i="2"/>
  <c r="O2096" i="2"/>
  <c r="N2096" i="2"/>
  <c r="K2096" i="2"/>
  <c r="K2095" i="2" s="1"/>
  <c r="K2094" i="2" s="1"/>
  <c r="J2096" i="2"/>
  <c r="J2095" i="2" s="1"/>
  <c r="J2094" i="2" s="1"/>
  <c r="I2096" i="2"/>
  <c r="H2096" i="2"/>
  <c r="G2096" i="2"/>
  <c r="P2095" i="2"/>
  <c r="P2094" i="2" s="1"/>
  <c r="O2095" i="2"/>
  <c r="O2094" i="2" s="1"/>
  <c r="N2095" i="2"/>
  <c r="N2094" i="2" s="1"/>
  <c r="H2095" i="2"/>
  <c r="G2095" i="2"/>
  <c r="H2094" i="2"/>
  <c r="G2094" i="2"/>
  <c r="M2093" i="2"/>
  <c r="L2093" i="2"/>
  <c r="Q2092" i="2"/>
  <c r="Q2091" i="2" s="1"/>
  <c r="P2092" i="2"/>
  <c r="P2091" i="2" s="1"/>
  <c r="P2090" i="2" s="1"/>
  <c r="O2092" i="2"/>
  <c r="O2091" i="2" s="1"/>
  <c r="N2092" i="2"/>
  <c r="N2091" i="2" s="1"/>
  <c r="N2090" i="2" s="1"/>
  <c r="M2092" i="2"/>
  <c r="K2092" i="2"/>
  <c r="K2091" i="2" s="1"/>
  <c r="K2090" i="2" s="1"/>
  <c r="J2092" i="2"/>
  <c r="I2092" i="2"/>
  <c r="H2092" i="2"/>
  <c r="G2092" i="2"/>
  <c r="M2091" i="2"/>
  <c r="J2091" i="2"/>
  <c r="J2090" i="2" s="1"/>
  <c r="I2091" i="2"/>
  <c r="I2090" i="2" s="1"/>
  <c r="G2091" i="2"/>
  <c r="O2090" i="2"/>
  <c r="M2090" i="2"/>
  <c r="G2090" i="2"/>
  <c r="M2089" i="2"/>
  <c r="L2089" i="2"/>
  <c r="Q2088" i="2"/>
  <c r="P2088" i="2"/>
  <c r="P2087" i="2" s="1"/>
  <c r="P2086" i="2" s="1"/>
  <c r="O2088" i="2"/>
  <c r="N2088" i="2"/>
  <c r="M2088" i="2"/>
  <c r="M2087" i="2" s="1"/>
  <c r="K2088" i="2"/>
  <c r="J2088" i="2"/>
  <c r="J2087" i="2" s="1"/>
  <c r="I2088" i="2"/>
  <c r="H2088" i="2"/>
  <c r="G2088" i="2"/>
  <c r="Q2087" i="2"/>
  <c r="O2087" i="2"/>
  <c r="N2087" i="2"/>
  <c r="K2087" i="2"/>
  <c r="I2087" i="2"/>
  <c r="H2087" i="2"/>
  <c r="G2087" i="2"/>
  <c r="Q2086" i="2"/>
  <c r="M2086" i="2"/>
  <c r="K2086" i="2"/>
  <c r="H2086" i="2"/>
  <c r="Q2084" i="2"/>
  <c r="Q2082" i="2" s="1"/>
  <c r="J2084" i="2"/>
  <c r="I2084" i="2"/>
  <c r="G2084" i="2"/>
  <c r="J2082" i="2"/>
  <c r="J2079" i="2" s="1"/>
  <c r="I2082" i="2"/>
  <c r="I2079" i="2" s="1"/>
  <c r="G2082" i="2"/>
  <c r="O2081" i="2"/>
  <c r="N2081" i="2"/>
  <c r="G2081" i="2"/>
  <c r="Q2079" i="2"/>
  <c r="G2079" i="2"/>
  <c r="M2078" i="2"/>
  <c r="L2078" i="2"/>
  <c r="Q2077" i="2"/>
  <c r="P2077" i="2"/>
  <c r="O2077" i="2"/>
  <c r="N2077" i="2"/>
  <c r="N2073" i="2" s="1"/>
  <c r="M2077" i="2"/>
  <c r="M2073" i="2" s="1"/>
  <c r="M2071" i="2" s="1"/>
  <c r="K2077" i="2"/>
  <c r="J2077" i="2"/>
  <c r="I2077" i="2"/>
  <c r="H2077" i="2"/>
  <c r="G2077" i="2"/>
  <c r="G2073" i="2" s="1"/>
  <c r="G2071" i="2" s="1"/>
  <c r="M2076" i="2"/>
  <c r="L2076" i="2"/>
  <c r="Q2075" i="2"/>
  <c r="P2075" i="2"/>
  <c r="O2075" i="2"/>
  <c r="O2074" i="2" s="1"/>
  <c r="N2075" i="2"/>
  <c r="M2075" i="2"/>
  <c r="K2075" i="2"/>
  <c r="J2075" i="2"/>
  <c r="I2075" i="2"/>
  <c r="I2074" i="2" s="1"/>
  <c r="I2072" i="2" s="1"/>
  <c r="H2075" i="2"/>
  <c r="G2075" i="2"/>
  <c r="Q2074" i="2"/>
  <c r="P2074" i="2"/>
  <c r="N2074" i="2"/>
  <c r="N2072" i="2" s="1"/>
  <c r="N2070" i="2" s="1"/>
  <c r="M2074" i="2"/>
  <c r="M2072" i="2" s="1"/>
  <c r="M2070" i="2" s="1"/>
  <c r="K2074" i="2"/>
  <c r="J2074" i="2"/>
  <c r="H2074" i="2"/>
  <c r="G2074" i="2"/>
  <c r="G2072" i="2" s="1"/>
  <c r="Q2073" i="2"/>
  <c r="Q2071" i="2" s="1"/>
  <c r="P2073" i="2"/>
  <c r="O2073" i="2"/>
  <c r="K2073" i="2"/>
  <c r="K2071" i="2" s="1"/>
  <c r="J2073" i="2"/>
  <c r="J2071" i="2" s="1"/>
  <c r="I2073" i="2"/>
  <c r="Q2072" i="2"/>
  <c r="Q2070" i="2" s="1"/>
  <c r="P2072" i="2"/>
  <c r="P2070" i="2" s="1"/>
  <c r="O2072" i="2"/>
  <c r="O2070" i="2" s="1"/>
  <c r="K2072" i="2"/>
  <c r="K2070" i="2" s="1"/>
  <c r="J2072" i="2"/>
  <c r="P2071" i="2"/>
  <c r="O2071" i="2"/>
  <c r="N2071" i="2"/>
  <c r="I2071" i="2"/>
  <c r="J2070" i="2"/>
  <c r="I2070" i="2"/>
  <c r="G2070" i="2"/>
  <c r="L2069" i="2"/>
  <c r="M2069" i="2" s="1"/>
  <c r="M2068" i="2" s="1"/>
  <c r="M2067" i="2" s="1"/>
  <c r="Q2068" i="2"/>
  <c r="Q2067" i="2" s="1"/>
  <c r="P2068" i="2"/>
  <c r="O2068" i="2"/>
  <c r="N2068" i="2"/>
  <c r="N2067" i="2" s="1"/>
  <c r="K2068" i="2"/>
  <c r="K2067" i="2" s="1"/>
  <c r="J2068" i="2"/>
  <c r="I2068" i="2"/>
  <c r="H2068" i="2"/>
  <c r="G2068" i="2"/>
  <c r="P2067" i="2"/>
  <c r="O2067" i="2"/>
  <c r="J2067" i="2"/>
  <c r="I2067" i="2"/>
  <c r="H2067" i="2"/>
  <c r="G2067" i="2"/>
  <c r="L2066" i="2"/>
  <c r="M2066" i="2" s="1"/>
  <c r="L2065" i="2"/>
  <c r="M2065" i="2" s="1"/>
  <c r="L2064" i="2"/>
  <c r="M2064" i="2" s="1"/>
  <c r="Q2063" i="2"/>
  <c r="P2063" i="2"/>
  <c r="O2063" i="2"/>
  <c r="O2061" i="2" s="1"/>
  <c r="N2063" i="2"/>
  <c r="N2061" i="2" s="1"/>
  <c r="K2063" i="2"/>
  <c r="J2063" i="2"/>
  <c r="I2063" i="2"/>
  <c r="I2061" i="2" s="1"/>
  <c r="H2063" i="2"/>
  <c r="G2063" i="2"/>
  <c r="Q2062" i="2"/>
  <c r="Q2060" i="2" s="1"/>
  <c r="Q1964" i="2" s="1"/>
  <c r="P2062" i="2"/>
  <c r="O2062" i="2"/>
  <c r="N2062" i="2"/>
  <c r="N2060" i="2" s="1"/>
  <c r="K2062" i="2"/>
  <c r="L2062" i="2" s="1"/>
  <c r="M2062" i="2" s="1"/>
  <c r="M2050" i="2" s="1"/>
  <c r="J2062" i="2"/>
  <c r="I2062" i="2"/>
  <c r="H2062" i="2"/>
  <c r="H2060" i="2" s="1"/>
  <c r="G2062" i="2"/>
  <c r="Q2061" i="2"/>
  <c r="P2061" i="2"/>
  <c r="K2061" i="2"/>
  <c r="J2061" i="2"/>
  <c r="J2051" i="2" s="1"/>
  <c r="G2061" i="2"/>
  <c r="P2060" i="2"/>
  <c r="O2060" i="2"/>
  <c r="K2060" i="2"/>
  <c r="K1964" i="2" s="1"/>
  <c r="J2060" i="2"/>
  <c r="J1964" i="2" s="1"/>
  <c r="I2060" i="2"/>
  <c r="M2059" i="2"/>
  <c r="L2059" i="2"/>
  <c r="L2058" i="2"/>
  <c r="M2058" i="2" s="1"/>
  <c r="M2057" i="2" s="1"/>
  <c r="Q2057" i="2"/>
  <c r="P2057" i="2"/>
  <c r="O2057" i="2"/>
  <c r="O2056" i="2" s="1"/>
  <c r="O2055" i="2" s="1"/>
  <c r="O2051" i="2" s="1"/>
  <c r="N2057" i="2"/>
  <c r="K2057" i="2"/>
  <c r="J2057" i="2"/>
  <c r="I2057" i="2"/>
  <c r="H2057" i="2"/>
  <c r="G2057" i="2"/>
  <c r="Q2056" i="2"/>
  <c r="P2056" i="2"/>
  <c r="N2056" i="2"/>
  <c r="N2055" i="2" s="1"/>
  <c r="M2056" i="2"/>
  <c r="M2055" i="2" s="1"/>
  <c r="K2056" i="2"/>
  <c r="J2056" i="2"/>
  <c r="H2056" i="2"/>
  <c r="G2056" i="2"/>
  <c r="G2055" i="2" s="1"/>
  <c r="Q2055" i="2"/>
  <c r="P2055" i="2"/>
  <c r="K2055" i="2"/>
  <c r="J2055" i="2"/>
  <c r="M2054" i="2"/>
  <c r="L2054" i="2"/>
  <c r="Q2053" i="2"/>
  <c r="Q2052" i="2" s="1"/>
  <c r="Q2051" i="2" s="1"/>
  <c r="P2053" i="2"/>
  <c r="O2053" i="2"/>
  <c r="N2053" i="2"/>
  <c r="N2052" i="2" s="1"/>
  <c r="M2053" i="2"/>
  <c r="K2053" i="2"/>
  <c r="K2052" i="2" s="1"/>
  <c r="K2051" i="2" s="1"/>
  <c r="J2053" i="2"/>
  <c r="I2053" i="2"/>
  <c r="H2053" i="2"/>
  <c r="G2053" i="2"/>
  <c r="P2052" i="2"/>
  <c r="O2052" i="2"/>
  <c r="M2052" i="2"/>
  <c r="J2052" i="2"/>
  <c r="I2052" i="2"/>
  <c r="G2052" i="2"/>
  <c r="P2051" i="2"/>
  <c r="Q2050" i="2"/>
  <c r="P2050" i="2"/>
  <c r="O2050" i="2"/>
  <c r="N2050" i="2"/>
  <c r="K2050" i="2"/>
  <c r="J2050" i="2"/>
  <c r="I2050" i="2"/>
  <c r="H2050" i="2"/>
  <c r="L2049" i="2"/>
  <c r="M2049" i="2" s="1"/>
  <c r="J2048" i="2"/>
  <c r="L2048" i="2" s="1"/>
  <c r="M2048" i="2" s="1"/>
  <c r="L2047" i="2"/>
  <c r="M2047" i="2" s="1"/>
  <c r="M2046" i="2"/>
  <c r="L2046" i="2"/>
  <c r="L2045" i="2"/>
  <c r="M2045" i="2" s="1"/>
  <c r="L2044" i="2"/>
  <c r="M2044" i="2" s="1"/>
  <c r="Q2043" i="2"/>
  <c r="Q2022" i="2" s="1"/>
  <c r="P2043" i="2"/>
  <c r="O2043" i="2"/>
  <c r="N2043" i="2"/>
  <c r="K2043" i="2"/>
  <c r="K2022" i="2" s="1"/>
  <c r="I2043" i="2"/>
  <c r="H2043" i="2"/>
  <c r="G2043" i="2"/>
  <c r="L2042" i="2"/>
  <c r="M2042" i="2" s="1"/>
  <c r="L2041" i="2"/>
  <c r="M2041" i="2" s="1"/>
  <c r="M2040" i="2"/>
  <c r="L2040" i="2"/>
  <c r="L2039" i="2"/>
  <c r="M2039" i="2" s="1"/>
  <c r="L2038" i="2"/>
  <c r="M2038" i="2" s="1"/>
  <c r="M2036" i="2" s="1"/>
  <c r="M2037" i="2"/>
  <c r="L2037" i="2"/>
  <c r="Q2036" i="2"/>
  <c r="P2036" i="2"/>
  <c r="O2036" i="2"/>
  <c r="N2036" i="2"/>
  <c r="K2036" i="2"/>
  <c r="J2036" i="2"/>
  <c r="I2036" i="2"/>
  <c r="H2036" i="2"/>
  <c r="L2036" i="2" s="1"/>
  <c r="G2036" i="2"/>
  <c r="L2035" i="2"/>
  <c r="M2035" i="2" s="1"/>
  <c r="M2034" i="2"/>
  <c r="L2034" i="2"/>
  <c r="K2034" i="2"/>
  <c r="K2032" i="2" s="1"/>
  <c r="M2033" i="2"/>
  <c r="L2033" i="2"/>
  <c r="Q2032" i="2"/>
  <c r="P2032" i="2"/>
  <c r="O2032" i="2"/>
  <c r="N2032" i="2"/>
  <c r="J2032" i="2"/>
  <c r="I2032" i="2"/>
  <c r="H2032" i="2"/>
  <c r="G2032" i="2"/>
  <c r="L2031" i="2"/>
  <c r="M2031" i="2" s="1"/>
  <c r="L2030" i="2"/>
  <c r="M2030" i="2" s="1"/>
  <c r="L2029" i="2"/>
  <c r="M2029" i="2" s="1"/>
  <c r="L2028" i="2"/>
  <c r="M2028" i="2" s="1"/>
  <c r="L2027" i="2"/>
  <c r="M2027" i="2" s="1"/>
  <c r="L2026" i="2"/>
  <c r="M2026" i="2" s="1"/>
  <c r="Q2025" i="2"/>
  <c r="P2025" i="2"/>
  <c r="O2025" i="2"/>
  <c r="N2025" i="2"/>
  <c r="K2025" i="2"/>
  <c r="J2025" i="2"/>
  <c r="I2025" i="2"/>
  <c r="H2025" i="2"/>
  <c r="G2025" i="2"/>
  <c r="M2024" i="2"/>
  <c r="L2024" i="2"/>
  <c r="Q2023" i="2"/>
  <c r="P2023" i="2"/>
  <c r="O2023" i="2"/>
  <c r="O2022" i="2" s="1"/>
  <c r="N2023" i="2"/>
  <c r="M2023" i="2"/>
  <c r="K2023" i="2"/>
  <c r="J2023" i="2"/>
  <c r="I2023" i="2"/>
  <c r="H2023" i="2"/>
  <c r="L2023" i="2" s="1"/>
  <c r="G2023" i="2"/>
  <c r="N2022" i="2"/>
  <c r="G2022" i="2"/>
  <c r="M2021" i="2"/>
  <c r="L2021" i="2"/>
  <c r="Q2020" i="2"/>
  <c r="P2020" i="2"/>
  <c r="O2020" i="2"/>
  <c r="N2020" i="2"/>
  <c r="M2020" i="2"/>
  <c r="K2020" i="2"/>
  <c r="J2020" i="2"/>
  <c r="I2020" i="2"/>
  <c r="H2020" i="2"/>
  <c r="L2020" i="2" s="1"/>
  <c r="G2020" i="2"/>
  <c r="J2019" i="2"/>
  <c r="L2019" i="2" s="1"/>
  <c r="M2019" i="2" s="1"/>
  <c r="M2018" i="2"/>
  <c r="L2018" i="2"/>
  <c r="M2017" i="2"/>
  <c r="L2017" i="2"/>
  <c r="J2017" i="2"/>
  <c r="M2016" i="2"/>
  <c r="L2016" i="2"/>
  <c r="J2016" i="2"/>
  <c r="M2015" i="2"/>
  <c r="L2015" i="2"/>
  <c r="L2014" i="2"/>
  <c r="M2014" i="2" s="1"/>
  <c r="M2013" i="2"/>
  <c r="L2013" i="2"/>
  <c r="M2012" i="2"/>
  <c r="L2012" i="2"/>
  <c r="Q2011" i="2"/>
  <c r="P2011" i="2"/>
  <c r="P2006" i="2" s="1"/>
  <c r="O2011" i="2"/>
  <c r="N2011" i="2"/>
  <c r="K2011" i="2"/>
  <c r="J2011" i="2"/>
  <c r="J2006" i="2" s="1"/>
  <c r="I2011" i="2"/>
  <c r="H2011" i="2"/>
  <c r="L2011" i="2" s="1"/>
  <c r="G2011" i="2"/>
  <c r="L2010" i="2"/>
  <c r="M2010" i="2" s="1"/>
  <c r="M2009" i="2"/>
  <c r="L2009" i="2"/>
  <c r="L2008" i="2"/>
  <c r="M2008" i="2" s="1"/>
  <c r="M2007" i="2" s="1"/>
  <c r="Q2007" i="2"/>
  <c r="P2007" i="2"/>
  <c r="O2007" i="2"/>
  <c r="N2007" i="2"/>
  <c r="L2007" i="2"/>
  <c r="K2007" i="2"/>
  <c r="J2007" i="2"/>
  <c r="I2007" i="2"/>
  <c r="H2007" i="2"/>
  <c r="G2007" i="2"/>
  <c r="G2006" i="2" s="1"/>
  <c r="G2005" i="2" s="1"/>
  <c r="Q2006" i="2"/>
  <c r="Q2005" i="2" s="1"/>
  <c r="K2006" i="2"/>
  <c r="K2005" i="2" s="1"/>
  <c r="K1996" i="2" s="1"/>
  <c r="H2006" i="2"/>
  <c r="J2004" i="2"/>
  <c r="L2004" i="2" s="1"/>
  <c r="M2004" i="2" s="1"/>
  <c r="J2003" i="2"/>
  <c r="L2003" i="2" s="1"/>
  <c r="M2003" i="2" s="1"/>
  <c r="M2002" i="2"/>
  <c r="L2002" i="2"/>
  <c r="J2002" i="2"/>
  <c r="Q2001" i="2"/>
  <c r="P2001" i="2"/>
  <c r="O2001" i="2"/>
  <c r="O1998" i="2" s="1"/>
  <c r="O1997" i="2" s="1"/>
  <c r="N2001" i="2"/>
  <c r="K2001" i="2"/>
  <c r="I2001" i="2"/>
  <c r="H2001" i="2"/>
  <c r="G2001" i="2"/>
  <c r="M2000" i="2"/>
  <c r="L2000" i="2"/>
  <c r="Q1999" i="2"/>
  <c r="P1999" i="2"/>
  <c r="P1998" i="2" s="1"/>
  <c r="P1997" i="2" s="1"/>
  <c r="O1999" i="2"/>
  <c r="N1999" i="2"/>
  <c r="N1998" i="2" s="1"/>
  <c r="N1997" i="2" s="1"/>
  <c r="M1999" i="2"/>
  <c r="K1999" i="2"/>
  <c r="J1999" i="2"/>
  <c r="I1999" i="2"/>
  <c r="H1999" i="2"/>
  <c r="L1999" i="2" s="1"/>
  <c r="G1999" i="2"/>
  <c r="Q1998" i="2"/>
  <c r="K1998" i="2"/>
  <c r="Q1997" i="2"/>
  <c r="Q1996" i="2" s="1"/>
  <c r="K1997" i="2"/>
  <c r="M1995" i="2"/>
  <c r="L1995" i="2"/>
  <c r="Q1994" i="2"/>
  <c r="P1994" i="2"/>
  <c r="O1994" i="2"/>
  <c r="N1994" i="2"/>
  <c r="M1994" i="2"/>
  <c r="K1994" i="2"/>
  <c r="J1994" i="2"/>
  <c r="I1994" i="2"/>
  <c r="H1994" i="2"/>
  <c r="L1994" i="2" s="1"/>
  <c r="G1994" i="2"/>
  <c r="M1993" i="2"/>
  <c r="L1993" i="2"/>
  <c r="L1992" i="2"/>
  <c r="M1992" i="2" s="1"/>
  <c r="L1991" i="2"/>
  <c r="M1991" i="2" s="1"/>
  <c r="M1990" i="2"/>
  <c r="L1990" i="2"/>
  <c r="L1989" i="2"/>
  <c r="M1989" i="2" s="1"/>
  <c r="Q1988" i="2"/>
  <c r="Q1987" i="2" s="1"/>
  <c r="P1988" i="2"/>
  <c r="O1988" i="2"/>
  <c r="O1987" i="2" s="1"/>
  <c r="N1988" i="2"/>
  <c r="N1987" i="2" s="1"/>
  <c r="K1988" i="2"/>
  <c r="K1987" i="2" s="1"/>
  <c r="J1988" i="2"/>
  <c r="I1988" i="2"/>
  <c r="H1988" i="2"/>
  <c r="G1988" i="2"/>
  <c r="P1987" i="2"/>
  <c r="J1987" i="2"/>
  <c r="I1987" i="2"/>
  <c r="H1987" i="2"/>
  <c r="G1987" i="2"/>
  <c r="L1986" i="2"/>
  <c r="M1986" i="2" s="1"/>
  <c r="L1985" i="2"/>
  <c r="M1985" i="2" s="1"/>
  <c r="M1984" i="2"/>
  <c r="L1984" i="2"/>
  <c r="L1983" i="2"/>
  <c r="M1983" i="2" s="1"/>
  <c r="L1982" i="2"/>
  <c r="M1982" i="2" s="1"/>
  <c r="L1981" i="2"/>
  <c r="M1981" i="2" s="1"/>
  <c r="L1980" i="2"/>
  <c r="M1980" i="2" s="1"/>
  <c r="Q1979" i="2"/>
  <c r="P1979" i="2"/>
  <c r="O1979" i="2"/>
  <c r="N1979" i="2"/>
  <c r="K1979" i="2"/>
  <c r="K1967" i="2" s="1"/>
  <c r="K1966" i="2" s="1"/>
  <c r="J1979" i="2"/>
  <c r="I1979" i="2"/>
  <c r="H1979" i="2"/>
  <c r="G1979" i="2"/>
  <c r="L1978" i="2"/>
  <c r="M1978" i="2" s="1"/>
  <c r="M1977" i="2"/>
  <c r="L1977" i="2"/>
  <c r="M1976" i="2"/>
  <c r="L1976" i="2"/>
  <c r="L1975" i="2"/>
  <c r="M1975" i="2" s="1"/>
  <c r="L1974" i="2"/>
  <c r="M1974" i="2" s="1"/>
  <c r="M1969" i="2" s="1"/>
  <c r="M1968" i="2" s="1"/>
  <c r="M1973" i="2"/>
  <c r="L1973" i="2"/>
  <c r="L1972" i="2"/>
  <c r="M1972" i="2" s="1"/>
  <c r="L1971" i="2"/>
  <c r="M1971" i="2" s="1"/>
  <c r="M1970" i="2"/>
  <c r="L1970" i="2"/>
  <c r="Q1969" i="2"/>
  <c r="P1969" i="2"/>
  <c r="P1968" i="2" s="1"/>
  <c r="O1969" i="2"/>
  <c r="O1968" i="2" s="1"/>
  <c r="O1967" i="2" s="1"/>
  <c r="O1966" i="2" s="1"/>
  <c r="N1969" i="2"/>
  <c r="N1968" i="2" s="1"/>
  <c r="K1969" i="2"/>
  <c r="J1969" i="2"/>
  <c r="J1968" i="2" s="1"/>
  <c r="I1969" i="2"/>
  <c r="H1969" i="2"/>
  <c r="L1969" i="2" s="1"/>
  <c r="G1969" i="2"/>
  <c r="G1968" i="2" s="1"/>
  <c r="Q1968" i="2"/>
  <c r="K1968" i="2"/>
  <c r="I1968" i="2"/>
  <c r="I1967" i="2" s="1"/>
  <c r="I1966" i="2" s="1"/>
  <c r="N1967" i="2"/>
  <c r="N1966" i="2" s="1"/>
  <c r="P1964" i="2"/>
  <c r="O1964" i="2"/>
  <c r="N1964" i="2"/>
  <c r="H1964" i="2"/>
  <c r="L1963" i="2"/>
  <c r="M1963" i="2" s="1"/>
  <c r="M1962" i="2" s="1"/>
  <c r="M1961" i="2" s="1"/>
  <c r="Q1962" i="2"/>
  <c r="P1962" i="2"/>
  <c r="P1961" i="2" s="1"/>
  <c r="P1960" i="2" s="1"/>
  <c r="P1940" i="2" s="1"/>
  <c r="P1938" i="2" s="1"/>
  <c r="O1962" i="2"/>
  <c r="O1961" i="2" s="1"/>
  <c r="O1960" i="2" s="1"/>
  <c r="O1940" i="2" s="1"/>
  <c r="O1938" i="2" s="1"/>
  <c r="N1962" i="2"/>
  <c r="K1962" i="2"/>
  <c r="J1962" i="2"/>
  <c r="I1962" i="2"/>
  <c r="L1962" i="2" s="1"/>
  <c r="H1962" i="2"/>
  <c r="G1962" i="2"/>
  <c r="Q1961" i="2"/>
  <c r="Q1960" i="2" s="1"/>
  <c r="N1961" i="2"/>
  <c r="K1961" i="2"/>
  <c r="K1960" i="2" s="1"/>
  <c r="J1961" i="2"/>
  <c r="J1960" i="2" s="1"/>
  <c r="I1961" i="2"/>
  <c r="I1960" i="2" s="1"/>
  <c r="H1961" i="2"/>
  <c r="G1961" i="2"/>
  <c r="N1960" i="2"/>
  <c r="M1960" i="2"/>
  <c r="H1960" i="2"/>
  <c r="G1960" i="2"/>
  <c r="L1959" i="2"/>
  <c r="M1959" i="2" s="1"/>
  <c r="M1958" i="2" s="1"/>
  <c r="Q1958" i="2"/>
  <c r="Q1957" i="2" s="1"/>
  <c r="Q1956" i="2" s="1"/>
  <c r="P1958" i="2"/>
  <c r="O1958" i="2"/>
  <c r="N1958" i="2"/>
  <c r="K1958" i="2"/>
  <c r="K1957" i="2" s="1"/>
  <c r="K1956" i="2" s="1"/>
  <c r="J1958" i="2"/>
  <c r="J1957" i="2" s="1"/>
  <c r="J1956" i="2" s="1"/>
  <c r="I1958" i="2"/>
  <c r="I1957" i="2" s="1"/>
  <c r="H1958" i="2"/>
  <c r="G1958" i="2"/>
  <c r="P1957" i="2"/>
  <c r="P1956" i="2" s="1"/>
  <c r="O1957" i="2"/>
  <c r="O1956" i="2" s="1"/>
  <c r="N1957" i="2"/>
  <c r="N1956" i="2" s="1"/>
  <c r="M1957" i="2"/>
  <c r="M1956" i="2" s="1"/>
  <c r="H1957" i="2"/>
  <c r="L1957" i="2" s="1"/>
  <c r="G1957" i="2"/>
  <c r="G1956" i="2" s="1"/>
  <c r="I1956" i="2"/>
  <c r="M1955" i="2"/>
  <c r="M1941" i="2" s="1"/>
  <c r="M1939" i="2" s="1"/>
  <c r="L1955" i="2"/>
  <c r="L1954" i="2"/>
  <c r="M1954" i="2" s="1"/>
  <c r="M1953" i="2"/>
  <c r="L1953" i="2"/>
  <c r="Q1952" i="2"/>
  <c r="Q1949" i="2" s="1"/>
  <c r="Q1947" i="2" s="1"/>
  <c r="Q1941" i="2" s="1"/>
  <c r="Q1939" i="2" s="1"/>
  <c r="P1952" i="2"/>
  <c r="O1952" i="2"/>
  <c r="N1952" i="2"/>
  <c r="L1952" i="2"/>
  <c r="K1952" i="2"/>
  <c r="J1952" i="2"/>
  <c r="I1952" i="2"/>
  <c r="H1952" i="2"/>
  <c r="G1952" i="2"/>
  <c r="G1949" i="2" s="1"/>
  <c r="Q1951" i="2"/>
  <c r="P1951" i="2"/>
  <c r="O1951" i="2"/>
  <c r="N1951" i="2"/>
  <c r="K1951" i="2"/>
  <c r="J1951" i="2"/>
  <c r="L1951" i="2" s="1"/>
  <c r="I1951" i="2"/>
  <c r="H1951" i="2"/>
  <c r="G1951" i="2"/>
  <c r="Q1950" i="2"/>
  <c r="P1950" i="2"/>
  <c r="P1948" i="2" s="1"/>
  <c r="P1946" i="2" s="1"/>
  <c r="O1950" i="2"/>
  <c r="O1948" i="2" s="1"/>
  <c r="O1946" i="2" s="1"/>
  <c r="N1950" i="2"/>
  <c r="K1950" i="2"/>
  <c r="J1950" i="2"/>
  <c r="I1950" i="2"/>
  <c r="H1950" i="2"/>
  <c r="G1950" i="2"/>
  <c r="P1949" i="2"/>
  <c r="P1947" i="2" s="1"/>
  <c r="O1949" i="2"/>
  <c r="N1949" i="2"/>
  <c r="J1949" i="2"/>
  <c r="I1949" i="2"/>
  <c r="H1949" i="2"/>
  <c r="N1948" i="2"/>
  <c r="N1946" i="2" s="1"/>
  <c r="H1948" i="2"/>
  <c r="G1948" i="2"/>
  <c r="O1947" i="2"/>
  <c r="O1941" i="2" s="1"/>
  <c r="O1939" i="2" s="1"/>
  <c r="N1947" i="2"/>
  <c r="N1941" i="2" s="1"/>
  <c r="J1947" i="2"/>
  <c r="I1947" i="2"/>
  <c r="I1941" i="2" s="1"/>
  <c r="H1947" i="2"/>
  <c r="G1947" i="2"/>
  <c r="L1945" i="2"/>
  <c r="M1945" i="2" s="1"/>
  <c r="Q1944" i="2"/>
  <c r="P1944" i="2"/>
  <c r="O1944" i="2"/>
  <c r="O1943" i="2" s="1"/>
  <c r="O1942" i="2" s="1"/>
  <c r="N1944" i="2"/>
  <c r="K1944" i="2"/>
  <c r="J1944" i="2"/>
  <c r="I1944" i="2"/>
  <c r="I1943" i="2" s="1"/>
  <c r="I1942" i="2" s="1"/>
  <c r="H1944" i="2"/>
  <c r="G1944" i="2"/>
  <c r="Q1943" i="2"/>
  <c r="P1943" i="2"/>
  <c r="N1943" i="2"/>
  <c r="N1942" i="2" s="1"/>
  <c r="N1940" i="2" s="1"/>
  <c r="N1938" i="2" s="1"/>
  <c r="K1943" i="2"/>
  <c r="J1943" i="2"/>
  <c r="H1943" i="2"/>
  <c r="G1943" i="2"/>
  <c r="Q1942" i="2"/>
  <c r="P1942" i="2"/>
  <c r="K1942" i="2"/>
  <c r="J1942" i="2"/>
  <c r="G1942" i="2"/>
  <c r="P1941" i="2"/>
  <c r="J1941" i="2"/>
  <c r="J1939" i="2" s="1"/>
  <c r="P1939" i="2"/>
  <c r="N1939" i="2"/>
  <c r="I1939" i="2"/>
  <c r="I1791" i="2" s="1"/>
  <c r="M1937" i="2"/>
  <c r="L1937" i="2"/>
  <c r="Q1936" i="2"/>
  <c r="P1936" i="2"/>
  <c r="P1935" i="2" s="1"/>
  <c r="P1934" i="2" s="1"/>
  <c r="O1936" i="2"/>
  <c r="O1935" i="2" s="1"/>
  <c r="O1934" i="2" s="1"/>
  <c r="O1933" i="2" s="1"/>
  <c r="O1932" i="2" s="1"/>
  <c r="N1936" i="2"/>
  <c r="M1936" i="2"/>
  <c r="K1936" i="2"/>
  <c r="J1936" i="2"/>
  <c r="J1935" i="2" s="1"/>
  <c r="J1934" i="2" s="1"/>
  <c r="J1933" i="2" s="1"/>
  <c r="J1932" i="2" s="1"/>
  <c r="I1936" i="2"/>
  <c r="I1935" i="2" s="1"/>
  <c r="I1934" i="2" s="1"/>
  <c r="I1933" i="2" s="1"/>
  <c r="H1936" i="2"/>
  <c r="G1936" i="2"/>
  <c r="Q1935" i="2"/>
  <c r="N1935" i="2"/>
  <c r="N1934" i="2" s="1"/>
  <c r="N1933" i="2" s="1"/>
  <c r="N1932" i="2" s="1"/>
  <c r="M1935" i="2"/>
  <c r="M1934" i="2" s="1"/>
  <c r="M1933" i="2" s="1"/>
  <c r="M1932" i="2" s="1"/>
  <c r="K1935" i="2"/>
  <c r="G1935" i="2"/>
  <c r="Q1934" i="2"/>
  <c r="K1934" i="2"/>
  <c r="G1934" i="2"/>
  <c r="Q1933" i="2"/>
  <c r="Q1932" i="2" s="1"/>
  <c r="P1933" i="2"/>
  <c r="P1932" i="2" s="1"/>
  <c r="K1933" i="2"/>
  <c r="K1932" i="2" s="1"/>
  <c r="G1933" i="2"/>
  <c r="G1932" i="2" s="1"/>
  <c r="I1932" i="2"/>
  <c r="M1931" i="2"/>
  <c r="L1931" i="2"/>
  <c r="Q1930" i="2"/>
  <c r="Q1929" i="2" s="1"/>
  <c r="P1930" i="2"/>
  <c r="O1930" i="2"/>
  <c r="N1930" i="2"/>
  <c r="M1930" i="2"/>
  <c r="M1929" i="2" s="1"/>
  <c r="M1928" i="2" s="1"/>
  <c r="K1930" i="2"/>
  <c r="K1929" i="2" s="1"/>
  <c r="J1930" i="2"/>
  <c r="I1930" i="2"/>
  <c r="H1930" i="2"/>
  <c r="G1930" i="2"/>
  <c r="G1929" i="2" s="1"/>
  <c r="G1928" i="2" s="1"/>
  <c r="P1929" i="2"/>
  <c r="P1928" i="2" s="1"/>
  <c r="O1929" i="2"/>
  <c r="O1928" i="2" s="1"/>
  <c r="N1929" i="2"/>
  <c r="I1929" i="2"/>
  <c r="H1929" i="2"/>
  <c r="Q1928" i="2"/>
  <c r="N1928" i="2"/>
  <c r="K1928" i="2"/>
  <c r="H1928" i="2"/>
  <c r="L1927" i="2"/>
  <c r="M1927" i="2" s="1"/>
  <c r="M1926" i="2" s="1"/>
  <c r="M1925" i="2" s="1"/>
  <c r="Q1926" i="2"/>
  <c r="P1926" i="2"/>
  <c r="P1925" i="2" s="1"/>
  <c r="P1924" i="2" s="1"/>
  <c r="O1926" i="2"/>
  <c r="O1925" i="2" s="1"/>
  <c r="O1924" i="2" s="1"/>
  <c r="O1923" i="2" s="1"/>
  <c r="O1922" i="2" s="1"/>
  <c r="N1926" i="2"/>
  <c r="L1926" i="2"/>
  <c r="K1926" i="2"/>
  <c r="J1926" i="2"/>
  <c r="I1926" i="2"/>
  <c r="H1926" i="2"/>
  <c r="G1926" i="2"/>
  <c r="Q1925" i="2"/>
  <c r="Q1924" i="2" s="1"/>
  <c r="Q1923" i="2" s="1"/>
  <c r="Q1922" i="2" s="1"/>
  <c r="N1925" i="2"/>
  <c r="K1925" i="2"/>
  <c r="K1924" i="2" s="1"/>
  <c r="J1925" i="2"/>
  <c r="J1924" i="2" s="1"/>
  <c r="I1925" i="2"/>
  <c r="I1924" i="2" s="1"/>
  <c r="H1925" i="2"/>
  <c r="G1925" i="2"/>
  <c r="N1924" i="2"/>
  <c r="N1923" i="2" s="1"/>
  <c r="N1922" i="2" s="1"/>
  <c r="M1924" i="2"/>
  <c r="M1923" i="2" s="1"/>
  <c r="M1922" i="2" s="1"/>
  <c r="H1924" i="2"/>
  <c r="G1924" i="2"/>
  <c r="G1923" i="2"/>
  <c r="G1922" i="2" s="1"/>
  <c r="M1921" i="2"/>
  <c r="L1921" i="2"/>
  <c r="Q1920" i="2"/>
  <c r="P1920" i="2"/>
  <c r="O1920" i="2"/>
  <c r="O1919" i="2" s="1"/>
  <c r="O1918" i="2" s="1"/>
  <c r="O1910" i="2" s="1"/>
  <c r="N1920" i="2"/>
  <c r="N1919" i="2" s="1"/>
  <c r="N1918" i="2" s="1"/>
  <c r="M1920" i="2"/>
  <c r="K1920" i="2"/>
  <c r="J1920" i="2"/>
  <c r="I1920" i="2"/>
  <c r="I1919" i="2" s="1"/>
  <c r="I1918" i="2" s="1"/>
  <c r="I1910" i="2" s="1"/>
  <c r="H1920" i="2"/>
  <c r="L1920" i="2" s="1"/>
  <c r="G1920" i="2"/>
  <c r="Q1919" i="2"/>
  <c r="P1919" i="2"/>
  <c r="M1919" i="2"/>
  <c r="M1918" i="2" s="1"/>
  <c r="M1910" i="2" s="1"/>
  <c r="M1908" i="2" s="1"/>
  <c r="K1919" i="2"/>
  <c r="J1919" i="2"/>
  <c r="H1919" i="2"/>
  <c r="H1918" i="2" s="1"/>
  <c r="G1919" i="2"/>
  <c r="Q1918" i="2"/>
  <c r="Q1910" i="2" s="1"/>
  <c r="Q1908" i="2" s="1"/>
  <c r="P1918" i="2"/>
  <c r="P1910" i="2" s="1"/>
  <c r="P1908" i="2" s="1"/>
  <c r="K1918" i="2"/>
  <c r="J1918" i="2"/>
  <c r="G1918" i="2"/>
  <c r="G1910" i="2" s="1"/>
  <c r="G1908" i="2" s="1"/>
  <c r="M1917" i="2"/>
  <c r="L1917" i="2"/>
  <c r="Q1916" i="2"/>
  <c r="P1916" i="2"/>
  <c r="O1916" i="2"/>
  <c r="N1916" i="2"/>
  <c r="M1916" i="2"/>
  <c r="K1916" i="2"/>
  <c r="J1916" i="2"/>
  <c r="I1916" i="2"/>
  <c r="H1916" i="2"/>
  <c r="L1916" i="2" s="1"/>
  <c r="G1916" i="2"/>
  <c r="M1915" i="2"/>
  <c r="L1915" i="2"/>
  <c r="Q1914" i="2"/>
  <c r="P1914" i="2"/>
  <c r="O1914" i="2"/>
  <c r="O1913" i="2" s="1"/>
  <c r="O1912" i="2" s="1"/>
  <c r="O1911" i="2" s="1"/>
  <c r="O1909" i="2" s="1"/>
  <c r="N1914" i="2"/>
  <c r="N1913" i="2" s="1"/>
  <c r="N1912" i="2" s="1"/>
  <c r="N1911" i="2" s="1"/>
  <c r="N1909" i="2" s="1"/>
  <c r="N1791" i="2" s="1"/>
  <c r="M1914" i="2"/>
  <c r="K1914" i="2"/>
  <c r="J1914" i="2"/>
  <c r="I1914" i="2"/>
  <c r="I1913" i="2" s="1"/>
  <c r="I1912" i="2" s="1"/>
  <c r="I1911" i="2" s="1"/>
  <c r="I1909" i="2" s="1"/>
  <c r="H1914" i="2"/>
  <c r="G1914" i="2"/>
  <c r="Q1913" i="2"/>
  <c r="P1913" i="2"/>
  <c r="M1913" i="2"/>
  <c r="M1912" i="2" s="1"/>
  <c r="M1911" i="2" s="1"/>
  <c r="K1913" i="2"/>
  <c r="J1913" i="2"/>
  <c r="G1913" i="2"/>
  <c r="G1912" i="2" s="1"/>
  <c r="G1911" i="2" s="1"/>
  <c r="G1909" i="2" s="1"/>
  <c r="Q1912" i="2"/>
  <c r="P1912" i="2"/>
  <c r="P1911" i="2" s="1"/>
  <c r="K1912" i="2"/>
  <c r="K1911" i="2" s="1"/>
  <c r="K1909" i="2" s="1"/>
  <c r="J1912" i="2"/>
  <c r="Q1911" i="2"/>
  <c r="Q1909" i="2" s="1"/>
  <c r="Q1791" i="2" s="1"/>
  <c r="J1911" i="2"/>
  <c r="J1909" i="2" s="1"/>
  <c r="N1910" i="2"/>
  <c r="N1908" i="2" s="1"/>
  <c r="K1910" i="2"/>
  <c r="K1908" i="2" s="1"/>
  <c r="J1910" i="2"/>
  <c r="J1908" i="2" s="1"/>
  <c r="P1909" i="2"/>
  <c r="P1791" i="2" s="1"/>
  <c r="M1909" i="2"/>
  <c r="O1908" i="2"/>
  <c r="I1908" i="2"/>
  <c r="M1907" i="2"/>
  <c r="L1907" i="2"/>
  <c r="Q1906" i="2"/>
  <c r="P1906" i="2"/>
  <c r="P1905" i="2" s="1"/>
  <c r="P1904" i="2" s="1"/>
  <c r="O1906" i="2"/>
  <c r="O1905" i="2" s="1"/>
  <c r="O1904" i="2" s="1"/>
  <c r="N1906" i="2"/>
  <c r="N1905" i="2" s="1"/>
  <c r="M1906" i="2"/>
  <c r="K1906" i="2"/>
  <c r="J1906" i="2"/>
  <c r="J1905" i="2" s="1"/>
  <c r="J1904" i="2" s="1"/>
  <c r="I1906" i="2"/>
  <c r="H1906" i="2"/>
  <c r="G1906" i="2"/>
  <c r="G1905" i="2" s="1"/>
  <c r="Q1905" i="2"/>
  <c r="M1905" i="2"/>
  <c r="M1904" i="2" s="1"/>
  <c r="K1905" i="2"/>
  <c r="I1905" i="2"/>
  <c r="I1904" i="2" s="1"/>
  <c r="I1899" i="2" s="1"/>
  <c r="I1898" i="2" s="1"/>
  <c r="Q1904" i="2"/>
  <c r="N1904" i="2"/>
  <c r="K1904" i="2"/>
  <c r="G1904" i="2"/>
  <c r="M1903" i="2"/>
  <c r="L1903" i="2"/>
  <c r="Q1902" i="2"/>
  <c r="P1902" i="2"/>
  <c r="O1902" i="2"/>
  <c r="O1901" i="2" s="1"/>
  <c r="O1900" i="2" s="1"/>
  <c r="N1902" i="2"/>
  <c r="N1901" i="2" s="1"/>
  <c r="N1900" i="2" s="1"/>
  <c r="N1899" i="2" s="1"/>
  <c r="N1898" i="2" s="1"/>
  <c r="M1902" i="2"/>
  <c r="M1901" i="2" s="1"/>
  <c r="M1900" i="2" s="1"/>
  <c r="M1899" i="2" s="1"/>
  <c r="M1898" i="2" s="1"/>
  <c r="L1902" i="2"/>
  <c r="K1902" i="2"/>
  <c r="J1902" i="2"/>
  <c r="I1902" i="2"/>
  <c r="I1901" i="2" s="1"/>
  <c r="I1900" i="2" s="1"/>
  <c r="H1902" i="2"/>
  <c r="G1902" i="2"/>
  <c r="G1901" i="2" s="1"/>
  <c r="G1900" i="2" s="1"/>
  <c r="G1899" i="2" s="1"/>
  <c r="G1898" i="2" s="1"/>
  <c r="Q1901" i="2"/>
  <c r="Q1900" i="2" s="1"/>
  <c r="Q1899" i="2" s="1"/>
  <c r="P1901" i="2"/>
  <c r="K1901" i="2"/>
  <c r="J1901" i="2"/>
  <c r="H1901" i="2"/>
  <c r="P1900" i="2"/>
  <c r="P1899" i="2" s="1"/>
  <c r="P1898" i="2" s="1"/>
  <c r="K1900" i="2"/>
  <c r="K1899" i="2" s="1"/>
  <c r="K1898" i="2" s="1"/>
  <c r="J1900" i="2"/>
  <c r="J1899" i="2" s="1"/>
  <c r="O1899" i="2"/>
  <c r="O1898" i="2" s="1"/>
  <c r="Q1898" i="2"/>
  <c r="J1898" i="2"/>
  <c r="L1897" i="2"/>
  <c r="M1897" i="2" s="1"/>
  <c r="M1896" i="2" s="1"/>
  <c r="Q1896" i="2"/>
  <c r="P1896" i="2"/>
  <c r="O1896" i="2"/>
  <c r="N1896" i="2"/>
  <c r="K1896" i="2"/>
  <c r="L1896" i="2" s="1"/>
  <c r="J1896" i="2"/>
  <c r="I1896" i="2"/>
  <c r="H1896" i="2"/>
  <c r="G1896" i="2"/>
  <c r="L1895" i="2"/>
  <c r="M1895" i="2" s="1"/>
  <c r="M1894" i="2" s="1"/>
  <c r="Q1894" i="2"/>
  <c r="P1894" i="2"/>
  <c r="O1894" i="2"/>
  <c r="N1894" i="2"/>
  <c r="L1894" i="2"/>
  <c r="K1894" i="2"/>
  <c r="J1894" i="2"/>
  <c r="I1894" i="2"/>
  <c r="H1894" i="2"/>
  <c r="G1894" i="2"/>
  <c r="M1893" i="2"/>
  <c r="L1893" i="2"/>
  <c r="Q1892" i="2"/>
  <c r="P1892" i="2"/>
  <c r="O1892" i="2"/>
  <c r="N1892" i="2"/>
  <c r="M1892" i="2"/>
  <c r="K1892" i="2"/>
  <c r="J1892" i="2"/>
  <c r="I1892" i="2"/>
  <c r="H1892" i="2"/>
  <c r="L1892" i="2" s="1"/>
  <c r="G1892" i="2"/>
  <c r="Q1891" i="2"/>
  <c r="P1891" i="2"/>
  <c r="O1891" i="2"/>
  <c r="N1891" i="2"/>
  <c r="L1891" i="2"/>
  <c r="K1891" i="2"/>
  <c r="K1889" i="2" s="1"/>
  <c r="J1891" i="2"/>
  <c r="I1891" i="2"/>
  <c r="H1891" i="2"/>
  <c r="G1891" i="2"/>
  <c r="G1889" i="2" s="1"/>
  <c r="Q1890" i="2"/>
  <c r="P1890" i="2"/>
  <c r="P1794" i="2" s="1"/>
  <c r="O1890" i="2"/>
  <c r="N1890" i="2"/>
  <c r="L1890" i="2"/>
  <c r="K1890" i="2"/>
  <c r="J1890" i="2"/>
  <c r="J1794" i="2" s="1"/>
  <c r="J1792" i="2" s="1"/>
  <c r="I1890" i="2"/>
  <c r="H1890" i="2"/>
  <c r="G1890" i="2"/>
  <c r="Q1889" i="2"/>
  <c r="P1889" i="2"/>
  <c r="O1889" i="2"/>
  <c r="N1889" i="2"/>
  <c r="J1889" i="2"/>
  <c r="I1889" i="2"/>
  <c r="H1889" i="2"/>
  <c r="P1888" i="2"/>
  <c r="O1888" i="2"/>
  <c r="N1888" i="2"/>
  <c r="J1888" i="2"/>
  <c r="I1888" i="2"/>
  <c r="H1888" i="2"/>
  <c r="G1888" i="2"/>
  <c r="L1887" i="2"/>
  <c r="M1887" i="2" s="1"/>
  <c r="M1886" i="2" s="1"/>
  <c r="Q1886" i="2"/>
  <c r="Q1885" i="2" s="1"/>
  <c r="Q1884" i="2" s="1"/>
  <c r="P1886" i="2"/>
  <c r="P1885" i="2" s="1"/>
  <c r="P1884" i="2" s="1"/>
  <c r="O1886" i="2"/>
  <c r="O1885" i="2" s="1"/>
  <c r="O1884" i="2" s="1"/>
  <c r="N1886" i="2"/>
  <c r="N1885" i="2" s="1"/>
  <c r="K1886" i="2"/>
  <c r="K1885" i="2" s="1"/>
  <c r="K1884" i="2" s="1"/>
  <c r="J1886" i="2"/>
  <c r="I1886" i="2"/>
  <c r="H1886" i="2"/>
  <c r="G1886" i="2"/>
  <c r="M1885" i="2"/>
  <c r="J1885" i="2"/>
  <c r="J1884" i="2" s="1"/>
  <c r="I1885" i="2"/>
  <c r="H1885" i="2"/>
  <c r="G1885" i="2"/>
  <c r="G1884" i="2" s="1"/>
  <c r="N1884" i="2"/>
  <c r="M1884" i="2"/>
  <c r="I1884" i="2"/>
  <c r="M1883" i="2"/>
  <c r="L1883" i="2"/>
  <c r="Q1882" i="2"/>
  <c r="P1882" i="2"/>
  <c r="P1881" i="2" s="1"/>
  <c r="P1880" i="2" s="1"/>
  <c r="O1882" i="2"/>
  <c r="N1882" i="2"/>
  <c r="M1882" i="2"/>
  <c r="M1881" i="2" s="1"/>
  <c r="M1880" i="2" s="1"/>
  <c r="K1882" i="2"/>
  <c r="J1882" i="2"/>
  <c r="J1881" i="2" s="1"/>
  <c r="J1880" i="2" s="1"/>
  <c r="I1882" i="2"/>
  <c r="H1882" i="2"/>
  <c r="G1882" i="2"/>
  <c r="Q1881" i="2"/>
  <c r="O1881" i="2"/>
  <c r="O1880" i="2" s="1"/>
  <c r="N1881" i="2"/>
  <c r="N1880" i="2" s="1"/>
  <c r="K1881" i="2"/>
  <c r="I1881" i="2"/>
  <c r="I1880" i="2" s="1"/>
  <c r="H1881" i="2"/>
  <c r="G1881" i="2"/>
  <c r="Q1880" i="2"/>
  <c r="K1880" i="2"/>
  <c r="G1880" i="2"/>
  <c r="M1879" i="2"/>
  <c r="L1879" i="2"/>
  <c r="Q1878" i="2"/>
  <c r="P1878" i="2"/>
  <c r="O1878" i="2"/>
  <c r="O1877" i="2" s="1"/>
  <c r="O1876" i="2" s="1"/>
  <c r="N1878" i="2"/>
  <c r="N1877" i="2" s="1"/>
  <c r="N1876" i="2" s="1"/>
  <c r="M1878" i="2"/>
  <c r="L1878" i="2"/>
  <c r="K1878" i="2"/>
  <c r="J1878" i="2"/>
  <c r="I1878" i="2"/>
  <c r="I1877" i="2" s="1"/>
  <c r="I1876" i="2" s="1"/>
  <c r="H1878" i="2"/>
  <c r="H1877" i="2" s="1"/>
  <c r="H1876" i="2" s="1"/>
  <c r="L1876" i="2" s="1"/>
  <c r="G1878" i="2"/>
  <c r="Q1877" i="2"/>
  <c r="P1877" i="2"/>
  <c r="M1877" i="2"/>
  <c r="M1876" i="2" s="1"/>
  <c r="K1877" i="2"/>
  <c r="J1877" i="2"/>
  <c r="G1877" i="2"/>
  <c r="G1876" i="2" s="1"/>
  <c r="Q1876" i="2"/>
  <c r="P1876" i="2"/>
  <c r="K1876" i="2"/>
  <c r="J1876" i="2"/>
  <c r="M1875" i="2"/>
  <c r="L1875" i="2"/>
  <c r="Q1874" i="2"/>
  <c r="P1874" i="2"/>
  <c r="O1874" i="2"/>
  <c r="N1874" i="2"/>
  <c r="N1873" i="2" s="1"/>
  <c r="N1872" i="2" s="1"/>
  <c r="M1874" i="2"/>
  <c r="K1874" i="2"/>
  <c r="J1874" i="2"/>
  <c r="I1874" i="2"/>
  <c r="H1874" i="2"/>
  <c r="G1874" i="2"/>
  <c r="Q1873" i="2"/>
  <c r="P1873" i="2"/>
  <c r="O1873" i="2"/>
  <c r="M1873" i="2"/>
  <c r="M1872" i="2" s="1"/>
  <c r="K1873" i="2"/>
  <c r="K1872" i="2" s="1"/>
  <c r="J1873" i="2"/>
  <c r="I1873" i="2"/>
  <c r="G1873" i="2"/>
  <c r="G1872" i="2" s="1"/>
  <c r="Q1872" i="2"/>
  <c r="P1872" i="2"/>
  <c r="O1872" i="2"/>
  <c r="J1872" i="2"/>
  <c r="I1872" i="2"/>
  <c r="L1871" i="2"/>
  <c r="M1871" i="2" s="1"/>
  <c r="M1870" i="2" s="1"/>
  <c r="M1869" i="2" s="1"/>
  <c r="M1868" i="2" s="1"/>
  <c r="Q1870" i="2"/>
  <c r="P1870" i="2"/>
  <c r="O1870" i="2"/>
  <c r="N1870" i="2"/>
  <c r="L1870" i="2"/>
  <c r="K1870" i="2"/>
  <c r="J1870" i="2"/>
  <c r="I1870" i="2"/>
  <c r="H1870" i="2"/>
  <c r="G1870" i="2"/>
  <c r="G1869" i="2" s="1"/>
  <c r="G1868" i="2" s="1"/>
  <c r="Q1869" i="2"/>
  <c r="P1869" i="2"/>
  <c r="O1869" i="2"/>
  <c r="N1869" i="2"/>
  <c r="K1869" i="2"/>
  <c r="K1868" i="2" s="1"/>
  <c r="J1869" i="2"/>
  <c r="J1868" i="2" s="1"/>
  <c r="I1869" i="2"/>
  <c r="H1869" i="2"/>
  <c r="Q1868" i="2"/>
  <c r="P1868" i="2"/>
  <c r="O1868" i="2"/>
  <c r="N1868" i="2"/>
  <c r="I1868" i="2"/>
  <c r="H1868" i="2"/>
  <c r="L1867" i="2"/>
  <c r="M1867" i="2" s="1"/>
  <c r="M1866" i="2" s="1"/>
  <c r="M1865" i="2" s="1"/>
  <c r="M1864" i="2" s="1"/>
  <c r="Q1866" i="2"/>
  <c r="Q1865" i="2" s="1"/>
  <c r="Q1864" i="2" s="1"/>
  <c r="P1866" i="2"/>
  <c r="O1866" i="2"/>
  <c r="N1866" i="2"/>
  <c r="K1866" i="2"/>
  <c r="K1865" i="2" s="1"/>
  <c r="K1864" i="2" s="1"/>
  <c r="J1866" i="2"/>
  <c r="I1866" i="2"/>
  <c r="H1866" i="2"/>
  <c r="G1866" i="2"/>
  <c r="P1865" i="2"/>
  <c r="P1864" i="2" s="1"/>
  <c r="O1865" i="2"/>
  <c r="O1864" i="2" s="1"/>
  <c r="N1865" i="2"/>
  <c r="I1865" i="2"/>
  <c r="H1865" i="2"/>
  <c r="G1865" i="2"/>
  <c r="N1864" i="2"/>
  <c r="I1864" i="2"/>
  <c r="G1864" i="2"/>
  <c r="L1863" i="2"/>
  <c r="M1863" i="2" s="1"/>
  <c r="M1862" i="2" s="1"/>
  <c r="M1861" i="2" s="1"/>
  <c r="M1860" i="2" s="1"/>
  <c r="Q1862" i="2"/>
  <c r="Q1861" i="2" s="1"/>
  <c r="Q1860" i="2" s="1"/>
  <c r="P1862" i="2"/>
  <c r="P1861" i="2" s="1"/>
  <c r="P1860" i="2" s="1"/>
  <c r="O1862" i="2"/>
  <c r="O1861" i="2" s="1"/>
  <c r="N1862" i="2"/>
  <c r="K1862" i="2"/>
  <c r="K1861" i="2" s="1"/>
  <c r="K1860" i="2" s="1"/>
  <c r="J1862" i="2"/>
  <c r="J1861" i="2" s="1"/>
  <c r="J1860" i="2" s="1"/>
  <c r="I1862" i="2"/>
  <c r="I1861" i="2" s="1"/>
  <c r="I1860" i="2" s="1"/>
  <c r="H1862" i="2"/>
  <c r="G1862" i="2"/>
  <c r="N1861" i="2"/>
  <c r="G1861" i="2"/>
  <c r="O1860" i="2"/>
  <c r="N1860" i="2"/>
  <c r="G1860" i="2"/>
  <c r="M1859" i="2"/>
  <c r="M1858" i="2" s="1"/>
  <c r="M1857" i="2" s="1"/>
  <c r="M1856" i="2" s="1"/>
  <c r="L1859" i="2"/>
  <c r="Q1858" i="2"/>
  <c r="P1858" i="2"/>
  <c r="P1857" i="2" s="1"/>
  <c r="P1856" i="2" s="1"/>
  <c r="O1858" i="2"/>
  <c r="N1858" i="2"/>
  <c r="N1857" i="2" s="1"/>
  <c r="N1856" i="2" s="1"/>
  <c r="K1858" i="2"/>
  <c r="J1858" i="2"/>
  <c r="J1857" i="2" s="1"/>
  <c r="J1856" i="2" s="1"/>
  <c r="I1858" i="2"/>
  <c r="H1858" i="2"/>
  <c r="G1858" i="2"/>
  <c r="Q1857" i="2"/>
  <c r="O1857" i="2"/>
  <c r="O1856" i="2" s="1"/>
  <c r="K1857" i="2"/>
  <c r="I1857" i="2"/>
  <c r="I1856" i="2" s="1"/>
  <c r="H1857" i="2"/>
  <c r="G1857" i="2"/>
  <c r="G1856" i="2" s="1"/>
  <c r="Q1856" i="2"/>
  <c r="K1856" i="2"/>
  <c r="H1856" i="2"/>
  <c r="L1856" i="2" s="1"/>
  <c r="L1855" i="2"/>
  <c r="M1855" i="2" s="1"/>
  <c r="M1854" i="2" s="1"/>
  <c r="M1853" i="2" s="1"/>
  <c r="M1852" i="2" s="1"/>
  <c r="Q1854" i="2"/>
  <c r="P1854" i="2"/>
  <c r="O1854" i="2"/>
  <c r="O1853" i="2" s="1"/>
  <c r="O1852" i="2" s="1"/>
  <c r="N1854" i="2"/>
  <c r="L1854" i="2"/>
  <c r="K1854" i="2"/>
  <c r="J1854" i="2"/>
  <c r="I1854" i="2"/>
  <c r="I1853" i="2" s="1"/>
  <c r="I1852" i="2" s="1"/>
  <c r="H1854" i="2"/>
  <c r="G1854" i="2"/>
  <c r="Q1853" i="2"/>
  <c r="Q1852" i="2" s="1"/>
  <c r="P1853" i="2"/>
  <c r="N1853" i="2"/>
  <c r="N1852" i="2" s="1"/>
  <c r="K1853" i="2"/>
  <c r="J1853" i="2"/>
  <c r="H1853" i="2"/>
  <c r="G1853" i="2"/>
  <c r="G1852" i="2" s="1"/>
  <c r="P1852" i="2"/>
  <c r="K1852" i="2"/>
  <c r="J1852" i="2"/>
  <c r="M1851" i="2"/>
  <c r="L1851" i="2"/>
  <c r="Q1850" i="2"/>
  <c r="Q1849" i="2" s="1"/>
  <c r="P1850" i="2"/>
  <c r="O1850" i="2"/>
  <c r="O1849" i="2" s="1"/>
  <c r="O1848" i="2" s="1"/>
  <c r="N1850" i="2"/>
  <c r="N1849" i="2" s="1"/>
  <c r="N1848" i="2" s="1"/>
  <c r="M1850" i="2"/>
  <c r="K1850" i="2"/>
  <c r="J1850" i="2"/>
  <c r="I1850" i="2"/>
  <c r="I1849" i="2" s="1"/>
  <c r="H1850" i="2"/>
  <c r="G1850" i="2"/>
  <c r="G1849" i="2" s="1"/>
  <c r="G1848" i="2" s="1"/>
  <c r="P1849" i="2"/>
  <c r="P1848" i="2" s="1"/>
  <c r="M1849" i="2"/>
  <c r="M1848" i="2" s="1"/>
  <c r="K1849" i="2"/>
  <c r="K1848" i="2" s="1"/>
  <c r="J1849" i="2"/>
  <c r="J1848" i="2" s="1"/>
  <c r="Q1848" i="2"/>
  <c r="I1848" i="2"/>
  <c r="M1847" i="2"/>
  <c r="L1847" i="2"/>
  <c r="Q1846" i="2"/>
  <c r="Q1845" i="2" s="1"/>
  <c r="Q1844" i="2" s="1"/>
  <c r="P1846" i="2"/>
  <c r="O1846" i="2"/>
  <c r="N1846" i="2"/>
  <c r="N1845" i="2" s="1"/>
  <c r="N1844" i="2" s="1"/>
  <c r="M1846" i="2"/>
  <c r="M1845" i="2" s="1"/>
  <c r="M1844" i="2" s="1"/>
  <c r="K1846" i="2"/>
  <c r="K1845" i="2" s="1"/>
  <c r="K1844" i="2" s="1"/>
  <c r="J1846" i="2"/>
  <c r="I1846" i="2"/>
  <c r="H1846" i="2"/>
  <c r="H1845" i="2" s="1"/>
  <c r="G1846" i="2"/>
  <c r="G1845" i="2" s="1"/>
  <c r="G1844" i="2" s="1"/>
  <c r="P1845" i="2"/>
  <c r="P1844" i="2" s="1"/>
  <c r="O1845" i="2"/>
  <c r="O1844" i="2" s="1"/>
  <c r="J1845" i="2"/>
  <c r="J1844" i="2" s="1"/>
  <c r="I1845" i="2"/>
  <c r="I1844" i="2" s="1"/>
  <c r="L1843" i="2"/>
  <c r="M1843" i="2" s="1"/>
  <c r="M1842" i="2" s="1"/>
  <c r="M1841" i="2" s="1"/>
  <c r="Q1842" i="2"/>
  <c r="Q1841" i="2" s="1"/>
  <c r="Q1840" i="2" s="1"/>
  <c r="P1842" i="2"/>
  <c r="P1841" i="2" s="1"/>
  <c r="P1840" i="2" s="1"/>
  <c r="O1842" i="2"/>
  <c r="N1842" i="2"/>
  <c r="K1842" i="2"/>
  <c r="J1842" i="2"/>
  <c r="I1842" i="2"/>
  <c r="H1842" i="2"/>
  <c r="G1842" i="2"/>
  <c r="G1841" i="2" s="1"/>
  <c r="O1841" i="2"/>
  <c r="N1841" i="2"/>
  <c r="N1840" i="2" s="1"/>
  <c r="K1841" i="2"/>
  <c r="K1840" i="2" s="1"/>
  <c r="J1841" i="2"/>
  <c r="J1840" i="2" s="1"/>
  <c r="H1841" i="2"/>
  <c r="O1840" i="2"/>
  <c r="M1840" i="2"/>
  <c r="H1840" i="2"/>
  <c r="G1840" i="2"/>
  <c r="L1839" i="2"/>
  <c r="M1839" i="2" s="1"/>
  <c r="M1838" i="2" s="1"/>
  <c r="Q1838" i="2"/>
  <c r="Q1837" i="2" s="1"/>
  <c r="Q1836" i="2" s="1"/>
  <c r="P1838" i="2"/>
  <c r="O1838" i="2"/>
  <c r="N1838" i="2"/>
  <c r="N1837" i="2" s="1"/>
  <c r="K1838" i="2"/>
  <c r="K1837" i="2" s="1"/>
  <c r="K1836" i="2" s="1"/>
  <c r="J1838" i="2"/>
  <c r="J1837" i="2" s="1"/>
  <c r="J1836" i="2" s="1"/>
  <c r="I1838" i="2"/>
  <c r="I1837" i="2" s="1"/>
  <c r="I1836" i="2" s="1"/>
  <c r="H1838" i="2"/>
  <c r="G1838" i="2"/>
  <c r="P1837" i="2"/>
  <c r="P1836" i="2" s="1"/>
  <c r="O1837" i="2"/>
  <c r="O1836" i="2" s="1"/>
  <c r="M1837" i="2"/>
  <c r="M1836" i="2" s="1"/>
  <c r="H1837" i="2"/>
  <c r="G1837" i="2"/>
  <c r="N1836" i="2"/>
  <c r="G1836" i="2"/>
  <c r="M1835" i="2"/>
  <c r="L1835" i="2"/>
  <c r="Q1834" i="2"/>
  <c r="Q1833" i="2" s="1"/>
  <c r="P1834" i="2"/>
  <c r="P1833" i="2" s="1"/>
  <c r="P1832" i="2" s="1"/>
  <c r="O1834" i="2"/>
  <c r="N1834" i="2"/>
  <c r="N1833" i="2" s="1"/>
  <c r="N1832" i="2" s="1"/>
  <c r="M1834" i="2"/>
  <c r="M1833" i="2" s="1"/>
  <c r="K1834" i="2"/>
  <c r="K1833" i="2" s="1"/>
  <c r="J1834" i="2"/>
  <c r="J1833" i="2" s="1"/>
  <c r="J1832" i="2" s="1"/>
  <c r="I1834" i="2"/>
  <c r="H1834" i="2"/>
  <c r="L1834" i="2" s="1"/>
  <c r="G1834" i="2"/>
  <c r="G1833" i="2" s="1"/>
  <c r="G1832" i="2" s="1"/>
  <c r="O1833" i="2"/>
  <c r="O1832" i="2" s="1"/>
  <c r="I1833" i="2"/>
  <c r="I1832" i="2" s="1"/>
  <c r="Q1832" i="2"/>
  <c r="K1832" i="2"/>
  <c r="L1831" i="2"/>
  <c r="M1831" i="2" s="1"/>
  <c r="M1830" i="2" s="1"/>
  <c r="Q1830" i="2"/>
  <c r="P1830" i="2"/>
  <c r="P1829" i="2" s="1"/>
  <c r="P1828" i="2" s="1"/>
  <c r="O1830" i="2"/>
  <c r="O1829" i="2" s="1"/>
  <c r="O1828" i="2" s="1"/>
  <c r="N1830" i="2"/>
  <c r="K1830" i="2"/>
  <c r="J1830" i="2"/>
  <c r="J1829" i="2" s="1"/>
  <c r="I1830" i="2"/>
  <c r="H1830" i="2"/>
  <c r="H1829" i="2" s="1"/>
  <c r="H1828" i="2" s="1"/>
  <c r="G1830" i="2"/>
  <c r="Q1829" i="2"/>
  <c r="N1829" i="2"/>
  <c r="N1828" i="2" s="1"/>
  <c r="M1829" i="2"/>
  <c r="K1829" i="2"/>
  <c r="K1828" i="2" s="1"/>
  <c r="G1829" i="2"/>
  <c r="G1828" i="2" s="1"/>
  <c r="Q1828" i="2"/>
  <c r="M1828" i="2"/>
  <c r="J1828" i="2"/>
  <c r="M1827" i="2"/>
  <c r="L1827" i="2"/>
  <c r="Q1826" i="2"/>
  <c r="P1826" i="2"/>
  <c r="O1826" i="2"/>
  <c r="O1825" i="2" s="1"/>
  <c r="O1824" i="2" s="1"/>
  <c r="N1826" i="2"/>
  <c r="N1825" i="2" s="1"/>
  <c r="N1824" i="2" s="1"/>
  <c r="M1826" i="2"/>
  <c r="M1825" i="2" s="1"/>
  <c r="M1824" i="2" s="1"/>
  <c r="K1826" i="2"/>
  <c r="J1826" i="2"/>
  <c r="I1826" i="2"/>
  <c r="I1825" i="2" s="1"/>
  <c r="I1824" i="2" s="1"/>
  <c r="H1826" i="2"/>
  <c r="G1826" i="2"/>
  <c r="Q1825" i="2"/>
  <c r="Q1824" i="2" s="1"/>
  <c r="P1825" i="2"/>
  <c r="P1824" i="2" s="1"/>
  <c r="K1825" i="2"/>
  <c r="K1824" i="2" s="1"/>
  <c r="J1825" i="2"/>
  <c r="G1825" i="2"/>
  <c r="G1824" i="2" s="1"/>
  <c r="J1824" i="2"/>
  <c r="L1823" i="2"/>
  <c r="M1823" i="2" s="1"/>
  <c r="M1822" i="2" s="1"/>
  <c r="M1821" i="2" s="1"/>
  <c r="M1820" i="2" s="1"/>
  <c r="Q1822" i="2"/>
  <c r="Q1821" i="2" s="1"/>
  <c r="Q1820" i="2" s="1"/>
  <c r="P1822" i="2"/>
  <c r="O1822" i="2"/>
  <c r="N1822" i="2"/>
  <c r="N1821" i="2" s="1"/>
  <c r="K1822" i="2"/>
  <c r="K1821" i="2" s="1"/>
  <c r="K1820" i="2" s="1"/>
  <c r="J1822" i="2"/>
  <c r="I1822" i="2"/>
  <c r="H1822" i="2"/>
  <c r="H1821" i="2" s="1"/>
  <c r="G1822" i="2"/>
  <c r="G1821" i="2" s="1"/>
  <c r="G1820" i="2" s="1"/>
  <c r="P1821" i="2"/>
  <c r="O1821" i="2"/>
  <c r="I1821" i="2"/>
  <c r="N1820" i="2"/>
  <c r="I1820" i="2"/>
  <c r="H1820" i="2"/>
  <c r="L1819" i="2"/>
  <c r="M1819" i="2" s="1"/>
  <c r="M1818" i="2" s="1"/>
  <c r="M1817" i="2" s="1"/>
  <c r="Q1818" i="2"/>
  <c r="P1818" i="2"/>
  <c r="O1818" i="2"/>
  <c r="O1817" i="2" s="1"/>
  <c r="O1816" i="2" s="1"/>
  <c r="N1818" i="2"/>
  <c r="L1818" i="2"/>
  <c r="K1818" i="2"/>
  <c r="J1818" i="2"/>
  <c r="I1818" i="2"/>
  <c r="H1818" i="2"/>
  <c r="G1818" i="2"/>
  <c r="G1817" i="2" s="1"/>
  <c r="G1816" i="2" s="1"/>
  <c r="Q1817" i="2"/>
  <c r="Q1816" i="2" s="1"/>
  <c r="P1817" i="2"/>
  <c r="P1816" i="2" s="1"/>
  <c r="N1817" i="2"/>
  <c r="K1817" i="2"/>
  <c r="K1816" i="2" s="1"/>
  <c r="J1817" i="2"/>
  <c r="I1817" i="2"/>
  <c r="I1816" i="2" s="1"/>
  <c r="H1817" i="2"/>
  <c r="N1816" i="2"/>
  <c r="M1816" i="2"/>
  <c r="J1816" i="2"/>
  <c r="L1815" i="2"/>
  <c r="M1815" i="2" s="1"/>
  <c r="M1814" i="2" s="1"/>
  <c r="M1813" i="2" s="1"/>
  <c r="M1812" i="2" s="1"/>
  <c r="Q1814" i="2"/>
  <c r="Q1813" i="2" s="1"/>
  <c r="Q1812" i="2" s="1"/>
  <c r="P1814" i="2"/>
  <c r="P1813" i="2" s="1"/>
  <c r="P1812" i="2" s="1"/>
  <c r="O1814" i="2"/>
  <c r="O1813" i="2" s="1"/>
  <c r="N1814" i="2"/>
  <c r="K1814" i="2"/>
  <c r="K1813" i="2" s="1"/>
  <c r="K1812" i="2" s="1"/>
  <c r="J1814" i="2"/>
  <c r="I1814" i="2"/>
  <c r="I1813" i="2" s="1"/>
  <c r="I1812" i="2" s="1"/>
  <c r="H1814" i="2"/>
  <c r="G1814" i="2"/>
  <c r="N1813" i="2"/>
  <c r="N1812" i="2" s="1"/>
  <c r="J1813" i="2"/>
  <c r="J1812" i="2" s="1"/>
  <c r="G1813" i="2"/>
  <c r="O1812" i="2"/>
  <c r="G1812" i="2"/>
  <c r="M1811" i="2"/>
  <c r="M1810" i="2" s="1"/>
  <c r="M1809" i="2" s="1"/>
  <c r="M1808" i="2" s="1"/>
  <c r="L1811" i="2"/>
  <c r="Q1810" i="2"/>
  <c r="Q1809" i="2" s="1"/>
  <c r="Q1808" i="2" s="1"/>
  <c r="P1810" i="2"/>
  <c r="P1809" i="2" s="1"/>
  <c r="P1808" i="2" s="1"/>
  <c r="O1810" i="2"/>
  <c r="N1810" i="2"/>
  <c r="K1810" i="2"/>
  <c r="K1809" i="2" s="1"/>
  <c r="K1808" i="2" s="1"/>
  <c r="J1810" i="2"/>
  <c r="J1809" i="2" s="1"/>
  <c r="J1808" i="2" s="1"/>
  <c r="I1810" i="2"/>
  <c r="I1809" i="2" s="1"/>
  <c r="I1808" i="2" s="1"/>
  <c r="H1810" i="2"/>
  <c r="G1810" i="2"/>
  <c r="G1809" i="2" s="1"/>
  <c r="G1808" i="2" s="1"/>
  <c r="O1809" i="2"/>
  <c r="O1808" i="2" s="1"/>
  <c r="N1809" i="2"/>
  <c r="N1808" i="2" s="1"/>
  <c r="H1809" i="2"/>
  <c r="H1808" i="2"/>
  <c r="M1807" i="2"/>
  <c r="L1807" i="2"/>
  <c r="Q1806" i="2"/>
  <c r="P1806" i="2"/>
  <c r="P1805" i="2" s="1"/>
  <c r="P1804" i="2" s="1"/>
  <c r="O1806" i="2"/>
  <c r="O1805" i="2" s="1"/>
  <c r="O1804" i="2" s="1"/>
  <c r="N1806" i="2"/>
  <c r="N1805" i="2" s="1"/>
  <c r="N1804" i="2" s="1"/>
  <c r="M1806" i="2"/>
  <c r="K1806" i="2"/>
  <c r="J1806" i="2"/>
  <c r="J1805" i="2" s="1"/>
  <c r="J1804" i="2" s="1"/>
  <c r="I1806" i="2"/>
  <c r="I1805" i="2" s="1"/>
  <c r="H1806" i="2"/>
  <c r="L1806" i="2" s="1"/>
  <c r="G1806" i="2"/>
  <c r="G1805" i="2" s="1"/>
  <c r="G1804" i="2" s="1"/>
  <c r="Q1805" i="2"/>
  <c r="Q1804" i="2" s="1"/>
  <c r="M1805" i="2"/>
  <c r="M1804" i="2" s="1"/>
  <c r="K1805" i="2"/>
  <c r="H1805" i="2"/>
  <c r="H1804" i="2" s="1"/>
  <c r="K1804" i="2"/>
  <c r="M1803" i="2"/>
  <c r="L1803" i="2"/>
  <c r="Q1802" i="2"/>
  <c r="P1802" i="2"/>
  <c r="O1802" i="2"/>
  <c r="O1801" i="2" s="1"/>
  <c r="N1802" i="2"/>
  <c r="N1801" i="2" s="1"/>
  <c r="N1800" i="2" s="1"/>
  <c r="M1802" i="2"/>
  <c r="M1801" i="2" s="1"/>
  <c r="M1800" i="2" s="1"/>
  <c r="L1802" i="2"/>
  <c r="K1802" i="2"/>
  <c r="K1801" i="2" s="1"/>
  <c r="J1802" i="2"/>
  <c r="I1802" i="2"/>
  <c r="I1801" i="2" s="1"/>
  <c r="H1802" i="2"/>
  <c r="H1801" i="2" s="1"/>
  <c r="H1800" i="2" s="1"/>
  <c r="G1802" i="2"/>
  <c r="Q1801" i="2"/>
  <c r="P1801" i="2"/>
  <c r="J1801" i="2"/>
  <c r="L1801" i="2" s="1"/>
  <c r="G1801" i="2"/>
  <c r="G1800" i="2" s="1"/>
  <c r="Q1800" i="2"/>
  <c r="P1800" i="2"/>
  <c r="O1800" i="2"/>
  <c r="K1800" i="2"/>
  <c r="I1800" i="2"/>
  <c r="M1799" i="2"/>
  <c r="L1799" i="2"/>
  <c r="Q1798" i="2"/>
  <c r="P1798" i="2"/>
  <c r="P1797" i="2" s="1"/>
  <c r="O1798" i="2"/>
  <c r="N1798" i="2"/>
  <c r="N1797" i="2" s="1"/>
  <c r="N1796" i="2" s="1"/>
  <c r="M1798" i="2"/>
  <c r="M1797" i="2" s="1"/>
  <c r="K1798" i="2"/>
  <c r="J1798" i="2"/>
  <c r="L1798" i="2" s="1"/>
  <c r="I1798" i="2"/>
  <c r="H1798" i="2"/>
  <c r="H1797" i="2" s="1"/>
  <c r="H1796" i="2" s="1"/>
  <c r="G1798" i="2"/>
  <c r="G1797" i="2" s="1"/>
  <c r="G1796" i="2" s="1"/>
  <c r="Q1797" i="2"/>
  <c r="Q1796" i="2" s="1"/>
  <c r="O1797" i="2"/>
  <c r="K1797" i="2"/>
  <c r="J1797" i="2"/>
  <c r="I1797" i="2"/>
  <c r="I1796" i="2" s="1"/>
  <c r="P1796" i="2"/>
  <c r="O1796" i="2"/>
  <c r="K1796" i="2"/>
  <c r="O1794" i="2"/>
  <c r="O1792" i="2" s="1"/>
  <c r="O1789" i="2" s="1"/>
  <c r="N1794" i="2"/>
  <c r="N1792" i="2" s="1"/>
  <c r="N1789" i="2" s="1"/>
  <c r="I1794" i="2"/>
  <c r="I1792" i="2" s="1"/>
  <c r="H1794" i="2"/>
  <c r="H1792" i="2" s="1"/>
  <c r="G1794" i="2"/>
  <c r="G1792" i="2" s="1"/>
  <c r="G1789" i="2" s="1"/>
  <c r="P1792" i="2"/>
  <c r="P1789" i="2"/>
  <c r="J1789" i="2"/>
  <c r="I1789" i="2"/>
  <c r="H1789" i="2"/>
  <c r="L1788" i="2"/>
  <c r="M1788" i="2" s="1"/>
  <c r="M1787" i="2" s="1"/>
  <c r="Q1787" i="2"/>
  <c r="Q1783" i="2" s="1"/>
  <c r="Q1781" i="2" s="1"/>
  <c r="P1787" i="2"/>
  <c r="P1783" i="2" s="1"/>
  <c r="P1781" i="2" s="1"/>
  <c r="O1787" i="2"/>
  <c r="O1783" i="2" s="1"/>
  <c r="O1781" i="2" s="1"/>
  <c r="N1787" i="2"/>
  <c r="K1787" i="2"/>
  <c r="K1783" i="2" s="1"/>
  <c r="K1781" i="2" s="1"/>
  <c r="J1787" i="2"/>
  <c r="I1787" i="2"/>
  <c r="I1783" i="2" s="1"/>
  <c r="I1781" i="2" s="1"/>
  <c r="H1787" i="2"/>
  <c r="G1787" i="2"/>
  <c r="L1786" i="2"/>
  <c r="M1786" i="2" s="1"/>
  <c r="M1785" i="2" s="1"/>
  <c r="M1784" i="2" s="1"/>
  <c r="Q1785" i="2"/>
  <c r="P1785" i="2"/>
  <c r="O1785" i="2"/>
  <c r="O1784" i="2" s="1"/>
  <c r="O1782" i="2" s="1"/>
  <c r="O1780" i="2" s="1"/>
  <c r="N1785" i="2"/>
  <c r="K1785" i="2"/>
  <c r="L1785" i="2" s="1"/>
  <c r="J1785" i="2"/>
  <c r="I1785" i="2"/>
  <c r="H1785" i="2"/>
  <c r="G1785" i="2"/>
  <c r="G1784" i="2" s="1"/>
  <c r="G1782" i="2" s="1"/>
  <c r="G1780" i="2" s="1"/>
  <c r="Q1784" i="2"/>
  <c r="Q1782" i="2" s="1"/>
  <c r="P1784" i="2"/>
  <c r="P1782" i="2" s="1"/>
  <c r="N1784" i="2"/>
  <c r="K1784" i="2"/>
  <c r="K1782" i="2" s="1"/>
  <c r="K1780" i="2" s="1"/>
  <c r="J1784" i="2"/>
  <c r="J1782" i="2" s="1"/>
  <c r="J1780" i="2" s="1"/>
  <c r="I1784" i="2"/>
  <c r="I1782" i="2" s="1"/>
  <c r="I1780" i="2" s="1"/>
  <c r="H1784" i="2"/>
  <c r="N1783" i="2"/>
  <c r="N1781" i="2" s="1"/>
  <c r="M1783" i="2"/>
  <c r="M1781" i="2" s="1"/>
  <c r="J1783" i="2"/>
  <c r="J1781" i="2" s="1"/>
  <c r="G1783" i="2"/>
  <c r="N1782" i="2"/>
  <c r="N1780" i="2" s="1"/>
  <c r="M1782" i="2"/>
  <c r="M1780" i="2" s="1"/>
  <c r="G1781" i="2"/>
  <c r="Q1780" i="2"/>
  <c r="P1780" i="2"/>
  <c r="M1779" i="2"/>
  <c r="L1779" i="2"/>
  <c r="Q1778" i="2"/>
  <c r="P1778" i="2"/>
  <c r="O1778" i="2"/>
  <c r="O1777" i="2" s="1"/>
  <c r="N1778" i="2"/>
  <c r="N1777" i="2" s="1"/>
  <c r="M1778" i="2"/>
  <c r="K1778" i="2"/>
  <c r="J1778" i="2"/>
  <c r="I1778" i="2"/>
  <c r="I1777" i="2" s="1"/>
  <c r="H1778" i="2"/>
  <c r="G1778" i="2"/>
  <c r="G1777" i="2" s="1"/>
  <c r="Q1777" i="2"/>
  <c r="P1777" i="2"/>
  <c r="M1777" i="2"/>
  <c r="K1777" i="2"/>
  <c r="J1777" i="2"/>
  <c r="L1776" i="2"/>
  <c r="M1776" i="2" s="1"/>
  <c r="M1775" i="2"/>
  <c r="L1775" i="2"/>
  <c r="L1774" i="2"/>
  <c r="M1774" i="2" s="1"/>
  <c r="Q1773" i="2"/>
  <c r="Q1771" i="2" s="1"/>
  <c r="P1773" i="2"/>
  <c r="O1773" i="2"/>
  <c r="N1773" i="2"/>
  <c r="L1773" i="2"/>
  <c r="K1773" i="2"/>
  <c r="K1771" i="2" s="1"/>
  <c r="J1773" i="2"/>
  <c r="I1773" i="2"/>
  <c r="H1773" i="2"/>
  <c r="G1773" i="2"/>
  <c r="Q1772" i="2"/>
  <c r="Q1770" i="2" s="1"/>
  <c r="Q1675" i="2" s="1"/>
  <c r="P1772" i="2"/>
  <c r="O1772" i="2"/>
  <c r="O1760" i="2" s="1"/>
  <c r="N1772" i="2"/>
  <c r="K1772" i="2"/>
  <c r="J1772" i="2"/>
  <c r="I1772" i="2"/>
  <c r="H1772" i="2"/>
  <c r="G1772" i="2"/>
  <c r="P1771" i="2"/>
  <c r="O1771" i="2"/>
  <c r="N1771" i="2"/>
  <c r="J1771" i="2"/>
  <c r="I1771" i="2"/>
  <c r="H1771" i="2"/>
  <c r="G1771" i="2"/>
  <c r="O1770" i="2"/>
  <c r="O1675" i="2" s="1"/>
  <c r="N1770" i="2"/>
  <c r="N1675" i="2" s="1"/>
  <c r="H1770" i="2"/>
  <c r="G1770" i="2"/>
  <c r="M1769" i="2"/>
  <c r="L1769" i="2"/>
  <c r="L1768" i="2"/>
  <c r="M1768" i="2" s="1"/>
  <c r="Q1767" i="2"/>
  <c r="P1767" i="2"/>
  <c r="P1766" i="2" s="1"/>
  <c r="P1765" i="2" s="1"/>
  <c r="O1767" i="2"/>
  <c r="O1766" i="2" s="1"/>
  <c r="O1765" i="2" s="1"/>
  <c r="N1767" i="2"/>
  <c r="L1767" i="2"/>
  <c r="K1767" i="2"/>
  <c r="J1767" i="2"/>
  <c r="I1767" i="2"/>
  <c r="H1767" i="2"/>
  <c r="G1767" i="2"/>
  <c r="G1766" i="2" s="1"/>
  <c r="G1765" i="2" s="1"/>
  <c r="G1761" i="2" s="1"/>
  <c r="Q1766" i="2"/>
  <c r="Q1765" i="2" s="1"/>
  <c r="N1766" i="2"/>
  <c r="K1766" i="2"/>
  <c r="K1765" i="2" s="1"/>
  <c r="J1766" i="2"/>
  <c r="I1766" i="2"/>
  <c r="I1765" i="2" s="1"/>
  <c r="H1766" i="2"/>
  <c r="H1765" i="2" s="1"/>
  <c r="L1765" i="2" s="1"/>
  <c r="N1765" i="2"/>
  <c r="J1765" i="2"/>
  <c r="L1764" i="2"/>
  <c r="M1764" i="2" s="1"/>
  <c r="M1763" i="2" s="1"/>
  <c r="M1762" i="2" s="1"/>
  <c r="Q1763" i="2"/>
  <c r="Q1762" i="2" s="1"/>
  <c r="Q1761" i="2" s="1"/>
  <c r="P1763" i="2"/>
  <c r="P1762" i="2" s="1"/>
  <c r="P1761" i="2" s="1"/>
  <c r="O1763" i="2"/>
  <c r="N1763" i="2"/>
  <c r="K1763" i="2"/>
  <c r="K1762" i="2" s="1"/>
  <c r="K1761" i="2" s="1"/>
  <c r="J1763" i="2"/>
  <c r="I1763" i="2"/>
  <c r="I1762" i="2" s="1"/>
  <c r="H1763" i="2"/>
  <c r="G1763" i="2"/>
  <c r="O1762" i="2"/>
  <c r="N1762" i="2"/>
  <c r="N1761" i="2" s="1"/>
  <c r="J1762" i="2"/>
  <c r="J1761" i="2" s="1"/>
  <c r="G1762" i="2"/>
  <c r="Q1760" i="2"/>
  <c r="N1760" i="2"/>
  <c r="H1760" i="2"/>
  <c r="G1760" i="2"/>
  <c r="M1759" i="2"/>
  <c r="L1759" i="2"/>
  <c r="L1758" i="2"/>
  <c r="M1758" i="2" s="1"/>
  <c r="L1757" i="2"/>
  <c r="M1757" i="2" s="1"/>
  <c r="M1756" i="2"/>
  <c r="L1756" i="2"/>
  <c r="L1755" i="2"/>
  <c r="M1755" i="2" s="1"/>
  <c r="L1754" i="2"/>
  <c r="M1754" i="2" s="1"/>
  <c r="Q1753" i="2"/>
  <c r="P1753" i="2"/>
  <c r="O1753" i="2"/>
  <c r="N1753" i="2"/>
  <c r="L1753" i="2"/>
  <c r="K1753" i="2"/>
  <c r="J1753" i="2"/>
  <c r="I1753" i="2"/>
  <c r="H1753" i="2"/>
  <c r="G1753" i="2"/>
  <c r="M1752" i="2"/>
  <c r="L1752" i="2"/>
  <c r="M1751" i="2"/>
  <c r="L1751" i="2"/>
  <c r="L1750" i="2"/>
  <c r="M1750" i="2" s="1"/>
  <c r="L1749" i="2"/>
  <c r="M1749" i="2" s="1"/>
  <c r="M1748" i="2"/>
  <c r="L1748" i="2"/>
  <c r="L1747" i="2"/>
  <c r="M1747" i="2" s="1"/>
  <c r="Q1746" i="2"/>
  <c r="P1746" i="2"/>
  <c r="O1746" i="2"/>
  <c r="N1746" i="2"/>
  <c r="K1746" i="2"/>
  <c r="L1746" i="2" s="1"/>
  <c r="J1746" i="2"/>
  <c r="I1746" i="2"/>
  <c r="H1746" i="2"/>
  <c r="G1746" i="2"/>
  <c r="G1732" i="2" s="1"/>
  <c r="L1745" i="2"/>
  <c r="M1745" i="2" s="1"/>
  <c r="M1744" i="2"/>
  <c r="L1744" i="2"/>
  <c r="K1744" i="2"/>
  <c r="L1743" i="2"/>
  <c r="M1743" i="2" s="1"/>
  <c r="Q1742" i="2"/>
  <c r="P1742" i="2"/>
  <c r="O1742" i="2"/>
  <c r="N1742" i="2"/>
  <c r="L1742" i="2"/>
  <c r="K1742" i="2"/>
  <c r="J1742" i="2"/>
  <c r="I1742" i="2"/>
  <c r="H1742" i="2"/>
  <c r="G1742" i="2"/>
  <c r="M1741" i="2"/>
  <c r="L1741" i="2"/>
  <c r="L1740" i="2"/>
  <c r="M1740" i="2" s="1"/>
  <c r="L1739" i="2"/>
  <c r="M1739" i="2" s="1"/>
  <c r="L1738" i="2"/>
  <c r="M1738" i="2" s="1"/>
  <c r="M1737" i="2"/>
  <c r="L1737" i="2"/>
  <c r="L1736" i="2"/>
  <c r="M1736" i="2" s="1"/>
  <c r="Q1735" i="2"/>
  <c r="P1735" i="2"/>
  <c r="O1735" i="2"/>
  <c r="N1735" i="2"/>
  <c r="N1732" i="2" s="1"/>
  <c r="N1715" i="2" s="1"/>
  <c r="K1735" i="2"/>
  <c r="J1735" i="2"/>
  <c r="I1735" i="2"/>
  <c r="H1735" i="2"/>
  <c r="G1735" i="2"/>
  <c r="L1734" i="2"/>
  <c r="M1734" i="2" s="1"/>
  <c r="M1733" i="2" s="1"/>
  <c r="Q1733" i="2"/>
  <c r="Q1732" i="2" s="1"/>
  <c r="P1733" i="2"/>
  <c r="O1733" i="2"/>
  <c r="N1733" i="2"/>
  <c r="K1733" i="2"/>
  <c r="J1733" i="2"/>
  <c r="L1733" i="2" s="1"/>
  <c r="I1733" i="2"/>
  <c r="H1733" i="2"/>
  <c r="G1733" i="2"/>
  <c r="P1732" i="2"/>
  <c r="O1732" i="2"/>
  <c r="O1715" i="2" s="1"/>
  <c r="I1732" i="2"/>
  <c r="H1732" i="2"/>
  <c r="L1731" i="2"/>
  <c r="M1731" i="2" s="1"/>
  <c r="M1730" i="2" s="1"/>
  <c r="Q1730" i="2"/>
  <c r="P1730" i="2"/>
  <c r="O1730" i="2"/>
  <c r="N1730" i="2"/>
  <c r="K1730" i="2"/>
  <c r="J1730" i="2"/>
  <c r="L1730" i="2" s="1"/>
  <c r="I1730" i="2"/>
  <c r="H1730" i="2"/>
  <c r="G1730" i="2"/>
  <c r="J1729" i="2"/>
  <c r="L1729" i="2" s="1"/>
  <c r="M1729" i="2" s="1"/>
  <c r="M1728" i="2"/>
  <c r="L1728" i="2"/>
  <c r="J1727" i="2"/>
  <c r="L1726" i="2"/>
  <c r="M1726" i="2" s="1"/>
  <c r="J1726" i="2"/>
  <c r="L1725" i="2"/>
  <c r="M1725" i="2" s="1"/>
  <c r="L1724" i="2"/>
  <c r="M1724" i="2" s="1"/>
  <c r="M1723" i="2"/>
  <c r="L1723" i="2"/>
  <c r="L1722" i="2"/>
  <c r="M1722" i="2" s="1"/>
  <c r="Q1721" i="2"/>
  <c r="P1721" i="2"/>
  <c r="O1721" i="2"/>
  <c r="O1716" i="2" s="1"/>
  <c r="N1721" i="2"/>
  <c r="K1721" i="2"/>
  <c r="I1721" i="2"/>
  <c r="H1721" i="2"/>
  <c r="G1721" i="2"/>
  <c r="M1720" i="2"/>
  <c r="L1720" i="2"/>
  <c r="L1719" i="2"/>
  <c r="M1719" i="2" s="1"/>
  <c r="L1718" i="2"/>
  <c r="M1718" i="2" s="1"/>
  <c r="Q1717" i="2"/>
  <c r="P1717" i="2"/>
  <c r="P1716" i="2" s="1"/>
  <c r="P1715" i="2" s="1"/>
  <c r="O1717" i="2"/>
  <c r="N1717" i="2"/>
  <c r="K1717" i="2"/>
  <c r="K1716" i="2" s="1"/>
  <c r="J1717" i="2"/>
  <c r="I1717" i="2"/>
  <c r="I1716" i="2" s="1"/>
  <c r="I1715" i="2" s="1"/>
  <c r="H1717" i="2"/>
  <c r="G1717" i="2"/>
  <c r="N1716" i="2"/>
  <c r="G1716" i="2"/>
  <c r="G1715" i="2" s="1"/>
  <c r="G1706" i="2" s="1"/>
  <c r="J1714" i="2"/>
  <c r="L1714" i="2" s="1"/>
  <c r="M1714" i="2" s="1"/>
  <c r="J1713" i="2"/>
  <c r="M1712" i="2"/>
  <c r="J1712" i="2"/>
  <c r="L1712" i="2" s="1"/>
  <c r="Q1711" i="2"/>
  <c r="P1711" i="2"/>
  <c r="O1711" i="2"/>
  <c r="N1711" i="2"/>
  <c r="N1708" i="2" s="1"/>
  <c r="N1707" i="2" s="1"/>
  <c r="K1711" i="2"/>
  <c r="K1708" i="2" s="1"/>
  <c r="K1707" i="2" s="1"/>
  <c r="I1711" i="2"/>
  <c r="H1711" i="2"/>
  <c r="G1711" i="2"/>
  <c r="L1710" i="2"/>
  <c r="M1710" i="2" s="1"/>
  <c r="M1709" i="2" s="1"/>
  <c r="Q1709" i="2"/>
  <c r="P1709" i="2"/>
  <c r="O1709" i="2"/>
  <c r="N1709" i="2"/>
  <c r="K1709" i="2"/>
  <c r="J1709" i="2"/>
  <c r="I1709" i="2"/>
  <c r="L1709" i="2" s="1"/>
  <c r="H1709" i="2"/>
  <c r="G1709" i="2"/>
  <c r="G1708" i="2" s="1"/>
  <c r="P1708" i="2"/>
  <c r="P1707" i="2" s="1"/>
  <c r="O1708" i="2"/>
  <c r="H1708" i="2"/>
  <c r="O1707" i="2"/>
  <c r="H1707" i="2"/>
  <c r="G1707" i="2"/>
  <c r="M1705" i="2"/>
  <c r="L1705" i="2"/>
  <c r="L1704" i="2"/>
  <c r="M1704" i="2" s="1"/>
  <c r="M1703" i="2"/>
  <c r="L1703" i="2"/>
  <c r="M1702" i="2"/>
  <c r="L1702" i="2"/>
  <c r="L1701" i="2"/>
  <c r="M1701" i="2" s="1"/>
  <c r="L1700" i="2"/>
  <c r="M1700" i="2" s="1"/>
  <c r="M1699" i="2" s="1"/>
  <c r="M1698" i="2" s="1"/>
  <c r="Q1699" i="2"/>
  <c r="P1699" i="2"/>
  <c r="O1699" i="2"/>
  <c r="O1698" i="2" s="1"/>
  <c r="N1699" i="2"/>
  <c r="N1698" i="2" s="1"/>
  <c r="L1699" i="2"/>
  <c r="K1699" i="2"/>
  <c r="K1698" i="2" s="1"/>
  <c r="J1699" i="2"/>
  <c r="I1699" i="2"/>
  <c r="I1698" i="2" s="1"/>
  <c r="H1699" i="2"/>
  <c r="H1698" i="2" s="1"/>
  <c r="G1699" i="2"/>
  <c r="G1698" i="2" s="1"/>
  <c r="Q1698" i="2"/>
  <c r="P1698" i="2"/>
  <c r="J1698" i="2"/>
  <c r="L1697" i="2"/>
  <c r="M1697" i="2" s="1"/>
  <c r="M1696" i="2"/>
  <c r="L1696" i="2"/>
  <c r="L1695" i="2"/>
  <c r="M1695" i="2" s="1"/>
  <c r="L1694" i="2"/>
  <c r="M1694" i="2" s="1"/>
  <c r="M1693" i="2"/>
  <c r="L1693" i="2"/>
  <c r="L1692" i="2"/>
  <c r="M1692" i="2" s="1"/>
  <c r="L1691" i="2"/>
  <c r="M1691" i="2" s="1"/>
  <c r="Q1690" i="2"/>
  <c r="P1690" i="2"/>
  <c r="O1690" i="2"/>
  <c r="N1690" i="2"/>
  <c r="K1690" i="2"/>
  <c r="L1690" i="2" s="1"/>
  <c r="J1690" i="2"/>
  <c r="I1690" i="2"/>
  <c r="H1690" i="2"/>
  <c r="G1690" i="2"/>
  <c r="L1689" i="2"/>
  <c r="M1689" i="2" s="1"/>
  <c r="L1688" i="2"/>
  <c r="M1688" i="2" s="1"/>
  <c r="M1687" i="2"/>
  <c r="L1687" i="2"/>
  <c r="L1686" i="2"/>
  <c r="M1686" i="2" s="1"/>
  <c r="L1685" i="2"/>
  <c r="M1685" i="2" s="1"/>
  <c r="M1684" i="2"/>
  <c r="L1684" i="2"/>
  <c r="L1683" i="2"/>
  <c r="M1683" i="2" s="1"/>
  <c r="L1682" i="2"/>
  <c r="M1682" i="2" s="1"/>
  <c r="L1681" i="2"/>
  <c r="M1681" i="2" s="1"/>
  <c r="Q1680" i="2"/>
  <c r="P1680" i="2"/>
  <c r="O1680" i="2"/>
  <c r="N1680" i="2"/>
  <c r="N1679" i="2" s="1"/>
  <c r="L1680" i="2"/>
  <c r="K1680" i="2"/>
  <c r="J1680" i="2"/>
  <c r="I1680" i="2"/>
  <c r="H1680" i="2"/>
  <c r="H1679" i="2" s="1"/>
  <c r="H1678" i="2" s="1"/>
  <c r="G1680" i="2"/>
  <c r="G1679" i="2" s="1"/>
  <c r="Q1679" i="2"/>
  <c r="P1679" i="2"/>
  <c r="P1678" i="2" s="1"/>
  <c r="P1677" i="2" s="1"/>
  <c r="O1679" i="2"/>
  <c r="L1679" i="2"/>
  <c r="K1679" i="2"/>
  <c r="J1679" i="2"/>
  <c r="J1678" i="2" s="1"/>
  <c r="J1677" i="2" s="1"/>
  <c r="I1679" i="2"/>
  <c r="I1678" i="2" s="1"/>
  <c r="I1677" i="2" s="1"/>
  <c r="O1678" i="2"/>
  <c r="N1678" i="2"/>
  <c r="N1677" i="2" s="1"/>
  <c r="K1678" i="2"/>
  <c r="K1677" i="2" s="1"/>
  <c r="O1677" i="2"/>
  <c r="H1677" i="2"/>
  <c r="H1675" i="2"/>
  <c r="M1674" i="2"/>
  <c r="L1674" i="2"/>
  <c r="Q1673" i="2"/>
  <c r="P1673" i="2"/>
  <c r="P1672" i="2" s="1"/>
  <c r="O1673" i="2"/>
  <c r="O1672" i="2" s="1"/>
  <c r="O1671" i="2" s="1"/>
  <c r="N1673" i="2"/>
  <c r="N1672" i="2" s="1"/>
  <c r="N1671" i="2" s="1"/>
  <c r="M1673" i="2"/>
  <c r="K1673" i="2"/>
  <c r="J1673" i="2"/>
  <c r="J1672" i="2" s="1"/>
  <c r="J1671" i="2" s="1"/>
  <c r="I1673" i="2"/>
  <c r="I1672" i="2" s="1"/>
  <c r="I1671" i="2" s="1"/>
  <c r="H1673" i="2"/>
  <c r="G1673" i="2"/>
  <c r="G1672" i="2" s="1"/>
  <c r="Q1672" i="2"/>
  <c r="M1672" i="2"/>
  <c r="M1671" i="2" s="1"/>
  <c r="K1672" i="2"/>
  <c r="K1671" i="2" s="1"/>
  <c r="Q1671" i="2"/>
  <c r="P1671" i="2"/>
  <c r="G1671" i="2"/>
  <c r="M1670" i="2"/>
  <c r="L1670" i="2"/>
  <c r="Q1669" i="2"/>
  <c r="P1669" i="2"/>
  <c r="O1669" i="2"/>
  <c r="O1668" i="2" s="1"/>
  <c r="N1669" i="2"/>
  <c r="N1668" i="2" s="1"/>
  <c r="N1667" i="2" s="1"/>
  <c r="M1669" i="2"/>
  <c r="M1668" i="2" s="1"/>
  <c r="M1667" i="2" s="1"/>
  <c r="K1669" i="2"/>
  <c r="K1668" i="2" s="1"/>
  <c r="K1667" i="2" s="1"/>
  <c r="J1669" i="2"/>
  <c r="I1669" i="2"/>
  <c r="I1668" i="2" s="1"/>
  <c r="H1669" i="2"/>
  <c r="G1669" i="2"/>
  <c r="G1668" i="2" s="1"/>
  <c r="G1667" i="2" s="1"/>
  <c r="Q1668" i="2"/>
  <c r="P1668" i="2"/>
  <c r="P1667" i="2" s="1"/>
  <c r="J1668" i="2"/>
  <c r="Q1667" i="2"/>
  <c r="O1667" i="2"/>
  <c r="J1667" i="2"/>
  <c r="I1667" i="2"/>
  <c r="M1666" i="2"/>
  <c r="L1666" i="2"/>
  <c r="M1665" i="2"/>
  <c r="M1651" i="2" s="1"/>
  <c r="M1649" i="2" s="1"/>
  <c r="L1665" i="2"/>
  <c r="L1664" i="2"/>
  <c r="M1664" i="2" s="1"/>
  <c r="Q1663" i="2"/>
  <c r="Q1660" i="2" s="1"/>
  <c r="Q1658" i="2" s="1"/>
  <c r="Q1652" i="2" s="1"/>
  <c r="Q1650" i="2" s="1"/>
  <c r="P1663" i="2"/>
  <c r="P1660" i="2" s="1"/>
  <c r="O1663" i="2"/>
  <c r="O1660" i="2" s="1"/>
  <c r="N1663" i="2"/>
  <c r="N1660" i="2" s="1"/>
  <c r="N1658" i="2" s="1"/>
  <c r="K1663" i="2"/>
  <c r="J1663" i="2"/>
  <c r="I1663" i="2"/>
  <c r="H1663" i="2"/>
  <c r="G1663" i="2"/>
  <c r="Q1662" i="2"/>
  <c r="P1662" i="2"/>
  <c r="P1659" i="2" s="1"/>
  <c r="O1662" i="2"/>
  <c r="N1662" i="2"/>
  <c r="K1662" i="2"/>
  <c r="J1662" i="2"/>
  <c r="J1659" i="2" s="1"/>
  <c r="J1657" i="2" s="1"/>
  <c r="I1662" i="2"/>
  <c r="H1662" i="2"/>
  <c r="G1662" i="2"/>
  <c r="Q1661" i="2"/>
  <c r="P1661" i="2"/>
  <c r="O1661" i="2"/>
  <c r="O1659" i="2" s="1"/>
  <c r="O1657" i="2" s="1"/>
  <c r="N1661" i="2"/>
  <c r="N1659" i="2" s="1"/>
  <c r="N1657" i="2" s="1"/>
  <c r="K1661" i="2"/>
  <c r="J1661" i="2"/>
  <c r="I1661" i="2"/>
  <c r="H1661" i="2"/>
  <c r="G1661" i="2"/>
  <c r="K1660" i="2"/>
  <c r="H1660" i="2"/>
  <c r="G1660" i="2"/>
  <c r="Q1659" i="2"/>
  <c r="K1659" i="2"/>
  <c r="K1657" i="2" s="1"/>
  <c r="P1658" i="2"/>
  <c r="P1652" i="2" s="1"/>
  <c r="P1650" i="2" s="1"/>
  <c r="O1658" i="2"/>
  <c r="K1658" i="2"/>
  <c r="K1652" i="2" s="1"/>
  <c r="K1650" i="2" s="1"/>
  <c r="G1658" i="2"/>
  <c r="Q1657" i="2"/>
  <c r="P1657" i="2"/>
  <c r="L1656" i="2"/>
  <c r="M1656" i="2" s="1"/>
  <c r="M1655" i="2" s="1"/>
  <c r="M1654" i="2" s="1"/>
  <c r="Q1655" i="2"/>
  <c r="P1655" i="2"/>
  <c r="O1655" i="2"/>
  <c r="O1654" i="2" s="1"/>
  <c r="O1653" i="2" s="1"/>
  <c r="N1655" i="2"/>
  <c r="K1655" i="2"/>
  <c r="K1654" i="2" s="1"/>
  <c r="K1653" i="2" s="1"/>
  <c r="J1655" i="2"/>
  <c r="I1655" i="2"/>
  <c r="H1655" i="2"/>
  <c r="G1655" i="2"/>
  <c r="G1654" i="2" s="1"/>
  <c r="G1653" i="2" s="1"/>
  <c r="Q1654" i="2"/>
  <c r="Q1653" i="2" s="1"/>
  <c r="P1654" i="2"/>
  <c r="P1653" i="2" s="1"/>
  <c r="P1651" i="2" s="1"/>
  <c r="P1649" i="2" s="1"/>
  <c r="N1654" i="2"/>
  <c r="J1654" i="2"/>
  <c r="J1653" i="2" s="1"/>
  <c r="J1651" i="2" s="1"/>
  <c r="I1654" i="2"/>
  <c r="I1653" i="2" s="1"/>
  <c r="H1654" i="2"/>
  <c r="N1653" i="2"/>
  <c r="M1653" i="2"/>
  <c r="O1652" i="2"/>
  <c r="O1650" i="2" s="1"/>
  <c r="N1652" i="2"/>
  <c r="N1650" i="2" s="1"/>
  <c r="N1502" i="2" s="1"/>
  <c r="M1652" i="2"/>
  <c r="M1650" i="2" s="1"/>
  <c r="G1652" i="2"/>
  <c r="G1650" i="2"/>
  <c r="J1649" i="2"/>
  <c r="M1648" i="2"/>
  <c r="L1648" i="2"/>
  <c r="Q1647" i="2"/>
  <c r="Q1646" i="2" s="1"/>
  <c r="P1647" i="2"/>
  <c r="O1647" i="2"/>
  <c r="N1647" i="2"/>
  <c r="N1646" i="2" s="1"/>
  <c r="N1645" i="2" s="1"/>
  <c r="N1644" i="2" s="1"/>
  <c r="N1643" i="2" s="1"/>
  <c r="M1647" i="2"/>
  <c r="M1646" i="2" s="1"/>
  <c r="M1645" i="2" s="1"/>
  <c r="M1644" i="2" s="1"/>
  <c r="K1647" i="2"/>
  <c r="K1646" i="2" s="1"/>
  <c r="K1645" i="2" s="1"/>
  <c r="K1644" i="2" s="1"/>
  <c r="K1643" i="2" s="1"/>
  <c r="J1647" i="2"/>
  <c r="I1647" i="2"/>
  <c r="H1647" i="2"/>
  <c r="H1646" i="2" s="1"/>
  <c r="G1647" i="2"/>
  <c r="G1646" i="2" s="1"/>
  <c r="G1645" i="2" s="1"/>
  <c r="P1646" i="2"/>
  <c r="O1646" i="2"/>
  <c r="O1645" i="2" s="1"/>
  <c r="I1646" i="2"/>
  <c r="Q1645" i="2"/>
  <c r="Q1644" i="2" s="1"/>
  <c r="Q1643" i="2" s="1"/>
  <c r="P1645" i="2"/>
  <c r="P1644" i="2" s="1"/>
  <c r="P1643" i="2" s="1"/>
  <c r="I1645" i="2"/>
  <c r="I1644" i="2" s="1"/>
  <c r="O1644" i="2"/>
  <c r="O1643" i="2" s="1"/>
  <c r="G1644" i="2"/>
  <c r="G1643" i="2" s="1"/>
  <c r="M1643" i="2"/>
  <c r="I1643" i="2"/>
  <c r="M1642" i="2"/>
  <c r="L1642" i="2"/>
  <c r="Q1641" i="2"/>
  <c r="Q1640" i="2" s="1"/>
  <c r="P1641" i="2"/>
  <c r="P1640" i="2" s="1"/>
  <c r="P1639" i="2" s="1"/>
  <c r="O1641" i="2"/>
  <c r="O1640" i="2" s="1"/>
  <c r="O1639" i="2" s="1"/>
  <c r="N1641" i="2"/>
  <c r="M1641" i="2"/>
  <c r="K1641" i="2"/>
  <c r="K1640" i="2" s="1"/>
  <c r="K1639" i="2" s="1"/>
  <c r="J1641" i="2"/>
  <c r="J1640" i="2" s="1"/>
  <c r="J1639" i="2" s="1"/>
  <c r="I1641" i="2"/>
  <c r="H1641" i="2"/>
  <c r="G1641" i="2"/>
  <c r="G1640" i="2" s="1"/>
  <c r="N1640" i="2"/>
  <c r="N1639" i="2" s="1"/>
  <c r="M1640" i="2"/>
  <c r="M1639" i="2" s="1"/>
  <c r="I1640" i="2"/>
  <c r="I1639" i="2" s="1"/>
  <c r="I1634" i="2" s="1"/>
  <c r="I1633" i="2" s="1"/>
  <c r="Q1639" i="2"/>
  <c r="G1639" i="2"/>
  <c r="M1638" i="2"/>
  <c r="M1637" i="2" s="1"/>
  <c r="M1636" i="2" s="1"/>
  <c r="M1635" i="2" s="1"/>
  <c r="M1634" i="2" s="1"/>
  <c r="M1633" i="2" s="1"/>
  <c r="L1638" i="2"/>
  <c r="Q1637" i="2"/>
  <c r="P1637" i="2"/>
  <c r="P1636" i="2" s="1"/>
  <c r="O1637" i="2"/>
  <c r="O1636" i="2" s="1"/>
  <c r="O1635" i="2" s="1"/>
  <c r="N1637" i="2"/>
  <c r="N1636" i="2" s="1"/>
  <c r="N1635" i="2" s="1"/>
  <c r="K1637" i="2"/>
  <c r="J1637" i="2"/>
  <c r="J1636" i="2" s="1"/>
  <c r="I1637" i="2"/>
  <c r="I1636" i="2" s="1"/>
  <c r="I1635" i="2" s="1"/>
  <c r="H1637" i="2"/>
  <c r="G1637" i="2"/>
  <c r="G1636" i="2" s="1"/>
  <c r="G1635" i="2" s="1"/>
  <c r="G1634" i="2" s="1"/>
  <c r="G1633" i="2" s="1"/>
  <c r="Q1636" i="2"/>
  <c r="K1636" i="2"/>
  <c r="Q1635" i="2"/>
  <c r="Q1634" i="2" s="1"/>
  <c r="Q1633" i="2" s="1"/>
  <c r="P1635" i="2"/>
  <c r="P1634" i="2" s="1"/>
  <c r="K1635" i="2"/>
  <c r="J1635" i="2"/>
  <c r="O1634" i="2"/>
  <c r="O1633" i="2" s="1"/>
  <c r="P1633" i="2"/>
  <c r="L1632" i="2"/>
  <c r="M1632" i="2" s="1"/>
  <c r="M1631" i="2" s="1"/>
  <c r="M1630" i="2" s="1"/>
  <c r="M1629" i="2" s="1"/>
  <c r="M1621" i="2" s="1"/>
  <c r="M1619" i="2" s="1"/>
  <c r="Q1631" i="2"/>
  <c r="Q1630" i="2" s="1"/>
  <c r="Q1629" i="2" s="1"/>
  <c r="Q1621" i="2" s="1"/>
  <c r="Q1619" i="2" s="1"/>
  <c r="P1631" i="2"/>
  <c r="P1630" i="2" s="1"/>
  <c r="P1629" i="2" s="1"/>
  <c r="P1621" i="2" s="1"/>
  <c r="P1619" i="2" s="1"/>
  <c r="O1631" i="2"/>
  <c r="N1631" i="2"/>
  <c r="K1631" i="2"/>
  <c r="K1630" i="2" s="1"/>
  <c r="K1629" i="2" s="1"/>
  <c r="J1631" i="2"/>
  <c r="J1630" i="2" s="1"/>
  <c r="I1631" i="2"/>
  <c r="H1631" i="2"/>
  <c r="G1631" i="2"/>
  <c r="G1630" i="2" s="1"/>
  <c r="O1630" i="2"/>
  <c r="O1629" i="2" s="1"/>
  <c r="O1621" i="2" s="1"/>
  <c r="O1619" i="2" s="1"/>
  <c r="N1630" i="2"/>
  <c r="N1629" i="2" s="1"/>
  <c r="N1621" i="2" s="1"/>
  <c r="N1619" i="2" s="1"/>
  <c r="H1630" i="2"/>
  <c r="J1629" i="2"/>
  <c r="J1621" i="2" s="1"/>
  <c r="J1619" i="2" s="1"/>
  <c r="G1629" i="2"/>
  <c r="G1621" i="2" s="1"/>
  <c r="G1619" i="2" s="1"/>
  <c r="L1628" i="2"/>
  <c r="M1628" i="2" s="1"/>
  <c r="M1627" i="2" s="1"/>
  <c r="Q1627" i="2"/>
  <c r="P1627" i="2"/>
  <c r="O1627" i="2"/>
  <c r="N1627" i="2"/>
  <c r="N1624" i="2" s="1"/>
  <c r="N1623" i="2" s="1"/>
  <c r="N1622" i="2" s="1"/>
  <c r="N1620" i="2" s="1"/>
  <c r="K1627" i="2"/>
  <c r="J1627" i="2"/>
  <c r="I1627" i="2"/>
  <c r="L1627" i="2" s="1"/>
  <c r="H1627" i="2"/>
  <c r="G1627" i="2"/>
  <c r="M1626" i="2"/>
  <c r="L1626" i="2"/>
  <c r="Q1625" i="2"/>
  <c r="P1625" i="2"/>
  <c r="P1624" i="2" s="1"/>
  <c r="P1623" i="2" s="1"/>
  <c r="P1622" i="2" s="1"/>
  <c r="P1620" i="2" s="1"/>
  <c r="P1502" i="2" s="1"/>
  <c r="O1625" i="2"/>
  <c r="O1624" i="2" s="1"/>
  <c r="O1623" i="2" s="1"/>
  <c r="O1622" i="2" s="1"/>
  <c r="O1620" i="2" s="1"/>
  <c r="N1625" i="2"/>
  <c r="M1625" i="2"/>
  <c r="M1624" i="2" s="1"/>
  <c r="M1623" i="2" s="1"/>
  <c r="K1625" i="2"/>
  <c r="J1625" i="2"/>
  <c r="J1624" i="2" s="1"/>
  <c r="I1625" i="2"/>
  <c r="H1625" i="2"/>
  <c r="G1625" i="2"/>
  <c r="G1624" i="2" s="1"/>
  <c r="G1623" i="2" s="1"/>
  <c r="Q1624" i="2"/>
  <c r="K1624" i="2"/>
  <c r="K1623" i="2" s="1"/>
  <c r="K1622" i="2" s="1"/>
  <c r="K1620" i="2" s="1"/>
  <c r="H1624" i="2"/>
  <c r="Q1623" i="2"/>
  <c r="Q1622" i="2" s="1"/>
  <c r="Q1620" i="2" s="1"/>
  <c r="J1623" i="2"/>
  <c r="J1622" i="2" s="1"/>
  <c r="J1620" i="2" s="1"/>
  <c r="M1622" i="2"/>
  <c r="M1620" i="2" s="1"/>
  <c r="M1502" i="2" s="1"/>
  <c r="G1622" i="2"/>
  <c r="K1621" i="2"/>
  <c r="K1619" i="2" s="1"/>
  <c r="G1620" i="2"/>
  <c r="G1502" i="2" s="1"/>
  <c r="L1618" i="2"/>
  <c r="M1618" i="2" s="1"/>
  <c r="M1617" i="2" s="1"/>
  <c r="Q1617" i="2"/>
  <c r="P1617" i="2"/>
  <c r="P1616" i="2" s="1"/>
  <c r="P1615" i="2" s="1"/>
  <c r="P1610" i="2" s="1"/>
  <c r="P1609" i="2" s="1"/>
  <c r="O1617" i="2"/>
  <c r="N1617" i="2"/>
  <c r="N1616" i="2" s="1"/>
  <c r="L1617" i="2"/>
  <c r="K1617" i="2"/>
  <c r="K1616" i="2" s="1"/>
  <c r="J1617" i="2"/>
  <c r="I1617" i="2"/>
  <c r="H1617" i="2"/>
  <c r="H1616" i="2" s="1"/>
  <c r="H1615" i="2" s="1"/>
  <c r="G1617" i="2"/>
  <c r="Q1616" i="2"/>
  <c r="Q1615" i="2" s="1"/>
  <c r="O1616" i="2"/>
  <c r="O1615" i="2" s="1"/>
  <c r="M1616" i="2"/>
  <c r="M1615" i="2" s="1"/>
  <c r="J1616" i="2"/>
  <c r="J1615" i="2" s="1"/>
  <c r="I1616" i="2"/>
  <c r="G1616" i="2"/>
  <c r="G1615" i="2" s="1"/>
  <c r="N1615" i="2"/>
  <c r="K1615" i="2"/>
  <c r="M1614" i="2"/>
  <c r="L1614" i="2"/>
  <c r="Q1613" i="2"/>
  <c r="Q1612" i="2" s="1"/>
  <c r="Q1611" i="2" s="1"/>
  <c r="Q1610" i="2" s="1"/>
  <c r="Q1609" i="2" s="1"/>
  <c r="P1613" i="2"/>
  <c r="P1612" i="2" s="1"/>
  <c r="P1611" i="2" s="1"/>
  <c r="O1613" i="2"/>
  <c r="N1613" i="2"/>
  <c r="M1613" i="2"/>
  <c r="M1612" i="2" s="1"/>
  <c r="K1613" i="2"/>
  <c r="J1613" i="2"/>
  <c r="L1613" i="2" s="1"/>
  <c r="I1613" i="2"/>
  <c r="H1613" i="2"/>
  <c r="G1613" i="2"/>
  <c r="G1612" i="2" s="1"/>
  <c r="G1611" i="2" s="1"/>
  <c r="G1610" i="2" s="1"/>
  <c r="G1609" i="2" s="1"/>
  <c r="O1612" i="2"/>
  <c r="N1612" i="2"/>
  <c r="K1612" i="2"/>
  <c r="J1612" i="2"/>
  <c r="J1611" i="2" s="1"/>
  <c r="I1612" i="2"/>
  <c r="I1611" i="2" s="1"/>
  <c r="H1612" i="2"/>
  <c r="O1611" i="2"/>
  <c r="N1611" i="2"/>
  <c r="N1610" i="2" s="1"/>
  <c r="M1611" i="2"/>
  <c r="K1611" i="2"/>
  <c r="O1610" i="2"/>
  <c r="O1609" i="2" s="1"/>
  <c r="N1609" i="2"/>
  <c r="M1608" i="2"/>
  <c r="L1608" i="2"/>
  <c r="Q1607" i="2"/>
  <c r="P1607" i="2"/>
  <c r="O1607" i="2"/>
  <c r="N1607" i="2"/>
  <c r="M1607" i="2"/>
  <c r="L1607" i="2"/>
  <c r="K1607" i="2"/>
  <c r="J1607" i="2"/>
  <c r="I1607" i="2"/>
  <c r="H1607" i="2"/>
  <c r="G1607" i="2"/>
  <c r="M1606" i="2"/>
  <c r="L1606" i="2"/>
  <c r="Q1605" i="2"/>
  <c r="P1605" i="2"/>
  <c r="O1605" i="2"/>
  <c r="N1605" i="2"/>
  <c r="M1605" i="2"/>
  <c r="K1605" i="2"/>
  <c r="J1605" i="2"/>
  <c r="I1605" i="2"/>
  <c r="H1605" i="2"/>
  <c r="L1605" i="2" s="1"/>
  <c r="G1605" i="2"/>
  <c r="L1604" i="2"/>
  <c r="M1604" i="2" s="1"/>
  <c r="M1603" i="2" s="1"/>
  <c r="Q1603" i="2"/>
  <c r="P1603" i="2"/>
  <c r="O1603" i="2"/>
  <c r="N1603" i="2"/>
  <c r="L1603" i="2"/>
  <c r="K1603" i="2"/>
  <c r="J1603" i="2"/>
  <c r="I1603" i="2"/>
  <c r="H1603" i="2"/>
  <c r="G1603" i="2"/>
  <c r="Q1602" i="2"/>
  <c r="Q1600" i="2" s="1"/>
  <c r="P1602" i="2"/>
  <c r="P1600" i="2" s="1"/>
  <c r="O1602" i="2"/>
  <c r="N1602" i="2"/>
  <c r="K1602" i="2"/>
  <c r="K1600" i="2" s="1"/>
  <c r="J1602" i="2"/>
  <c r="J1600" i="2" s="1"/>
  <c r="I1602" i="2"/>
  <c r="I1600" i="2" s="1"/>
  <c r="H1602" i="2"/>
  <c r="G1602" i="2"/>
  <c r="Q1601" i="2"/>
  <c r="P1601" i="2"/>
  <c r="P1505" i="2" s="1"/>
  <c r="P1503" i="2" s="1"/>
  <c r="O1601" i="2"/>
  <c r="N1601" i="2"/>
  <c r="K1601" i="2"/>
  <c r="J1601" i="2"/>
  <c r="J1599" i="2" s="1"/>
  <c r="I1601" i="2"/>
  <c r="H1601" i="2"/>
  <c r="G1601" i="2"/>
  <c r="O1600" i="2"/>
  <c r="N1600" i="2"/>
  <c r="H1600" i="2"/>
  <c r="G1600" i="2"/>
  <c r="Q1599" i="2"/>
  <c r="P1599" i="2"/>
  <c r="K1599" i="2"/>
  <c r="H1599" i="2"/>
  <c r="G1599" i="2"/>
  <c r="L1598" i="2"/>
  <c r="M1598" i="2" s="1"/>
  <c r="M1597" i="2" s="1"/>
  <c r="M1596" i="2" s="1"/>
  <c r="M1595" i="2" s="1"/>
  <c r="Q1597" i="2"/>
  <c r="P1597" i="2"/>
  <c r="O1597" i="2"/>
  <c r="O1596" i="2" s="1"/>
  <c r="O1595" i="2" s="1"/>
  <c r="N1597" i="2"/>
  <c r="K1597" i="2"/>
  <c r="K1596" i="2" s="1"/>
  <c r="K1595" i="2" s="1"/>
  <c r="J1597" i="2"/>
  <c r="I1597" i="2"/>
  <c r="I1596" i="2" s="1"/>
  <c r="I1595" i="2" s="1"/>
  <c r="H1597" i="2"/>
  <c r="G1597" i="2"/>
  <c r="Q1596" i="2"/>
  <c r="P1596" i="2"/>
  <c r="P1595" i="2" s="1"/>
  <c r="N1596" i="2"/>
  <c r="N1595" i="2" s="1"/>
  <c r="J1596" i="2"/>
  <c r="H1596" i="2"/>
  <c r="G1596" i="2"/>
  <c r="G1595" i="2" s="1"/>
  <c r="Q1595" i="2"/>
  <c r="J1595" i="2"/>
  <c r="L1594" i="2"/>
  <c r="M1594" i="2" s="1"/>
  <c r="M1593" i="2" s="1"/>
  <c r="M1592" i="2" s="1"/>
  <c r="M1591" i="2" s="1"/>
  <c r="Q1593" i="2"/>
  <c r="Q1592" i="2" s="1"/>
  <c r="Q1591" i="2" s="1"/>
  <c r="P1593" i="2"/>
  <c r="O1593" i="2"/>
  <c r="N1593" i="2"/>
  <c r="N1592" i="2" s="1"/>
  <c r="K1593" i="2"/>
  <c r="K1592" i="2" s="1"/>
  <c r="J1593" i="2"/>
  <c r="I1593" i="2"/>
  <c r="H1593" i="2"/>
  <c r="H1592" i="2" s="1"/>
  <c r="G1593" i="2"/>
  <c r="P1592" i="2"/>
  <c r="P1591" i="2" s="1"/>
  <c r="O1592" i="2"/>
  <c r="J1592" i="2"/>
  <c r="J1591" i="2" s="1"/>
  <c r="I1592" i="2"/>
  <c r="G1592" i="2"/>
  <c r="G1591" i="2" s="1"/>
  <c r="O1591" i="2"/>
  <c r="N1591" i="2"/>
  <c r="K1591" i="2"/>
  <c r="H1591" i="2"/>
  <c r="M1590" i="2"/>
  <c r="L1590" i="2"/>
  <c r="Q1589" i="2"/>
  <c r="P1589" i="2"/>
  <c r="O1589" i="2"/>
  <c r="N1589" i="2"/>
  <c r="M1589" i="2"/>
  <c r="M1588" i="2" s="1"/>
  <c r="M1587" i="2" s="1"/>
  <c r="L1589" i="2"/>
  <c r="K1589" i="2"/>
  <c r="J1589" i="2"/>
  <c r="I1589" i="2"/>
  <c r="H1589" i="2"/>
  <c r="G1589" i="2"/>
  <c r="G1588" i="2" s="1"/>
  <c r="Q1588" i="2"/>
  <c r="Q1587" i="2" s="1"/>
  <c r="P1588" i="2"/>
  <c r="O1588" i="2"/>
  <c r="N1588" i="2"/>
  <c r="L1588" i="2"/>
  <c r="K1588" i="2"/>
  <c r="K1587" i="2" s="1"/>
  <c r="J1588" i="2"/>
  <c r="J1587" i="2" s="1"/>
  <c r="I1588" i="2"/>
  <c r="H1588" i="2"/>
  <c r="P1587" i="2"/>
  <c r="O1587" i="2"/>
  <c r="N1587" i="2"/>
  <c r="I1587" i="2"/>
  <c r="H1587" i="2"/>
  <c r="G1587" i="2"/>
  <c r="L1586" i="2"/>
  <c r="M1586" i="2" s="1"/>
  <c r="M1585" i="2" s="1"/>
  <c r="M1584" i="2" s="1"/>
  <c r="M1583" i="2" s="1"/>
  <c r="Q1585" i="2"/>
  <c r="P1585" i="2"/>
  <c r="O1585" i="2"/>
  <c r="O1584" i="2" s="1"/>
  <c r="N1585" i="2"/>
  <c r="N1584" i="2" s="1"/>
  <c r="K1585" i="2"/>
  <c r="K1584" i="2" s="1"/>
  <c r="K1583" i="2" s="1"/>
  <c r="J1585" i="2"/>
  <c r="I1585" i="2"/>
  <c r="H1585" i="2"/>
  <c r="H1584" i="2" s="1"/>
  <c r="G1585" i="2"/>
  <c r="Q1584" i="2"/>
  <c r="Q1583" i="2" s="1"/>
  <c r="P1584" i="2"/>
  <c r="P1583" i="2" s="1"/>
  <c r="J1584" i="2"/>
  <c r="J1583" i="2" s="1"/>
  <c r="I1584" i="2"/>
  <c r="G1584" i="2"/>
  <c r="O1583" i="2"/>
  <c r="N1583" i="2"/>
  <c r="I1583" i="2"/>
  <c r="H1583" i="2"/>
  <c r="G1583" i="2"/>
  <c r="M1582" i="2"/>
  <c r="L1582" i="2"/>
  <c r="Q1581" i="2"/>
  <c r="Q1580" i="2" s="1"/>
  <c r="P1581" i="2"/>
  <c r="O1581" i="2"/>
  <c r="O1580" i="2" s="1"/>
  <c r="N1581" i="2"/>
  <c r="N1580" i="2" s="1"/>
  <c r="M1581" i="2"/>
  <c r="M1580" i="2" s="1"/>
  <c r="M1579" i="2" s="1"/>
  <c r="K1581" i="2"/>
  <c r="K1580" i="2" s="1"/>
  <c r="K1579" i="2" s="1"/>
  <c r="J1581" i="2"/>
  <c r="I1581" i="2"/>
  <c r="H1581" i="2"/>
  <c r="G1581" i="2"/>
  <c r="G1580" i="2" s="1"/>
  <c r="G1579" i="2" s="1"/>
  <c r="P1580" i="2"/>
  <c r="P1579" i="2" s="1"/>
  <c r="J1580" i="2"/>
  <c r="J1579" i="2" s="1"/>
  <c r="I1580" i="2"/>
  <c r="I1579" i="2" s="1"/>
  <c r="Q1579" i="2"/>
  <c r="O1579" i="2"/>
  <c r="N1579" i="2"/>
  <c r="M1578" i="2"/>
  <c r="L1578" i="2"/>
  <c r="Q1577" i="2"/>
  <c r="P1577" i="2"/>
  <c r="P1576" i="2" s="1"/>
  <c r="O1577" i="2"/>
  <c r="O1576" i="2" s="1"/>
  <c r="O1575" i="2" s="1"/>
  <c r="N1577" i="2"/>
  <c r="M1577" i="2"/>
  <c r="M1576" i="2" s="1"/>
  <c r="M1575" i="2" s="1"/>
  <c r="K1577" i="2"/>
  <c r="J1577" i="2"/>
  <c r="J1576" i="2" s="1"/>
  <c r="I1577" i="2"/>
  <c r="I1576" i="2" s="1"/>
  <c r="I1575" i="2" s="1"/>
  <c r="H1577" i="2"/>
  <c r="G1577" i="2"/>
  <c r="Q1576" i="2"/>
  <c r="N1576" i="2"/>
  <c r="N1575" i="2" s="1"/>
  <c r="K1576" i="2"/>
  <c r="K1575" i="2" s="1"/>
  <c r="G1576" i="2"/>
  <c r="Q1575" i="2"/>
  <c r="P1575" i="2"/>
  <c r="J1575" i="2"/>
  <c r="G1575" i="2"/>
  <c r="M1574" i="2"/>
  <c r="L1574" i="2"/>
  <c r="Q1573" i="2"/>
  <c r="Q1572" i="2" s="1"/>
  <c r="Q1571" i="2" s="1"/>
  <c r="P1573" i="2"/>
  <c r="O1573" i="2"/>
  <c r="O1572" i="2" s="1"/>
  <c r="O1571" i="2" s="1"/>
  <c r="N1573" i="2"/>
  <c r="N1572" i="2" s="1"/>
  <c r="N1571" i="2" s="1"/>
  <c r="M1573" i="2"/>
  <c r="K1573" i="2"/>
  <c r="K1572" i="2" s="1"/>
  <c r="J1573" i="2"/>
  <c r="I1573" i="2"/>
  <c r="I1572" i="2" s="1"/>
  <c r="I1571" i="2" s="1"/>
  <c r="H1573" i="2"/>
  <c r="L1573" i="2" s="1"/>
  <c r="G1573" i="2"/>
  <c r="P1572" i="2"/>
  <c r="P1571" i="2" s="1"/>
  <c r="M1572" i="2"/>
  <c r="M1571" i="2" s="1"/>
  <c r="J1572" i="2"/>
  <c r="H1572" i="2"/>
  <c r="H1571" i="2" s="1"/>
  <c r="G1572" i="2"/>
  <c r="G1571" i="2" s="1"/>
  <c r="L1571" i="2"/>
  <c r="K1571" i="2"/>
  <c r="J1571" i="2"/>
  <c r="L1570" i="2"/>
  <c r="M1570" i="2" s="1"/>
  <c r="M1569" i="2" s="1"/>
  <c r="Q1569" i="2"/>
  <c r="P1569" i="2"/>
  <c r="P1568" i="2" s="1"/>
  <c r="P1567" i="2" s="1"/>
  <c r="O1569" i="2"/>
  <c r="N1569" i="2"/>
  <c r="N1568" i="2" s="1"/>
  <c r="L1569" i="2"/>
  <c r="K1569" i="2"/>
  <c r="K1568" i="2" s="1"/>
  <c r="J1569" i="2"/>
  <c r="I1569" i="2"/>
  <c r="H1569" i="2"/>
  <c r="H1568" i="2" s="1"/>
  <c r="H1567" i="2" s="1"/>
  <c r="G1569" i="2"/>
  <c r="Q1568" i="2"/>
  <c r="Q1567" i="2" s="1"/>
  <c r="O1568" i="2"/>
  <c r="O1567" i="2" s="1"/>
  <c r="M1568" i="2"/>
  <c r="M1567" i="2" s="1"/>
  <c r="J1568" i="2"/>
  <c r="J1567" i="2" s="1"/>
  <c r="I1568" i="2"/>
  <c r="G1568" i="2"/>
  <c r="G1567" i="2" s="1"/>
  <c r="N1567" i="2"/>
  <c r="K1567" i="2"/>
  <c r="M1566" i="2"/>
  <c r="L1566" i="2"/>
  <c r="Q1565" i="2"/>
  <c r="Q1564" i="2" s="1"/>
  <c r="Q1563" i="2" s="1"/>
  <c r="P1565" i="2"/>
  <c r="P1564" i="2" s="1"/>
  <c r="P1563" i="2" s="1"/>
  <c r="O1565" i="2"/>
  <c r="N1565" i="2"/>
  <c r="M1565" i="2"/>
  <c r="M1564" i="2" s="1"/>
  <c r="K1565" i="2"/>
  <c r="J1565" i="2"/>
  <c r="L1565" i="2" s="1"/>
  <c r="I1565" i="2"/>
  <c r="H1565" i="2"/>
  <c r="G1565" i="2"/>
  <c r="G1564" i="2" s="1"/>
  <c r="G1563" i="2" s="1"/>
  <c r="O1564" i="2"/>
  <c r="N1564" i="2"/>
  <c r="K1564" i="2"/>
  <c r="J1564" i="2"/>
  <c r="J1563" i="2" s="1"/>
  <c r="I1564" i="2"/>
  <c r="I1563" i="2" s="1"/>
  <c r="H1564" i="2"/>
  <c r="O1563" i="2"/>
  <c r="N1563" i="2"/>
  <c r="M1563" i="2"/>
  <c r="K1563" i="2"/>
  <c r="L1562" i="2"/>
  <c r="M1562" i="2" s="1"/>
  <c r="M1561" i="2" s="1"/>
  <c r="M1560" i="2" s="1"/>
  <c r="Q1561" i="2"/>
  <c r="Q1560" i="2" s="1"/>
  <c r="Q1559" i="2" s="1"/>
  <c r="P1561" i="2"/>
  <c r="O1561" i="2"/>
  <c r="N1561" i="2"/>
  <c r="N1560" i="2" s="1"/>
  <c r="K1561" i="2"/>
  <c r="J1561" i="2"/>
  <c r="L1561" i="2" s="1"/>
  <c r="I1561" i="2"/>
  <c r="H1561" i="2"/>
  <c r="G1561" i="2"/>
  <c r="P1560" i="2"/>
  <c r="P1559" i="2" s="1"/>
  <c r="O1560" i="2"/>
  <c r="K1560" i="2"/>
  <c r="K1559" i="2" s="1"/>
  <c r="J1560" i="2"/>
  <c r="J1559" i="2" s="1"/>
  <c r="I1560" i="2"/>
  <c r="I1559" i="2" s="1"/>
  <c r="H1560" i="2"/>
  <c r="G1560" i="2"/>
  <c r="O1559" i="2"/>
  <c r="N1559" i="2"/>
  <c r="M1559" i="2"/>
  <c r="H1559" i="2"/>
  <c r="G1559" i="2"/>
  <c r="M1558" i="2"/>
  <c r="L1558" i="2"/>
  <c r="Q1557" i="2"/>
  <c r="Q1556" i="2" s="1"/>
  <c r="Q1555" i="2" s="1"/>
  <c r="P1557" i="2"/>
  <c r="O1557" i="2"/>
  <c r="N1557" i="2"/>
  <c r="N1556" i="2" s="1"/>
  <c r="M1557" i="2"/>
  <c r="M1556" i="2" s="1"/>
  <c r="K1557" i="2"/>
  <c r="K1556" i="2" s="1"/>
  <c r="K1555" i="2" s="1"/>
  <c r="J1557" i="2"/>
  <c r="I1557" i="2"/>
  <c r="H1557" i="2"/>
  <c r="G1557" i="2"/>
  <c r="G1556" i="2" s="1"/>
  <c r="P1556" i="2"/>
  <c r="P1555" i="2" s="1"/>
  <c r="O1556" i="2"/>
  <c r="O1555" i="2" s="1"/>
  <c r="L1556" i="2"/>
  <c r="J1556" i="2"/>
  <c r="J1555" i="2" s="1"/>
  <c r="I1556" i="2"/>
  <c r="I1555" i="2" s="1"/>
  <c r="H1556" i="2"/>
  <c r="H1555" i="2" s="1"/>
  <c r="N1555" i="2"/>
  <c r="M1555" i="2"/>
  <c r="G1555" i="2"/>
  <c r="M1554" i="2"/>
  <c r="L1554" i="2"/>
  <c r="Q1553" i="2"/>
  <c r="P1553" i="2"/>
  <c r="P1552" i="2" s="1"/>
  <c r="O1553" i="2"/>
  <c r="O1552" i="2" s="1"/>
  <c r="O1551" i="2" s="1"/>
  <c r="N1553" i="2"/>
  <c r="N1552" i="2" s="1"/>
  <c r="N1551" i="2" s="1"/>
  <c r="M1553" i="2"/>
  <c r="K1553" i="2"/>
  <c r="J1553" i="2"/>
  <c r="J1552" i="2" s="1"/>
  <c r="I1553" i="2"/>
  <c r="H1553" i="2"/>
  <c r="G1553" i="2"/>
  <c r="G1552" i="2" s="1"/>
  <c r="Q1552" i="2"/>
  <c r="M1552" i="2"/>
  <c r="M1551" i="2" s="1"/>
  <c r="K1552" i="2"/>
  <c r="K1551" i="2" s="1"/>
  <c r="I1552" i="2"/>
  <c r="I1551" i="2" s="1"/>
  <c r="Q1551" i="2"/>
  <c r="P1551" i="2"/>
  <c r="J1551" i="2"/>
  <c r="G1551" i="2"/>
  <c r="M1550" i="2"/>
  <c r="L1550" i="2"/>
  <c r="Q1549" i="2"/>
  <c r="P1549" i="2"/>
  <c r="O1549" i="2"/>
  <c r="O1548" i="2" s="1"/>
  <c r="O1547" i="2" s="1"/>
  <c r="N1549" i="2"/>
  <c r="N1548" i="2" s="1"/>
  <c r="N1547" i="2" s="1"/>
  <c r="M1549" i="2"/>
  <c r="M1548" i="2" s="1"/>
  <c r="M1547" i="2" s="1"/>
  <c r="K1549" i="2"/>
  <c r="J1549" i="2"/>
  <c r="I1549" i="2"/>
  <c r="I1548" i="2" s="1"/>
  <c r="H1549" i="2"/>
  <c r="G1549" i="2"/>
  <c r="G1548" i="2" s="1"/>
  <c r="Q1548" i="2"/>
  <c r="P1548" i="2"/>
  <c r="K1548" i="2"/>
  <c r="J1548" i="2"/>
  <c r="Q1547" i="2"/>
  <c r="P1547" i="2"/>
  <c r="K1547" i="2"/>
  <c r="J1547" i="2"/>
  <c r="I1547" i="2"/>
  <c r="M1546" i="2"/>
  <c r="L1546" i="2"/>
  <c r="Q1545" i="2"/>
  <c r="Q1544" i="2" s="1"/>
  <c r="Q1543" i="2" s="1"/>
  <c r="P1545" i="2"/>
  <c r="P1544" i="2" s="1"/>
  <c r="O1545" i="2"/>
  <c r="N1545" i="2"/>
  <c r="N1544" i="2" s="1"/>
  <c r="N1543" i="2" s="1"/>
  <c r="M1545" i="2"/>
  <c r="K1545" i="2"/>
  <c r="K1544" i="2" s="1"/>
  <c r="J1545" i="2"/>
  <c r="J1544" i="2" s="1"/>
  <c r="I1545" i="2"/>
  <c r="H1545" i="2"/>
  <c r="G1545" i="2"/>
  <c r="O1544" i="2"/>
  <c r="O1543" i="2" s="1"/>
  <c r="M1544" i="2"/>
  <c r="I1544" i="2"/>
  <c r="I1543" i="2" s="1"/>
  <c r="G1544" i="2"/>
  <c r="G1543" i="2" s="1"/>
  <c r="P1543" i="2"/>
  <c r="K1543" i="2"/>
  <c r="J1543" i="2"/>
  <c r="L1542" i="2"/>
  <c r="M1542" i="2" s="1"/>
  <c r="M1541" i="2" s="1"/>
  <c r="M1540" i="2" s="1"/>
  <c r="Q1541" i="2"/>
  <c r="Q1540" i="2" s="1"/>
  <c r="Q1539" i="2" s="1"/>
  <c r="P1541" i="2"/>
  <c r="P1540" i="2" s="1"/>
  <c r="P1539" i="2" s="1"/>
  <c r="O1541" i="2"/>
  <c r="O1540" i="2" s="1"/>
  <c r="O1539" i="2" s="1"/>
  <c r="N1541" i="2"/>
  <c r="K1541" i="2"/>
  <c r="K1540" i="2" s="1"/>
  <c r="J1541" i="2"/>
  <c r="I1541" i="2"/>
  <c r="L1541" i="2" s="1"/>
  <c r="H1541" i="2"/>
  <c r="G1541" i="2"/>
  <c r="G1540" i="2" s="1"/>
  <c r="N1540" i="2"/>
  <c r="J1540" i="2"/>
  <c r="I1540" i="2"/>
  <c r="I1539" i="2" s="1"/>
  <c r="H1540" i="2"/>
  <c r="N1539" i="2"/>
  <c r="M1539" i="2"/>
  <c r="K1539" i="2"/>
  <c r="J1539" i="2"/>
  <c r="G1539" i="2"/>
  <c r="L1538" i="2"/>
  <c r="M1538" i="2" s="1"/>
  <c r="M1537" i="2" s="1"/>
  <c r="M1536" i="2" s="1"/>
  <c r="Q1537" i="2"/>
  <c r="Q1536" i="2" s="1"/>
  <c r="Q1535" i="2" s="1"/>
  <c r="P1537" i="2"/>
  <c r="P1536" i="2" s="1"/>
  <c r="P1535" i="2" s="1"/>
  <c r="O1537" i="2"/>
  <c r="N1537" i="2"/>
  <c r="K1537" i="2"/>
  <c r="K1536" i="2" s="1"/>
  <c r="K1535" i="2" s="1"/>
  <c r="J1537" i="2"/>
  <c r="J1536" i="2" s="1"/>
  <c r="I1537" i="2"/>
  <c r="H1537" i="2"/>
  <c r="G1537" i="2"/>
  <c r="O1536" i="2"/>
  <c r="O1535" i="2" s="1"/>
  <c r="N1536" i="2"/>
  <c r="N1535" i="2" s="1"/>
  <c r="I1536" i="2"/>
  <c r="I1535" i="2" s="1"/>
  <c r="H1536" i="2"/>
  <c r="G1536" i="2"/>
  <c r="G1535" i="2" s="1"/>
  <c r="M1535" i="2"/>
  <c r="M1534" i="2"/>
  <c r="L1534" i="2"/>
  <c r="Q1533" i="2"/>
  <c r="Q1532" i="2" s="1"/>
  <c r="Q1531" i="2" s="1"/>
  <c r="P1533" i="2"/>
  <c r="O1533" i="2"/>
  <c r="N1533" i="2"/>
  <c r="M1533" i="2"/>
  <c r="M1532" i="2" s="1"/>
  <c r="K1533" i="2"/>
  <c r="K1532" i="2" s="1"/>
  <c r="J1533" i="2"/>
  <c r="I1533" i="2"/>
  <c r="H1533" i="2"/>
  <c r="G1533" i="2"/>
  <c r="P1532" i="2"/>
  <c r="P1531" i="2" s="1"/>
  <c r="O1532" i="2"/>
  <c r="O1531" i="2" s="1"/>
  <c r="N1532" i="2"/>
  <c r="N1531" i="2" s="1"/>
  <c r="J1532" i="2"/>
  <c r="J1531" i="2" s="1"/>
  <c r="I1532" i="2"/>
  <c r="I1531" i="2" s="1"/>
  <c r="H1532" i="2"/>
  <c r="G1532" i="2"/>
  <c r="G1531" i="2" s="1"/>
  <c r="M1531" i="2"/>
  <c r="K1531" i="2"/>
  <c r="L1530" i="2"/>
  <c r="M1530" i="2" s="1"/>
  <c r="M1529" i="2" s="1"/>
  <c r="M1528" i="2" s="1"/>
  <c r="M1527" i="2" s="1"/>
  <c r="Q1529" i="2"/>
  <c r="P1529" i="2"/>
  <c r="P1528" i="2" s="1"/>
  <c r="O1529" i="2"/>
  <c r="N1529" i="2"/>
  <c r="N1528" i="2" s="1"/>
  <c r="L1529" i="2"/>
  <c r="K1529" i="2"/>
  <c r="J1529" i="2"/>
  <c r="J1528" i="2" s="1"/>
  <c r="J1527" i="2" s="1"/>
  <c r="I1529" i="2"/>
  <c r="H1529" i="2"/>
  <c r="G1529" i="2"/>
  <c r="G1528" i="2" s="1"/>
  <c r="Q1528" i="2"/>
  <c r="Q1527" i="2" s="1"/>
  <c r="O1528" i="2"/>
  <c r="O1527" i="2" s="1"/>
  <c r="L1528" i="2"/>
  <c r="K1528" i="2"/>
  <c r="K1527" i="2" s="1"/>
  <c r="I1528" i="2"/>
  <c r="I1527" i="2" s="1"/>
  <c r="H1528" i="2"/>
  <c r="H1527" i="2" s="1"/>
  <c r="L1527" i="2" s="1"/>
  <c r="P1527" i="2"/>
  <c r="N1527" i="2"/>
  <c r="G1527" i="2"/>
  <c r="L1526" i="2"/>
  <c r="M1526" i="2" s="1"/>
  <c r="M1525" i="2" s="1"/>
  <c r="M1524" i="2" s="1"/>
  <c r="M1523" i="2" s="1"/>
  <c r="Q1525" i="2"/>
  <c r="P1525" i="2"/>
  <c r="O1525" i="2"/>
  <c r="O1524" i="2" s="1"/>
  <c r="N1525" i="2"/>
  <c r="N1524" i="2" s="1"/>
  <c r="N1523" i="2" s="1"/>
  <c r="L1525" i="2"/>
  <c r="K1525" i="2"/>
  <c r="J1525" i="2"/>
  <c r="I1525" i="2"/>
  <c r="I1524" i="2" s="1"/>
  <c r="H1525" i="2"/>
  <c r="H1524" i="2" s="1"/>
  <c r="H1523" i="2" s="1"/>
  <c r="G1525" i="2"/>
  <c r="G1524" i="2" s="1"/>
  <c r="G1523" i="2" s="1"/>
  <c r="Q1524" i="2"/>
  <c r="Q1523" i="2" s="1"/>
  <c r="P1524" i="2"/>
  <c r="K1524" i="2"/>
  <c r="K1523" i="2" s="1"/>
  <c r="J1524" i="2"/>
  <c r="J1523" i="2" s="1"/>
  <c r="P1523" i="2"/>
  <c r="O1523" i="2"/>
  <c r="I1523" i="2"/>
  <c r="M1522" i="2"/>
  <c r="L1522" i="2"/>
  <c r="Q1521" i="2"/>
  <c r="P1521" i="2"/>
  <c r="P1520" i="2" s="1"/>
  <c r="P1519" i="2" s="1"/>
  <c r="O1521" i="2"/>
  <c r="N1521" i="2"/>
  <c r="N1520" i="2" s="1"/>
  <c r="N1519" i="2" s="1"/>
  <c r="M1521" i="2"/>
  <c r="M1520" i="2" s="1"/>
  <c r="M1519" i="2" s="1"/>
  <c r="K1521" i="2"/>
  <c r="J1521" i="2"/>
  <c r="J1520" i="2" s="1"/>
  <c r="I1521" i="2"/>
  <c r="H1521" i="2"/>
  <c r="G1521" i="2"/>
  <c r="Q1520" i="2"/>
  <c r="O1520" i="2"/>
  <c r="O1519" i="2" s="1"/>
  <c r="K1520" i="2"/>
  <c r="K1519" i="2" s="1"/>
  <c r="I1520" i="2"/>
  <c r="G1520" i="2"/>
  <c r="G1519" i="2" s="1"/>
  <c r="Q1519" i="2"/>
  <c r="J1519" i="2"/>
  <c r="I1519" i="2"/>
  <c r="M1518" i="2"/>
  <c r="L1518" i="2"/>
  <c r="Q1517" i="2"/>
  <c r="Q1516" i="2" s="1"/>
  <c r="Q1515" i="2" s="1"/>
  <c r="P1517" i="2"/>
  <c r="P1516" i="2" s="1"/>
  <c r="P1515" i="2" s="1"/>
  <c r="O1517" i="2"/>
  <c r="O1516" i="2" s="1"/>
  <c r="O1515" i="2" s="1"/>
  <c r="N1517" i="2"/>
  <c r="M1517" i="2"/>
  <c r="M1516" i="2" s="1"/>
  <c r="K1517" i="2"/>
  <c r="K1516" i="2" s="1"/>
  <c r="J1517" i="2"/>
  <c r="J1516" i="2" s="1"/>
  <c r="J1515" i="2" s="1"/>
  <c r="I1517" i="2"/>
  <c r="L1517" i="2" s="1"/>
  <c r="H1517" i="2"/>
  <c r="G1517" i="2"/>
  <c r="G1516" i="2" s="1"/>
  <c r="G1515" i="2" s="1"/>
  <c r="N1516" i="2"/>
  <c r="H1516" i="2"/>
  <c r="H1515" i="2" s="1"/>
  <c r="M1515" i="2"/>
  <c r="K1515" i="2"/>
  <c r="L1514" i="2"/>
  <c r="M1514" i="2" s="1"/>
  <c r="M1513" i="2" s="1"/>
  <c r="Q1513" i="2"/>
  <c r="Q1512" i="2" s="1"/>
  <c r="Q1511" i="2" s="1"/>
  <c r="P1513" i="2"/>
  <c r="P1512" i="2" s="1"/>
  <c r="P1511" i="2" s="1"/>
  <c r="O1513" i="2"/>
  <c r="O1512" i="2" s="1"/>
  <c r="O1511" i="2" s="1"/>
  <c r="N1513" i="2"/>
  <c r="K1513" i="2"/>
  <c r="K1512" i="2" s="1"/>
  <c r="K1511" i="2" s="1"/>
  <c r="J1513" i="2"/>
  <c r="J1512" i="2" s="1"/>
  <c r="I1513" i="2"/>
  <c r="H1513" i="2"/>
  <c r="L1513" i="2" s="1"/>
  <c r="G1513" i="2"/>
  <c r="N1512" i="2"/>
  <c r="N1511" i="2" s="1"/>
  <c r="M1512" i="2"/>
  <c r="M1511" i="2" s="1"/>
  <c r="I1512" i="2"/>
  <c r="I1511" i="2" s="1"/>
  <c r="G1512" i="2"/>
  <c r="G1511" i="2" s="1"/>
  <c r="J1511" i="2"/>
  <c r="M1510" i="2"/>
  <c r="L1510" i="2"/>
  <c r="Q1509" i="2"/>
  <c r="Q1508" i="2" s="1"/>
  <c r="P1509" i="2"/>
  <c r="O1509" i="2"/>
  <c r="N1509" i="2"/>
  <c r="M1509" i="2"/>
  <c r="M1508" i="2" s="1"/>
  <c r="K1509" i="2"/>
  <c r="K1508" i="2" s="1"/>
  <c r="K1506" i="2" s="1"/>
  <c r="K1504" i="2" s="1"/>
  <c r="J1509" i="2"/>
  <c r="J1508" i="2" s="1"/>
  <c r="J1507" i="2" s="1"/>
  <c r="I1509" i="2"/>
  <c r="H1509" i="2"/>
  <c r="G1509" i="2"/>
  <c r="P1508" i="2"/>
  <c r="O1508" i="2"/>
  <c r="N1508" i="2"/>
  <c r="N1507" i="2" s="1"/>
  <c r="I1508" i="2"/>
  <c r="H1508" i="2"/>
  <c r="G1508" i="2"/>
  <c r="G1507" i="2" s="1"/>
  <c r="Q1507" i="2"/>
  <c r="K1507" i="2"/>
  <c r="I1507" i="2"/>
  <c r="Q1505" i="2"/>
  <c r="Q1503" i="2" s="1"/>
  <c r="Q1500" i="2" s="1"/>
  <c r="K1505" i="2"/>
  <c r="J1505" i="2"/>
  <c r="G1505" i="2"/>
  <c r="K1503" i="2"/>
  <c r="J1503" i="2"/>
  <c r="J1500" i="2" s="1"/>
  <c r="G1503" i="2"/>
  <c r="G1500" i="2" s="1"/>
  <c r="P1500" i="2"/>
  <c r="K1500" i="2"/>
  <c r="M1499" i="2"/>
  <c r="L1499" i="2"/>
  <c r="Q1498" i="2"/>
  <c r="Q1494" i="2" s="1"/>
  <c r="Q1492" i="2" s="1"/>
  <c r="P1498" i="2"/>
  <c r="O1498" i="2"/>
  <c r="O1494" i="2" s="1"/>
  <c r="O1492" i="2" s="1"/>
  <c r="N1498" i="2"/>
  <c r="N1494" i="2" s="1"/>
  <c r="M1498" i="2"/>
  <c r="K1498" i="2"/>
  <c r="K1494" i="2" s="1"/>
  <c r="J1498" i="2"/>
  <c r="I1498" i="2"/>
  <c r="I1494" i="2" s="1"/>
  <c r="I1492" i="2" s="1"/>
  <c r="H1498" i="2"/>
  <c r="G1498" i="2"/>
  <c r="G1494" i="2" s="1"/>
  <c r="G1492" i="2" s="1"/>
  <c r="L1497" i="2"/>
  <c r="M1497" i="2" s="1"/>
  <c r="M1496" i="2" s="1"/>
  <c r="Q1496" i="2"/>
  <c r="P1496" i="2"/>
  <c r="P1495" i="2" s="1"/>
  <c r="P1493" i="2" s="1"/>
  <c r="P1491" i="2" s="1"/>
  <c r="O1496" i="2"/>
  <c r="O1495" i="2" s="1"/>
  <c r="O1493" i="2" s="1"/>
  <c r="O1491" i="2" s="1"/>
  <c r="N1496" i="2"/>
  <c r="K1496" i="2"/>
  <c r="J1496" i="2"/>
  <c r="J1495" i="2" s="1"/>
  <c r="J1493" i="2" s="1"/>
  <c r="I1496" i="2"/>
  <c r="L1496" i="2" s="1"/>
  <c r="H1496" i="2"/>
  <c r="G1496" i="2"/>
  <c r="Q1495" i="2"/>
  <c r="N1495" i="2"/>
  <c r="N1493" i="2" s="1"/>
  <c r="N1491" i="2" s="1"/>
  <c r="M1495" i="2"/>
  <c r="K1495" i="2"/>
  <c r="I1495" i="2"/>
  <c r="H1495" i="2"/>
  <c r="G1495" i="2"/>
  <c r="P1494" i="2"/>
  <c r="M1494" i="2"/>
  <c r="M1492" i="2" s="1"/>
  <c r="J1494" i="2"/>
  <c r="Q1493" i="2"/>
  <c r="M1493" i="2"/>
  <c r="M1491" i="2" s="1"/>
  <c r="K1493" i="2"/>
  <c r="I1493" i="2"/>
  <c r="I1491" i="2" s="1"/>
  <c r="G1493" i="2"/>
  <c r="G1491" i="2" s="1"/>
  <c r="P1492" i="2"/>
  <c r="N1492" i="2"/>
  <c r="K1492" i="2"/>
  <c r="J1492" i="2"/>
  <c r="Q1491" i="2"/>
  <c r="K1491" i="2"/>
  <c r="J1491" i="2"/>
  <c r="L1490" i="2"/>
  <c r="M1490" i="2" s="1"/>
  <c r="M1489" i="2" s="1"/>
  <c r="M1488" i="2" s="1"/>
  <c r="Q1489" i="2"/>
  <c r="P1489" i="2"/>
  <c r="P1488" i="2" s="1"/>
  <c r="O1489" i="2"/>
  <c r="O1488" i="2" s="1"/>
  <c r="N1489" i="2"/>
  <c r="L1489" i="2"/>
  <c r="K1489" i="2"/>
  <c r="J1489" i="2"/>
  <c r="I1489" i="2"/>
  <c r="H1489" i="2"/>
  <c r="G1489" i="2"/>
  <c r="Q1488" i="2"/>
  <c r="N1488" i="2"/>
  <c r="K1488" i="2"/>
  <c r="J1488" i="2"/>
  <c r="I1488" i="2"/>
  <c r="H1488" i="2"/>
  <c r="G1488" i="2"/>
  <c r="L1487" i="2"/>
  <c r="M1487" i="2" s="1"/>
  <c r="L1486" i="2"/>
  <c r="M1486" i="2" s="1"/>
  <c r="M1485" i="2"/>
  <c r="L1485" i="2"/>
  <c r="Q1484" i="2"/>
  <c r="P1484" i="2"/>
  <c r="P1482" i="2" s="1"/>
  <c r="O1484" i="2"/>
  <c r="O1482" i="2" s="1"/>
  <c r="N1484" i="2"/>
  <c r="K1484" i="2"/>
  <c r="J1484" i="2"/>
  <c r="J1482" i="2" s="1"/>
  <c r="I1484" i="2"/>
  <c r="I1482" i="2" s="1"/>
  <c r="H1484" i="2"/>
  <c r="G1484" i="2"/>
  <c r="G1482" i="2" s="1"/>
  <c r="Q1483" i="2"/>
  <c r="P1483" i="2"/>
  <c r="O1483" i="2"/>
  <c r="O1481" i="2" s="1"/>
  <c r="N1483" i="2"/>
  <c r="L1483" i="2"/>
  <c r="K1483" i="2"/>
  <c r="J1483" i="2"/>
  <c r="I1483" i="2"/>
  <c r="I1481" i="2" s="1"/>
  <c r="H1483" i="2"/>
  <c r="G1483" i="2"/>
  <c r="G1471" i="2" s="1"/>
  <c r="Q1482" i="2"/>
  <c r="N1482" i="2"/>
  <c r="K1482" i="2"/>
  <c r="K1472" i="2" s="1"/>
  <c r="H1482" i="2"/>
  <c r="Q1481" i="2"/>
  <c r="P1481" i="2"/>
  <c r="K1481" i="2"/>
  <c r="K1386" i="2" s="1"/>
  <c r="J1481" i="2"/>
  <c r="J1386" i="2" s="1"/>
  <c r="G1481" i="2"/>
  <c r="L1480" i="2"/>
  <c r="M1480" i="2" s="1"/>
  <c r="M1479" i="2"/>
  <c r="L1479" i="2"/>
  <c r="Q1478" i="2"/>
  <c r="P1478" i="2"/>
  <c r="P1477" i="2" s="1"/>
  <c r="P1476" i="2" s="1"/>
  <c r="P1472" i="2" s="1"/>
  <c r="O1478" i="2"/>
  <c r="N1478" i="2"/>
  <c r="M1478" i="2"/>
  <c r="K1478" i="2"/>
  <c r="J1478" i="2"/>
  <c r="J1477" i="2" s="1"/>
  <c r="J1476" i="2" s="1"/>
  <c r="J1472" i="2" s="1"/>
  <c r="I1478" i="2"/>
  <c r="I1477" i="2" s="1"/>
  <c r="I1476" i="2" s="1"/>
  <c r="H1478" i="2"/>
  <c r="G1478" i="2"/>
  <c r="Q1477" i="2"/>
  <c r="O1477" i="2"/>
  <c r="O1476" i="2" s="1"/>
  <c r="N1477" i="2"/>
  <c r="N1476" i="2" s="1"/>
  <c r="M1477" i="2"/>
  <c r="M1476" i="2" s="1"/>
  <c r="K1477" i="2"/>
  <c r="H1477" i="2"/>
  <c r="G1477" i="2"/>
  <c r="G1476" i="2" s="1"/>
  <c r="Q1476" i="2"/>
  <c r="K1476" i="2"/>
  <c r="L1475" i="2"/>
  <c r="M1475" i="2" s="1"/>
  <c r="M1474" i="2" s="1"/>
  <c r="Q1474" i="2"/>
  <c r="P1474" i="2"/>
  <c r="O1474" i="2"/>
  <c r="O1473" i="2" s="1"/>
  <c r="N1474" i="2"/>
  <c r="K1474" i="2"/>
  <c r="J1474" i="2"/>
  <c r="I1474" i="2"/>
  <c r="I1473" i="2" s="1"/>
  <c r="H1474" i="2"/>
  <c r="G1474" i="2"/>
  <c r="Q1473" i="2"/>
  <c r="P1473" i="2"/>
  <c r="N1473" i="2"/>
  <c r="M1473" i="2"/>
  <c r="K1473" i="2"/>
  <c r="J1473" i="2"/>
  <c r="G1473" i="2"/>
  <c r="G1472" i="2" s="1"/>
  <c r="Q1472" i="2"/>
  <c r="Q1471" i="2"/>
  <c r="P1471" i="2"/>
  <c r="O1471" i="2"/>
  <c r="K1471" i="2"/>
  <c r="J1471" i="2"/>
  <c r="I1471" i="2"/>
  <c r="L1470" i="2"/>
  <c r="M1470" i="2" s="1"/>
  <c r="M1469" i="2"/>
  <c r="L1469" i="2"/>
  <c r="M1468" i="2"/>
  <c r="L1468" i="2"/>
  <c r="L1467" i="2"/>
  <c r="M1467" i="2" s="1"/>
  <c r="L1466" i="2"/>
  <c r="M1466" i="2" s="1"/>
  <c r="M1464" i="2" s="1"/>
  <c r="M1465" i="2"/>
  <c r="L1465" i="2"/>
  <c r="Q1464" i="2"/>
  <c r="Q1443" i="2" s="1"/>
  <c r="P1464" i="2"/>
  <c r="O1464" i="2"/>
  <c r="N1464" i="2"/>
  <c r="K1464" i="2"/>
  <c r="J1464" i="2"/>
  <c r="I1464" i="2"/>
  <c r="H1464" i="2"/>
  <c r="G1464" i="2"/>
  <c r="L1463" i="2"/>
  <c r="M1463" i="2" s="1"/>
  <c r="M1462" i="2"/>
  <c r="L1462" i="2"/>
  <c r="M1461" i="2"/>
  <c r="L1461" i="2"/>
  <c r="L1460" i="2"/>
  <c r="M1460" i="2" s="1"/>
  <c r="M1459" i="2"/>
  <c r="L1459" i="2"/>
  <c r="M1458" i="2"/>
  <c r="L1458" i="2"/>
  <c r="Q1457" i="2"/>
  <c r="P1457" i="2"/>
  <c r="P1443" i="2" s="1"/>
  <c r="O1457" i="2"/>
  <c r="N1457" i="2"/>
  <c r="K1457" i="2"/>
  <c r="J1457" i="2"/>
  <c r="I1457" i="2"/>
  <c r="H1457" i="2"/>
  <c r="G1457" i="2"/>
  <c r="M1456" i="2"/>
  <c r="L1456" i="2"/>
  <c r="K1455" i="2"/>
  <c r="M1454" i="2"/>
  <c r="L1454" i="2"/>
  <c r="Q1453" i="2"/>
  <c r="P1453" i="2"/>
  <c r="O1453" i="2"/>
  <c r="N1453" i="2"/>
  <c r="J1453" i="2"/>
  <c r="I1453" i="2"/>
  <c r="H1453" i="2"/>
  <c r="G1453" i="2"/>
  <c r="M1452" i="2"/>
  <c r="L1452" i="2"/>
  <c r="M1451" i="2"/>
  <c r="L1451" i="2"/>
  <c r="L1450" i="2"/>
  <c r="M1450" i="2" s="1"/>
  <c r="M1449" i="2"/>
  <c r="L1449" i="2"/>
  <c r="M1448" i="2"/>
  <c r="L1448" i="2"/>
  <c r="L1447" i="2"/>
  <c r="M1447" i="2" s="1"/>
  <c r="Q1446" i="2"/>
  <c r="P1446" i="2"/>
  <c r="O1446" i="2"/>
  <c r="O1443" i="2" s="1"/>
  <c r="N1446" i="2"/>
  <c r="K1446" i="2"/>
  <c r="J1446" i="2"/>
  <c r="I1446" i="2"/>
  <c r="H1446" i="2"/>
  <c r="G1446" i="2"/>
  <c r="M1445" i="2"/>
  <c r="L1445" i="2"/>
  <c r="Q1444" i="2"/>
  <c r="P1444" i="2"/>
  <c r="O1444" i="2"/>
  <c r="N1444" i="2"/>
  <c r="M1444" i="2"/>
  <c r="K1444" i="2"/>
  <c r="J1444" i="2"/>
  <c r="I1444" i="2"/>
  <c r="H1444" i="2"/>
  <c r="G1444" i="2"/>
  <c r="G1443" i="2"/>
  <c r="M1442" i="2"/>
  <c r="L1442" i="2"/>
  <c r="Q1441" i="2"/>
  <c r="P1441" i="2"/>
  <c r="O1441" i="2"/>
  <c r="N1441" i="2"/>
  <c r="M1441" i="2"/>
  <c r="K1441" i="2"/>
  <c r="J1441" i="2"/>
  <c r="I1441" i="2"/>
  <c r="H1441" i="2"/>
  <c r="G1441" i="2"/>
  <c r="J1440" i="2"/>
  <c r="L1440" i="2" s="1"/>
  <c r="M1440" i="2" s="1"/>
  <c r="M1439" i="2"/>
  <c r="L1439" i="2"/>
  <c r="M1438" i="2"/>
  <c r="L1438" i="2"/>
  <c r="J1438" i="2"/>
  <c r="M1437" i="2"/>
  <c r="L1437" i="2"/>
  <c r="J1437" i="2"/>
  <c r="M1436" i="2"/>
  <c r="L1436" i="2"/>
  <c r="L1435" i="2"/>
  <c r="M1435" i="2" s="1"/>
  <c r="M1434" i="2"/>
  <c r="L1434" i="2"/>
  <c r="M1433" i="2"/>
  <c r="L1433" i="2"/>
  <c r="Q1432" i="2"/>
  <c r="P1432" i="2"/>
  <c r="P1427" i="2" s="1"/>
  <c r="P1426" i="2" s="1"/>
  <c r="O1432" i="2"/>
  <c r="N1432" i="2"/>
  <c r="K1432" i="2"/>
  <c r="I1432" i="2"/>
  <c r="H1432" i="2"/>
  <c r="G1432" i="2"/>
  <c r="M1431" i="2"/>
  <c r="L1431" i="2"/>
  <c r="L1430" i="2"/>
  <c r="M1430" i="2" s="1"/>
  <c r="L1429" i="2"/>
  <c r="M1429" i="2" s="1"/>
  <c r="M1428" i="2" s="1"/>
  <c r="Q1428" i="2"/>
  <c r="P1428" i="2"/>
  <c r="O1428" i="2"/>
  <c r="N1428" i="2"/>
  <c r="L1428" i="2"/>
  <c r="K1428" i="2"/>
  <c r="J1428" i="2"/>
  <c r="I1428" i="2"/>
  <c r="H1428" i="2"/>
  <c r="G1428" i="2"/>
  <c r="G1427" i="2" s="1"/>
  <c r="G1426" i="2" s="1"/>
  <c r="Q1427" i="2"/>
  <c r="Q1426" i="2" s="1"/>
  <c r="Q1417" i="2" s="1"/>
  <c r="N1427" i="2"/>
  <c r="K1427" i="2"/>
  <c r="J1425" i="2"/>
  <c r="L1425" i="2" s="1"/>
  <c r="M1425" i="2" s="1"/>
  <c r="J1424" i="2"/>
  <c r="L1424" i="2" s="1"/>
  <c r="M1424" i="2" s="1"/>
  <c r="L1423" i="2"/>
  <c r="M1423" i="2" s="1"/>
  <c r="M1422" i="2" s="1"/>
  <c r="M1419" i="2" s="1"/>
  <c r="M1418" i="2" s="1"/>
  <c r="J1423" i="2"/>
  <c r="Q1422" i="2"/>
  <c r="P1422" i="2"/>
  <c r="O1422" i="2"/>
  <c r="O1419" i="2" s="1"/>
  <c r="O1418" i="2" s="1"/>
  <c r="N1422" i="2"/>
  <c r="N1419" i="2" s="1"/>
  <c r="N1418" i="2" s="1"/>
  <c r="K1422" i="2"/>
  <c r="I1422" i="2"/>
  <c r="H1422" i="2"/>
  <c r="G1422" i="2"/>
  <c r="G1419" i="2" s="1"/>
  <c r="G1418" i="2" s="1"/>
  <c r="G1417" i="2" s="1"/>
  <c r="M1421" i="2"/>
  <c r="M1420" i="2" s="1"/>
  <c r="L1421" i="2"/>
  <c r="Q1420" i="2"/>
  <c r="P1420" i="2"/>
  <c r="P1419" i="2" s="1"/>
  <c r="P1418" i="2" s="1"/>
  <c r="O1420" i="2"/>
  <c r="N1420" i="2"/>
  <c r="K1420" i="2"/>
  <c r="J1420" i="2"/>
  <c r="I1420" i="2"/>
  <c r="H1420" i="2"/>
  <c r="L1420" i="2" s="1"/>
  <c r="G1420" i="2"/>
  <c r="Q1419" i="2"/>
  <c r="K1419" i="2"/>
  <c r="I1419" i="2"/>
  <c r="I1418" i="2" s="1"/>
  <c r="Q1418" i="2"/>
  <c r="K1418" i="2"/>
  <c r="P1417" i="2"/>
  <c r="L1416" i="2"/>
  <c r="M1416" i="2" s="1"/>
  <c r="M1415" i="2"/>
  <c r="L1415" i="2"/>
  <c r="L1414" i="2"/>
  <c r="M1414" i="2" s="1"/>
  <c r="L1413" i="2"/>
  <c r="M1413" i="2" s="1"/>
  <c r="M1412" i="2"/>
  <c r="L1412" i="2"/>
  <c r="L1411" i="2"/>
  <c r="M1411" i="2" s="1"/>
  <c r="Q1410" i="2"/>
  <c r="Q1409" i="2" s="1"/>
  <c r="P1410" i="2"/>
  <c r="P1409" i="2" s="1"/>
  <c r="O1410" i="2"/>
  <c r="N1410" i="2"/>
  <c r="K1410" i="2"/>
  <c r="J1410" i="2"/>
  <c r="J1409" i="2" s="1"/>
  <c r="I1410" i="2"/>
  <c r="H1410" i="2"/>
  <c r="G1410" i="2"/>
  <c r="O1409" i="2"/>
  <c r="N1409" i="2"/>
  <c r="K1409" i="2"/>
  <c r="H1409" i="2"/>
  <c r="G1409" i="2"/>
  <c r="L1408" i="2"/>
  <c r="M1408" i="2" s="1"/>
  <c r="L1407" i="2"/>
  <c r="M1407" i="2" s="1"/>
  <c r="M1406" i="2"/>
  <c r="L1406" i="2"/>
  <c r="L1405" i="2"/>
  <c r="M1405" i="2" s="1"/>
  <c r="L1404" i="2"/>
  <c r="M1404" i="2" s="1"/>
  <c r="M1403" i="2"/>
  <c r="L1403" i="2"/>
  <c r="L1402" i="2"/>
  <c r="M1402" i="2" s="1"/>
  <c r="Q1401" i="2"/>
  <c r="P1401" i="2"/>
  <c r="O1401" i="2"/>
  <c r="N1401" i="2"/>
  <c r="K1401" i="2"/>
  <c r="J1401" i="2"/>
  <c r="I1401" i="2"/>
  <c r="L1401" i="2" s="1"/>
  <c r="H1401" i="2"/>
  <c r="G1401" i="2"/>
  <c r="L1400" i="2"/>
  <c r="M1400" i="2" s="1"/>
  <c r="M1399" i="2"/>
  <c r="L1399" i="2"/>
  <c r="M1398" i="2"/>
  <c r="L1398" i="2"/>
  <c r="L1397" i="2"/>
  <c r="M1397" i="2" s="1"/>
  <c r="M1396" i="2"/>
  <c r="L1396" i="2"/>
  <c r="M1395" i="2"/>
  <c r="L1395" i="2"/>
  <c r="L1394" i="2"/>
  <c r="M1394" i="2" s="1"/>
  <c r="M1393" i="2"/>
  <c r="M1391" i="2" s="1"/>
  <c r="M1390" i="2" s="1"/>
  <c r="L1393" i="2"/>
  <c r="M1392" i="2"/>
  <c r="L1392" i="2"/>
  <c r="Q1391" i="2"/>
  <c r="Q1390" i="2" s="1"/>
  <c r="P1391" i="2"/>
  <c r="O1391" i="2"/>
  <c r="O1390" i="2" s="1"/>
  <c r="N1391" i="2"/>
  <c r="N1390" i="2" s="1"/>
  <c r="K1391" i="2"/>
  <c r="K1390" i="2" s="1"/>
  <c r="J1391" i="2"/>
  <c r="J1390" i="2" s="1"/>
  <c r="I1391" i="2"/>
  <c r="H1391" i="2"/>
  <c r="G1391" i="2"/>
  <c r="P1390" i="2"/>
  <c r="P1389" i="2" s="1"/>
  <c r="P1388" i="2" s="1"/>
  <c r="I1390" i="2"/>
  <c r="H1390" i="2"/>
  <c r="L1390" i="2" s="1"/>
  <c r="G1390" i="2"/>
  <c r="G1389" i="2" s="1"/>
  <c r="G1388" i="2" s="1"/>
  <c r="G1387" i="2" s="1"/>
  <c r="O1389" i="2"/>
  <c r="O1388" i="2" s="1"/>
  <c r="Q1386" i="2"/>
  <c r="P1386" i="2"/>
  <c r="O1386" i="2"/>
  <c r="I1386" i="2"/>
  <c r="M1385" i="2"/>
  <c r="L1385" i="2"/>
  <c r="Q1384" i="2"/>
  <c r="P1384" i="2"/>
  <c r="O1384" i="2"/>
  <c r="N1384" i="2"/>
  <c r="M1384" i="2"/>
  <c r="M1383" i="2" s="1"/>
  <c r="M1382" i="2" s="1"/>
  <c r="L1384" i="2"/>
  <c r="K1384" i="2"/>
  <c r="J1384" i="2"/>
  <c r="I1384" i="2"/>
  <c r="H1384" i="2"/>
  <c r="G1384" i="2"/>
  <c r="G1383" i="2" s="1"/>
  <c r="G1382" i="2" s="1"/>
  <c r="Q1383" i="2"/>
  <c r="Q1382" i="2" s="1"/>
  <c r="P1383" i="2"/>
  <c r="O1383" i="2"/>
  <c r="N1383" i="2"/>
  <c r="K1383" i="2"/>
  <c r="K1382" i="2" s="1"/>
  <c r="J1383" i="2"/>
  <c r="J1382" i="2" s="1"/>
  <c r="I1383" i="2"/>
  <c r="I1382" i="2" s="1"/>
  <c r="H1383" i="2"/>
  <c r="P1382" i="2"/>
  <c r="O1382" i="2"/>
  <c r="N1382" i="2"/>
  <c r="H1382" i="2"/>
  <c r="L1381" i="2"/>
  <c r="M1381" i="2" s="1"/>
  <c r="M1380" i="2" s="1"/>
  <c r="M1379" i="2" s="1"/>
  <c r="Q1380" i="2"/>
  <c r="Q1379" i="2" s="1"/>
  <c r="Q1378" i="2" s="1"/>
  <c r="P1380" i="2"/>
  <c r="P1379" i="2" s="1"/>
  <c r="P1378" i="2" s="1"/>
  <c r="O1380" i="2"/>
  <c r="N1380" i="2"/>
  <c r="K1380" i="2"/>
  <c r="K1379" i="2" s="1"/>
  <c r="K1378" i="2" s="1"/>
  <c r="J1380" i="2"/>
  <c r="J1379" i="2" s="1"/>
  <c r="I1380" i="2"/>
  <c r="L1380" i="2" s="1"/>
  <c r="H1380" i="2"/>
  <c r="G1380" i="2"/>
  <c r="O1379" i="2"/>
  <c r="O1378" i="2" s="1"/>
  <c r="N1379" i="2"/>
  <c r="N1378" i="2" s="1"/>
  <c r="H1379" i="2"/>
  <c r="G1379" i="2"/>
  <c r="M1378" i="2"/>
  <c r="J1378" i="2"/>
  <c r="H1378" i="2"/>
  <c r="G1378" i="2"/>
  <c r="M1377" i="2"/>
  <c r="L1377" i="2"/>
  <c r="L1376" i="2"/>
  <c r="M1376" i="2" s="1"/>
  <c r="M1375" i="2"/>
  <c r="L1375" i="2"/>
  <c r="Q1374" i="2"/>
  <c r="P1374" i="2"/>
  <c r="O1374" i="2"/>
  <c r="O1371" i="2" s="1"/>
  <c r="N1374" i="2"/>
  <c r="N1371" i="2" s="1"/>
  <c r="K1374" i="2"/>
  <c r="J1374" i="2"/>
  <c r="I1374" i="2"/>
  <c r="I1369" i="2" s="1"/>
  <c r="I1363" i="2" s="1"/>
  <c r="I1361" i="2" s="1"/>
  <c r="H1374" i="2"/>
  <c r="G1374" i="2"/>
  <c r="Q1373" i="2"/>
  <c r="P1373" i="2"/>
  <c r="O1373" i="2"/>
  <c r="N1373" i="2"/>
  <c r="N1370" i="2" s="1"/>
  <c r="N1368" i="2" s="1"/>
  <c r="L1373" i="2"/>
  <c r="K1373" i="2"/>
  <c r="J1373" i="2"/>
  <c r="I1373" i="2"/>
  <c r="H1373" i="2"/>
  <c r="H1370" i="2" s="1"/>
  <c r="G1373" i="2"/>
  <c r="M1373" i="2" s="1"/>
  <c r="Q1372" i="2"/>
  <c r="Q1370" i="2" s="1"/>
  <c r="Q1368" i="2" s="1"/>
  <c r="P1372" i="2"/>
  <c r="O1372" i="2"/>
  <c r="N1372" i="2"/>
  <c r="L1372" i="2"/>
  <c r="K1372" i="2"/>
  <c r="K1370" i="2" s="1"/>
  <c r="K1368" i="2" s="1"/>
  <c r="J1372" i="2"/>
  <c r="I1372" i="2"/>
  <c r="H1372" i="2"/>
  <c r="G1372" i="2"/>
  <c r="Q1371" i="2"/>
  <c r="Q1369" i="2" s="1"/>
  <c r="Q1363" i="2" s="1"/>
  <c r="Q1361" i="2" s="1"/>
  <c r="P1371" i="2"/>
  <c r="P1369" i="2" s="1"/>
  <c r="K1371" i="2"/>
  <c r="J1371" i="2"/>
  <c r="P1370" i="2"/>
  <c r="P1368" i="2" s="1"/>
  <c r="O1370" i="2"/>
  <c r="J1370" i="2"/>
  <c r="J1368" i="2" s="1"/>
  <c r="I1370" i="2"/>
  <c r="I1368" i="2" s="1"/>
  <c r="O1369" i="2"/>
  <c r="O1363" i="2" s="1"/>
  <c r="O1361" i="2" s="1"/>
  <c r="N1369" i="2"/>
  <c r="N1363" i="2" s="1"/>
  <c r="N1361" i="2" s="1"/>
  <c r="K1369" i="2"/>
  <c r="J1369" i="2"/>
  <c r="O1368" i="2"/>
  <c r="M1367" i="2"/>
  <c r="L1367" i="2"/>
  <c r="Q1366" i="2"/>
  <c r="P1366" i="2"/>
  <c r="P1365" i="2" s="1"/>
  <c r="P1364" i="2" s="1"/>
  <c r="O1366" i="2"/>
  <c r="O1365" i="2" s="1"/>
  <c r="O1364" i="2" s="1"/>
  <c r="N1366" i="2"/>
  <c r="N1365" i="2" s="1"/>
  <c r="M1366" i="2"/>
  <c r="K1366" i="2"/>
  <c r="J1366" i="2"/>
  <c r="J1365" i="2" s="1"/>
  <c r="J1364" i="2" s="1"/>
  <c r="I1366" i="2"/>
  <c r="H1366" i="2"/>
  <c r="G1366" i="2"/>
  <c r="G1365" i="2" s="1"/>
  <c r="G1364" i="2" s="1"/>
  <c r="Q1365" i="2"/>
  <c r="M1365" i="2"/>
  <c r="M1364" i="2" s="1"/>
  <c r="K1365" i="2"/>
  <c r="I1365" i="2"/>
  <c r="I1364" i="2" s="1"/>
  <c r="Q1364" i="2"/>
  <c r="N1364" i="2"/>
  <c r="K1364" i="2"/>
  <c r="P1363" i="2"/>
  <c r="P1361" i="2" s="1"/>
  <c r="M1363" i="2"/>
  <c r="M1361" i="2" s="1"/>
  <c r="K1363" i="2"/>
  <c r="J1363" i="2"/>
  <c r="P1362" i="2"/>
  <c r="P1360" i="2" s="1"/>
  <c r="K1362" i="2"/>
  <c r="K1360" i="2" s="1"/>
  <c r="K1361" i="2"/>
  <c r="J1361" i="2"/>
  <c r="L1359" i="2"/>
  <c r="M1359" i="2" s="1"/>
  <c r="M1358" i="2" s="1"/>
  <c r="Q1358" i="2"/>
  <c r="Q1357" i="2" s="1"/>
  <c r="Q1356" i="2" s="1"/>
  <c r="P1358" i="2"/>
  <c r="P1357" i="2" s="1"/>
  <c r="P1356" i="2" s="1"/>
  <c r="P1355" i="2" s="1"/>
  <c r="P1354" i="2" s="1"/>
  <c r="O1358" i="2"/>
  <c r="N1358" i="2"/>
  <c r="K1358" i="2"/>
  <c r="K1357" i="2" s="1"/>
  <c r="K1356" i="2" s="1"/>
  <c r="J1358" i="2"/>
  <c r="J1357" i="2" s="1"/>
  <c r="J1356" i="2" s="1"/>
  <c r="J1355" i="2" s="1"/>
  <c r="I1358" i="2"/>
  <c r="I1357" i="2" s="1"/>
  <c r="I1356" i="2" s="1"/>
  <c r="I1355" i="2" s="1"/>
  <c r="I1354" i="2" s="1"/>
  <c r="H1358" i="2"/>
  <c r="G1358" i="2"/>
  <c r="O1357" i="2"/>
  <c r="O1356" i="2" s="1"/>
  <c r="O1355" i="2" s="1"/>
  <c r="O1354" i="2" s="1"/>
  <c r="N1357" i="2"/>
  <c r="M1357" i="2"/>
  <c r="G1357" i="2"/>
  <c r="G1356" i="2" s="1"/>
  <c r="G1355" i="2" s="1"/>
  <c r="N1356" i="2"/>
  <c r="N1355" i="2" s="1"/>
  <c r="N1354" i="2" s="1"/>
  <c r="M1356" i="2"/>
  <c r="M1355" i="2" s="1"/>
  <c r="M1354" i="2" s="1"/>
  <c r="Q1355" i="2"/>
  <c r="Q1354" i="2" s="1"/>
  <c r="K1355" i="2"/>
  <c r="K1354" i="2" s="1"/>
  <c r="J1354" i="2"/>
  <c r="G1354" i="2"/>
  <c r="L1353" i="2"/>
  <c r="M1353" i="2" s="1"/>
  <c r="M1352" i="2" s="1"/>
  <c r="Q1352" i="2"/>
  <c r="Q1351" i="2" s="1"/>
  <c r="P1352" i="2"/>
  <c r="O1352" i="2"/>
  <c r="N1352" i="2"/>
  <c r="N1351" i="2" s="1"/>
  <c r="N1350" i="2" s="1"/>
  <c r="N1345" i="2" s="1"/>
  <c r="K1352" i="2"/>
  <c r="K1351" i="2" s="1"/>
  <c r="K1350" i="2" s="1"/>
  <c r="J1352" i="2"/>
  <c r="I1352" i="2"/>
  <c r="H1352" i="2"/>
  <c r="G1352" i="2"/>
  <c r="P1351" i="2"/>
  <c r="P1350" i="2" s="1"/>
  <c r="O1351" i="2"/>
  <c r="M1351" i="2"/>
  <c r="M1350" i="2" s="1"/>
  <c r="J1351" i="2"/>
  <c r="I1351" i="2"/>
  <c r="G1351" i="2"/>
  <c r="G1350" i="2" s="1"/>
  <c r="Q1350" i="2"/>
  <c r="O1350" i="2"/>
  <c r="J1350" i="2"/>
  <c r="I1350" i="2"/>
  <c r="M1349" i="2"/>
  <c r="L1349" i="2"/>
  <c r="Q1348" i="2"/>
  <c r="Q1347" i="2" s="1"/>
  <c r="P1348" i="2"/>
  <c r="P1347" i="2" s="1"/>
  <c r="P1346" i="2" s="1"/>
  <c r="P1345" i="2" s="1"/>
  <c r="P1344" i="2" s="1"/>
  <c r="O1348" i="2"/>
  <c r="N1348" i="2"/>
  <c r="M1348" i="2"/>
  <c r="M1347" i="2" s="1"/>
  <c r="M1346" i="2" s="1"/>
  <c r="M1345" i="2" s="1"/>
  <c r="M1344" i="2" s="1"/>
  <c r="K1348" i="2"/>
  <c r="J1348" i="2"/>
  <c r="I1348" i="2"/>
  <c r="H1348" i="2"/>
  <c r="G1348" i="2"/>
  <c r="G1347" i="2" s="1"/>
  <c r="G1346" i="2" s="1"/>
  <c r="O1347" i="2"/>
  <c r="O1346" i="2" s="1"/>
  <c r="O1345" i="2" s="1"/>
  <c r="O1344" i="2" s="1"/>
  <c r="N1347" i="2"/>
  <c r="K1347" i="2"/>
  <c r="K1346" i="2" s="1"/>
  <c r="I1347" i="2"/>
  <c r="H1347" i="2"/>
  <c r="Q1346" i="2"/>
  <c r="N1346" i="2"/>
  <c r="I1346" i="2"/>
  <c r="I1345" i="2" s="1"/>
  <c r="I1344" i="2" s="1"/>
  <c r="H1346" i="2"/>
  <c r="N1344" i="2"/>
  <c r="M1343" i="2"/>
  <c r="M1342" i="2" s="1"/>
  <c r="M1341" i="2" s="1"/>
  <c r="M1340" i="2" s="1"/>
  <c r="M1332" i="2" s="1"/>
  <c r="M1330" i="2" s="1"/>
  <c r="L1343" i="2"/>
  <c r="Q1342" i="2"/>
  <c r="P1342" i="2"/>
  <c r="P1341" i="2" s="1"/>
  <c r="P1340" i="2" s="1"/>
  <c r="P1332" i="2" s="1"/>
  <c r="O1342" i="2"/>
  <c r="N1342" i="2"/>
  <c r="K1342" i="2"/>
  <c r="J1342" i="2"/>
  <c r="J1341" i="2" s="1"/>
  <c r="J1340" i="2" s="1"/>
  <c r="I1342" i="2"/>
  <c r="H1342" i="2"/>
  <c r="G1342" i="2"/>
  <c r="Q1341" i="2"/>
  <c r="O1341" i="2"/>
  <c r="O1340" i="2" s="1"/>
  <c r="O1332" i="2" s="1"/>
  <c r="O1330" i="2" s="1"/>
  <c r="N1341" i="2"/>
  <c r="N1340" i="2" s="1"/>
  <c r="N1332" i="2" s="1"/>
  <c r="N1330" i="2" s="1"/>
  <c r="K1341" i="2"/>
  <c r="I1341" i="2"/>
  <c r="I1340" i="2" s="1"/>
  <c r="I1332" i="2" s="1"/>
  <c r="H1341" i="2"/>
  <c r="H1340" i="2" s="1"/>
  <c r="G1341" i="2"/>
  <c r="G1340" i="2" s="1"/>
  <c r="G1332" i="2" s="1"/>
  <c r="Q1340" i="2"/>
  <c r="Q1332" i="2" s="1"/>
  <c r="Q1330" i="2" s="1"/>
  <c r="K1340" i="2"/>
  <c r="L1339" i="2"/>
  <c r="M1339" i="2" s="1"/>
  <c r="M1338" i="2" s="1"/>
  <c r="Q1338" i="2"/>
  <c r="P1338" i="2"/>
  <c r="O1338" i="2"/>
  <c r="N1338" i="2"/>
  <c r="K1338" i="2"/>
  <c r="J1338" i="2"/>
  <c r="I1338" i="2"/>
  <c r="H1338" i="2"/>
  <c r="G1338" i="2"/>
  <c r="M1337" i="2"/>
  <c r="L1337" i="2"/>
  <c r="Q1336" i="2"/>
  <c r="P1336" i="2"/>
  <c r="P1335" i="2" s="1"/>
  <c r="P1334" i="2" s="1"/>
  <c r="P1333" i="2" s="1"/>
  <c r="P1331" i="2" s="1"/>
  <c r="P1213" i="2" s="1"/>
  <c r="O1336" i="2"/>
  <c r="N1336" i="2"/>
  <c r="M1336" i="2"/>
  <c r="K1336" i="2"/>
  <c r="J1336" i="2"/>
  <c r="J1335" i="2" s="1"/>
  <c r="J1334" i="2" s="1"/>
  <c r="J1333" i="2" s="1"/>
  <c r="J1331" i="2" s="1"/>
  <c r="I1336" i="2"/>
  <c r="I1335" i="2" s="1"/>
  <c r="I1334" i="2" s="1"/>
  <c r="I1333" i="2" s="1"/>
  <c r="I1331" i="2" s="1"/>
  <c r="I1213" i="2" s="1"/>
  <c r="H1336" i="2"/>
  <c r="G1336" i="2"/>
  <c r="Q1335" i="2"/>
  <c r="O1335" i="2"/>
  <c r="O1334" i="2" s="1"/>
  <c r="O1333" i="2" s="1"/>
  <c r="O1331" i="2" s="1"/>
  <c r="N1335" i="2"/>
  <c r="M1335" i="2"/>
  <c r="M1334" i="2" s="1"/>
  <c r="M1333" i="2" s="1"/>
  <c r="M1331" i="2" s="1"/>
  <c r="M1213" i="2" s="1"/>
  <c r="K1335" i="2"/>
  <c r="H1335" i="2"/>
  <c r="L1335" i="2" s="1"/>
  <c r="G1335" i="2"/>
  <c r="G1334" i="2" s="1"/>
  <c r="G1333" i="2" s="1"/>
  <c r="G1331" i="2" s="1"/>
  <c r="Q1334" i="2"/>
  <c r="Q1333" i="2" s="1"/>
  <c r="Q1331" i="2" s="1"/>
  <c r="Q1213" i="2" s="1"/>
  <c r="N1334" i="2"/>
  <c r="N1333" i="2" s="1"/>
  <c r="N1331" i="2" s="1"/>
  <c r="K1334" i="2"/>
  <c r="K1333" i="2"/>
  <c r="K1331" i="2" s="1"/>
  <c r="K1213" i="2" s="1"/>
  <c r="K1332" i="2"/>
  <c r="K1330" i="2" s="1"/>
  <c r="J1332" i="2"/>
  <c r="J1330" i="2" s="1"/>
  <c r="P1330" i="2"/>
  <c r="I1330" i="2"/>
  <c r="G1330" i="2"/>
  <c r="L1329" i="2"/>
  <c r="M1329" i="2" s="1"/>
  <c r="M1328" i="2" s="1"/>
  <c r="M1327" i="2" s="1"/>
  <c r="M1326" i="2" s="1"/>
  <c r="Q1328" i="2"/>
  <c r="Q1327" i="2" s="1"/>
  <c r="Q1326" i="2" s="1"/>
  <c r="P1328" i="2"/>
  <c r="O1328" i="2"/>
  <c r="N1328" i="2"/>
  <c r="K1328" i="2"/>
  <c r="K1327" i="2" s="1"/>
  <c r="K1326" i="2" s="1"/>
  <c r="K1321" i="2" s="1"/>
  <c r="K1320" i="2" s="1"/>
  <c r="J1328" i="2"/>
  <c r="J1327" i="2" s="1"/>
  <c r="J1326" i="2" s="1"/>
  <c r="I1328" i="2"/>
  <c r="H1328" i="2"/>
  <c r="G1328" i="2"/>
  <c r="P1327" i="2"/>
  <c r="P1326" i="2" s="1"/>
  <c r="O1327" i="2"/>
  <c r="O1326" i="2" s="1"/>
  <c r="N1327" i="2"/>
  <c r="N1326" i="2" s="1"/>
  <c r="I1327" i="2"/>
  <c r="H1327" i="2"/>
  <c r="G1327" i="2"/>
  <c r="G1326" i="2" s="1"/>
  <c r="G1321" i="2" s="1"/>
  <c r="G1320" i="2" s="1"/>
  <c r="I1326" i="2"/>
  <c r="L1326" i="2" s="1"/>
  <c r="H1326" i="2"/>
  <c r="M1325" i="2"/>
  <c r="L1325" i="2"/>
  <c r="Q1324" i="2"/>
  <c r="P1324" i="2"/>
  <c r="P1323" i="2" s="1"/>
  <c r="P1322" i="2" s="1"/>
  <c r="P1321" i="2" s="1"/>
  <c r="P1320" i="2" s="1"/>
  <c r="O1324" i="2"/>
  <c r="O1323" i="2" s="1"/>
  <c r="O1322" i="2" s="1"/>
  <c r="N1324" i="2"/>
  <c r="M1324" i="2"/>
  <c r="K1324" i="2"/>
  <c r="J1324" i="2"/>
  <c r="J1323" i="2" s="1"/>
  <c r="J1322" i="2" s="1"/>
  <c r="J1321" i="2" s="1"/>
  <c r="J1320" i="2" s="1"/>
  <c r="I1324" i="2"/>
  <c r="I1323" i="2" s="1"/>
  <c r="I1322" i="2" s="1"/>
  <c r="H1324" i="2"/>
  <c r="G1324" i="2"/>
  <c r="Q1323" i="2"/>
  <c r="N1323" i="2"/>
  <c r="M1323" i="2"/>
  <c r="K1323" i="2"/>
  <c r="G1323" i="2"/>
  <c r="Q1322" i="2"/>
  <c r="N1322" i="2"/>
  <c r="M1322" i="2"/>
  <c r="M1321" i="2" s="1"/>
  <c r="M1320" i="2" s="1"/>
  <c r="K1322" i="2"/>
  <c r="G1322" i="2"/>
  <c r="Q1321" i="2"/>
  <c r="Q1320" i="2" s="1"/>
  <c r="L1319" i="2"/>
  <c r="M1319" i="2" s="1"/>
  <c r="M1318" i="2" s="1"/>
  <c r="Q1318" i="2"/>
  <c r="P1318" i="2"/>
  <c r="O1318" i="2"/>
  <c r="N1318" i="2"/>
  <c r="K1318" i="2"/>
  <c r="J1318" i="2"/>
  <c r="I1318" i="2"/>
  <c r="H1318" i="2"/>
  <c r="G1318" i="2"/>
  <c r="L1317" i="2"/>
  <c r="M1317" i="2" s="1"/>
  <c r="M1316" i="2" s="1"/>
  <c r="Q1316" i="2"/>
  <c r="P1316" i="2"/>
  <c r="O1316" i="2"/>
  <c r="N1316" i="2"/>
  <c r="K1316" i="2"/>
  <c r="L1316" i="2" s="1"/>
  <c r="J1316" i="2"/>
  <c r="I1316" i="2"/>
  <c r="H1316" i="2"/>
  <c r="G1316" i="2"/>
  <c r="L1315" i="2"/>
  <c r="M1315" i="2" s="1"/>
  <c r="M1314" i="2" s="1"/>
  <c r="Q1314" i="2"/>
  <c r="P1314" i="2"/>
  <c r="O1314" i="2"/>
  <c r="N1314" i="2"/>
  <c r="L1314" i="2"/>
  <c r="K1314" i="2"/>
  <c r="J1314" i="2"/>
  <c r="I1314" i="2"/>
  <c r="H1314" i="2"/>
  <c r="G1314" i="2"/>
  <c r="Q1313" i="2"/>
  <c r="Q1311" i="2" s="1"/>
  <c r="P1313" i="2"/>
  <c r="O1313" i="2"/>
  <c r="N1313" i="2"/>
  <c r="N1311" i="2" s="1"/>
  <c r="K1313" i="2"/>
  <c r="L1313" i="2" s="1"/>
  <c r="J1313" i="2"/>
  <c r="I1313" i="2"/>
  <c r="H1313" i="2"/>
  <c r="H1311" i="2" s="1"/>
  <c r="G1313" i="2"/>
  <c r="G1311" i="2" s="1"/>
  <c r="Q1312" i="2"/>
  <c r="Q1216" i="2" s="1"/>
  <c r="P1312" i="2"/>
  <c r="P1310" i="2" s="1"/>
  <c r="O1312" i="2"/>
  <c r="N1312" i="2"/>
  <c r="K1312" i="2"/>
  <c r="J1312" i="2"/>
  <c r="I1312" i="2"/>
  <c r="H1312" i="2"/>
  <c r="G1312" i="2"/>
  <c r="G1310" i="2" s="1"/>
  <c r="P1311" i="2"/>
  <c r="O1311" i="2"/>
  <c r="J1311" i="2"/>
  <c r="I1311" i="2"/>
  <c r="Q1310" i="2"/>
  <c r="O1310" i="2"/>
  <c r="N1310" i="2"/>
  <c r="I1310" i="2"/>
  <c r="H1310" i="2"/>
  <c r="L1309" i="2"/>
  <c r="M1309" i="2" s="1"/>
  <c r="M1308" i="2" s="1"/>
  <c r="M1307" i="2" s="1"/>
  <c r="M1306" i="2" s="1"/>
  <c r="Q1308" i="2"/>
  <c r="P1308" i="2"/>
  <c r="O1308" i="2"/>
  <c r="N1308" i="2"/>
  <c r="K1308" i="2"/>
  <c r="K1307" i="2" s="1"/>
  <c r="K1306" i="2" s="1"/>
  <c r="J1308" i="2"/>
  <c r="I1308" i="2"/>
  <c r="H1308" i="2"/>
  <c r="G1308" i="2"/>
  <c r="Q1307" i="2"/>
  <c r="Q1306" i="2" s="1"/>
  <c r="P1307" i="2"/>
  <c r="P1306" i="2" s="1"/>
  <c r="O1307" i="2"/>
  <c r="O1306" i="2" s="1"/>
  <c r="N1307" i="2"/>
  <c r="J1307" i="2"/>
  <c r="I1307" i="2"/>
  <c r="H1307" i="2"/>
  <c r="G1307" i="2"/>
  <c r="N1306" i="2"/>
  <c r="J1306" i="2"/>
  <c r="I1306" i="2"/>
  <c r="G1306" i="2"/>
  <c r="L1305" i="2"/>
  <c r="M1305" i="2" s="1"/>
  <c r="M1304" i="2" s="1"/>
  <c r="M1303" i="2" s="1"/>
  <c r="M1302" i="2" s="1"/>
  <c r="Q1304" i="2"/>
  <c r="Q1303" i="2" s="1"/>
  <c r="Q1302" i="2" s="1"/>
  <c r="P1304" i="2"/>
  <c r="P1303" i="2" s="1"/>
  <c r="P1302" i="2" s="1"/>
  <c r="O1304" i="2"/>
  <c r="O1303" i="2" s="1"/>
  <c r="O1302" i="2" s="1"/>
  <c r="N1304" i="2"/>
  <c r="K1304" i="2"/>
  <c r="K1303" i="2" s="1"/>
  <c r="K1302" i="2" s="1"/>
  <c r="J1304" i="2"/>
  <c r="I1304" i="2"/>
  <c r="H1304" i="2"/>
  <c r="G1304" i="2"/>
  <c r="N1303" i="2"/>
  <c r="J1303" i="2"/>
  <c r="J1302" i="2" s="1"/>
  <c r="I1303" i="2"/>
  <c r="I1302" i="2" s="1"/>
  <c r="G1303" i="2"/>
  <c r="N1302" i="2"/>
  <c r="G1302" i="2"/>
  <c r="M1301" i="2"/>
  <c r="L1301" i="2"/>
  <c r="Q1300" i="2"/>
  <c r="P1300" i="2"/>
  <c r="P1299" i="2" s="1"/>
  <c r="P1298" i="2" s="1"/>
  <c r="O1300" i="2"/>
  <c r="N1300" i="2"/>
  <c r="N1299" i="2" s="1"/>
  <c r="M1300" i="2"/>
  <c r="M1299" i="2" s="1"/>
  <c r="L1300" i="2"/>
  <c r="K1300" i="2"/>
  <c r="J1300" i="2"/>
  <c r="J1299" i="2" s="1"/>
  <c r="J1298" i="2" s="1"/>
  <c r="I1300" i="2"/>
  <c r="H1300" i="2"/>
  <c r="H1299" i="2" s="1"/>
  <c r="H1298" i="2" s="1"/>
  <c r="L1298" i="2" s="1"/>
  <c r="G1300" i="2"/>
  <c r="G1299" i="2" s="1"/>
  <c r="G1298" i="2" s="1"/>
  <c r="Q1299" i="2"/>
  <c r="O1299" i="2"/>
  <c r="O1298" i="2" s="1"/>
  <c r="K1299" i="2"/>
  <c r="I1299" i="2"/>
  <c r="I1298" i="2" s="1"/>
  <c r="Q1298" i="2"/>
  <c r="N1298" i="2"/>
  <c r="M1298" i="2"/>
  <c r="K1298" i="2"/>
  <c r="L1297" i="2"/>
  <c r="M1297" i="2" s="1"/>
  <c r="M1296" i="2" s="1"/>
  <c r="M1295" i="2" s="1"/>
  <c r="Q1296" i="2"/>
  <c r="P1296" i="2"/>
  <c r="O1296" i="2"/>
  <c r="O1295" i="2" s="1"/>
  <c r="O1294" i="2" s="1"/>
  <c r="N1296" i="2"/>
  <c r="L1296" i="2"/>
  <c r="K1296" i="2"/>
  <c r="J1296" i="2"/>
  <c r="I1296" i="2"/>
  <c r="I1295" i="2" s="1"/>
  <c r="I1294" i="2" s="1"/>
  <c r="H1296" i="2"/>
  <c r="G1296" i="2"/>
  <c r="Q1295" i="2"/>
  <c r="Q1294" i="2" s="1"/>
  <c r="P1295" i="2"/>
  <c r="N1295" i="2"/>
  <c r="N1294" i="2" s="1"/>
  <c r="K1295" i="2"/>
  <c r="K1294" i="2" s="1"/>
  <c r="J1295" i="2"/>
  <c r="H1295" i="2"/>
  <c r="G1295" i="2"/>
  <c r="G1294" i="2" s="1"/>
  <c r="P1294" i="2"/>
  <c r="M1294" i="2"/>
  <c r="J1294" i="2"/>
  <c r="L1293" i="2"/>
  <c r="M1293" i="2" s="1"/>
  <c r="M1292" i="2" s="1"/>
  <c r="Q1292" i="2"/>
  <c r="Q1291" i="2" s="1"/>
  <c r="Q1290" i="2" s="1"/>
  <c r="P1292" i="2"/>
  <c r="O1292" i="2"/>
  <c r="N1292" i="2"/>
  <c r="N1291" i="2" s="1"/>
  <c r="N1290" i="2" s="1"/>
  <c r="K1292" i="2"/>
  <c r="K1291" i="2" s="1"/>
  <c r="J1292" i="2"/>
  <c r="I1292" i="2"/>
  <c r="H1292" i="2"/>
  <c r="H1291" i="2" s="1"/>
  <c r="H1290" i="2" s="1"/>
  <c r="G1292" i="2"/>
  <c r="P1291" i="2"/>
  <c r="P1290" i="2" s="1"/>
  <c r="O1291" i="2"/>
  <c r="M1291" i="2"/>
  <c r="M1290" i="2" s="1"/>
  <c r="J1291" i="2"/>
  <c r="I1291" i="2"/>
  <c r="G1291" i="2"/>
  <c r="G1290" i="2" s="1"/>
  <c r="O1290" i="2"/>
  <c r="K1290" i="2"/>
  <c r="I1290" i="2"/>
  <c r="L1289" i="2"/>
  <c r="M1289" i="2" s="1"/>
  <c r="M1288" i="2" s="1"/>
  <c r="M1287" i="2" s="1"/>
  <c r="M1286" i="2" s="1"/>
  <c r="Q1288" i="2"/>
  <c r="Q1287" i="2" s="1"/>
  <c r="Q1286" i="2" s="1"/>
  <c r="P1288" i="2"/>
  <c r="P1287" i="2" s="1"/>
  <c r="P1286" i="2" s="1"/>
  <c r="O1288" i="2"/>
  <c r="N1288" i="2"/>
  <c r="K1288" i="2"/>
  <c r="K1287" i="2" s="1"/>
  <c r="J1288" i="2"/>
  <c r="I1288" i="2"/>
  <c r="H1288" i="2"/>
  <c r="G1288" i="2"/>
  <c r="G1287" i="2" s="1"/>
  <c r="G1286" i="2" s="1"/>
  <c r="O1287" i="2"/>
  <c r="O1286" i="2" s="1"/>
  <c r="N1287" i="2"/>
  <c r="I1287" i="2"/>
  <c r="H1287" i="2"/>
  <c r="N1286" i="2"/>
  <c r="K1286" i="2"/>
  <c r="H1286" i="2"/>
  <c r="L1285" i="2"/>
  <c r="M1285" i="2" s="1"/>
  <c r="M1284" i="2" s="1"/>
  <c r="M1283" i="2" s="1"/>
  <c r="Q1284" i="2"/>
  <c r="P1284" i="2"/>
  <c r="P1283" i="2" s="1"/>
  <c r="P1282" i="2" s="1"/>
  <c r="O1284" i="2"/>
  <c r="O1283" i="2" s="1"/>
  <c r="O1282" i="2" s="1"/>
  <c r="N1284" i="2"/>
  <c r="K1284" i="2"/>
  <c r="J1284" i="2"/>
  <c r="I1284" i="2"/>
  <c r="L1284" i="2" s="1"/>
  <c r="H1284" i="2"/>
  <c r="G1284" i="2"/>
  <c r="Q1283" i="2"/>
  <c r="Q1282" i="2" s="1"/>
  <c r="N1283" i="2"/>
  <c r="K1283" i="2"/>
  <c r="K1282" i="2" s="1"/>
  <c r="J1283" i="2"/>
  <c r="J1282" i="2" s="1"/>
  <c r="I1283" i="2"/>
  <c r="I1282" i="2" s="1"/>
  <c r="H1283" i="2"/>
  <c r="G1283" i="2"/>
  <c r="N1282" i="2"/>
  <c r="M1282" i="2"/>
  <c r="H1282" i="2"/>
  <c r="G1282" i="2"/>
  <c r="L1281" i="2"/>
  <c r="M1281" i="2" s="1"/>
  <c r="M1280" i="2" s="1"/>
  <c r="Q1280" i="2"/>
  <c r="Q1279" i="2" s="1"/>
  <c r="Q1278" i="2" s="1"/>
  <c r="P1280" i="2"/>
  <c r="O1280" i="2"/>
  <c r="N1280" i="2"/>
  <c r="N1279" i="2" s="1"/>
  <c r="N1278" i="2" s="1"/>
  <c r="K1280" i="2"/>
  <c r="K1279" i="2" s="1"/>
  <c r="K1278" i="2" s="1"/>
  <c r="J1280" i="2"/>
  <c r="J1279" i="2" s="1"/>
  <c r="J1278" i="2" s="1"/>
  <c r="I1280" i="2"/>
  <c r="I1279" i="2" s="1"/>
  <c r="I1278" i="2" s="1"/>
  <c r="H1280" i="2"/>
  <c r="G1280" i="2"/>
  <c r="P1279" i="2"/>
  <c r="P1278" i="2" s="1"/>
  <c r="O1279" i="2"/>
  <c r="M1279" i="2"/>
  <c r="M1278" i="2" s="1"/>
  <c r="H1279" i="2"/>
  <c r="L1279" i="2" s="1"/>
  <c r="G1279" i="2"/>
  <c r="G1278" i="2" s="1"/>
  <c r="O1278" i="2"/>
  <c r="M1277" i="2"/>
  <c r="L1277" i="2"/>
  <c r="Q1276" i="2"/>
  <c r="P1276" i="2"/>
  <c r="P1275" i="2" s="1"/>
  <c r="P1274" i="2" s="1"/>
  <c r="O1276" i="2"/>
  <c r="O1275" i="2" s="1"/>
  <c r="O1274" i="2" s="1"/>
  <c r="N1276" i="2"/>
  <c r="N1275" i="2" s="1"/>
  <c r="M1276" i="2"/>
  <c r="K1276" i="2"/>
  <c r="J1276" i="2"/>
  <c r="J1275" i="2" s="1"/>
  <c r="J1274" i="2" s="1"/>
  <c r="I1276" i="2"/>
  <c r="H1276" i="2"/>
  <c r="G1276" i="2"/>
  <c r="G1275" i="2" s="1"/>
  <c r="G1274" i="2" s="1"/>
  <c r="Q1275" i="2"/>
  <c r="M1275" i="2"/>
  <c r="M1274" i="2" s="1"/>
  <c r="K1275" i="2"/>
  <c r="I1275" i="2"/>
  <c r="I1274" i="2" s="1"/>
  <c r="Q1274" i="2"/>
  <c r="N1274" i="2"/>
  <c r="K1274" i="2"/>
  <c r="L1273" i="2"/>
  <c r="M1273" i="2" s="1"/>
  <c r="M1272" i="2" s="1"/>
  <c r="M1271" i="2" s="1"/>
  <c r="Q1272" i="2"/>
  <c r="P1272" i="2"/>
  <c r="O1272" i="2"/>
  <c r="O1271" i="2" s="1"/>
  <c r="O1270" i="2" s="1"/>
  <c r="N1272" i="2"/>
  <c r="N1271" i="2" s="1"/>
  <c r="N1270" i="2" s="1"/>
  <c r="L1272" i="2"/>
  <c r="K1272" i="2"/>
  <c r="J1272" i="2"/>
  <c r="I1272" i="2"/>
  <c r="I1271" i="2" s="1"/>
  <c r="I1270" i="2" s="1"/>
  <c r="H1272" i="2"/>
  <c r="G1272" i="2"/>
  <c r="G1271" i="2" s="1"/>
  <c r="G1270" i="2" s="1"/>
  <c r="Q1271" i="2"/>
  <c r="Q1270" i="2" s="1"/>
  <c r="P1271" i="2"/>
  <c r="K1271" i="2"/>
  <c r="J1271" i="2"/>
  <c r="H1271" i="2"/>
  <c r="H1270" i="2" s="1"/>
  <c r="L1270" i="2" s="1"/>
  <c r="P1270" i="2"/>
  <c r="M1270" i="2"/>
  <c r="K1270" i="2"/>
  <c r="J1270" i="2"/>
  <c r="L1269" i="2"/>
  <c r="M1269" i="2" s="1"/>
  <c r="M1268" i="2" s="1"/>
  <c r="M1267" i="2" s="1"/>
  <c r="M1266" i="2" s="1"/>
  <c r="Q1268" i="2"/>
  <c r="Q1267" i="2" s="1"/>
  <c r="Q1266" i="2" s="1"/>
  <c r="P1268" i="2"/>
  <c r="O1268" i="2"/>
  <c r="N1268" i="2"/>
  <c r="N1267" i="2" s="1"/>
  <c r="N1266" i="2" s="1"/>
  <c r="K1268" i="2"/>
  <c r="K1267" i="2" s="1"/>
  <c r="K1266" i="2" s="1"/>
  <c r="J1268" i="2"/>
  <c r="I1268" i="2"/>
  <c r="H1268" i="2"/>
  <c r="H1267" i="2" s="1"/>
  <c r="H1266" i="2" s="1"/>
  <c r="G1268" i="2"/>
  <c r="P1267" i="2"/>
  <c r="P1266" i="2" s="1"/>
  <c r="O1267" i="2"/>
  <c r="J1267" i="2"/>
  <c r="I1267" i="2"/>
  <c r="G1267" i="2"/>
  <c r="G1266" i="2" s="1"/>
  <c r="O1266" i="2"/>
  <c r="I1266" i="2"/>
  <c r="L1265" i="2"/>
  <c r="M1265" i="2" s="1"/>
  <c r="M1264" i="2" s="1"/>
  <c r="M1263" i="2" s="1"/>
  <c r="M1262" i="2" s="1"/>
  <c r="Q1264" i="2"/>
  <c r="Q1263" i="2" s="1"/>
  <c r="Q1262" i="2" s="1"/>
  <c r="P1264" i="2"/>
  <c r="O1264" i="2"/>
  <c r="N1264" i="2"/>
  <c r="K1264" i="2"/>
  <c r="K1263" i="2" s="1"/>
  <c r="K1262" i="2" s="1"/>
  <c r="J1264" i="2"/>
  <c r="I1264" i="2"/>
  <c r="H1264" i="2"/>
  <c r="G1264" i="2"/>
  <c r="G1263" i="2" s="1"/>
  <c r="G1262" i="2" s="1"/>
  <c r="P1263" i="2"/>
  <c r="P1262" i="2" s="1"/>
  <c r="O1263" i="2"/>
  <c r="O1262" i="2" s="1"/>
  <c r="N1263" i="2"/>
  <c r="I1263" i="2"/>
  <c r="H1263" i="2"/>
  <c r="N1262" i="2"/>
  <c r="I1262" i="2"/>
  <c r="H1262" i="2"/>
  <c r="L1261" i="2"/>
  <c r="M1261" i="2" s="1"/>
  <c r="M1260" i="2" s="1"/>
  <c r="M1259" i="2" s="1"/>
  <c r="M1258" i="2" s="1"/>
  <c r="Q1260" i="2"/>
  <c r="Q1259" i="2" s="1"/>
  <c r="Q1258" i="2" s="1"/>
  <c r="P1260" i="2"/>
  <c r="P1259" i="2" s="1"/>
  <c r="O1260" i="2"/>
  <c r="N1260" i="2"/>
  <c r="K1260" i="2"/>
  <c r="J1260" i="2"/>
  <c r="I1260" i="2"/>
  <c r="H1260" i="2"/>
  <c r="G1260" i="2"/>
  <c r="O1259" i="2"/>
  <c r="N1259" i="2"/>
  <c r="K1259" i="2"/>
  <c r="K1258" i="2" s="1"/>
  <c r="J1259" i="2"/>
  <c r="J1258" i="2" s="1"/>
  <c r="H1259" i="2"/>
  <c r="G1259" i="2"/>
  <c r="P1258" i="2"/>
  <c r="O1258" i="2"/>
  <c r="N1258" i="2"/>
  <c r="H1258" i="2"/>
  <c r="G1258" i="2"/>
  <c r="L1257" i="2"/>
  <c r="M1257" i="2" s="1"/>
  <c r="M1256" i="2" s="1"/>
  <c r="M1255" i="2" s="1"/>
  <c r="Q1256" i="2"/>
  <c r="Q1255" i="2" s="1"/>
  <c r="Q1254" i="2" s="1"/>
  <c r="P1256" i="2"/>
  <c r="O1256" i="2"/>
  <c r="O1255" i="2" s="1"/>
  <c r="O1254" i="2" s="1"/>
  <c r="N1256" i="2"/>
  <c r="K1256" i="2"/>
  <c r="K1255" i="2" s="1"/>
  <c r="K1254" i="2" s="1"/>
  <c r="J1256" i="2"/>
  <c r="J1255" i="2" s="1"/>
  <c r="J1254" i="2" s="1"/>
  <c r="I1256" i="2"/>
  <c r="H1256" i="2"/>
  <c r="G1256" i="2"/>
  <c r="P1255" i="2"/>
  <c r="P1254" i="2" s="1"/>
  <c r="N1255" i="2"/>
  <c r="N1254" i="2" s="1"/>
  <c r="I1255" i="2"/>
  <c r="I1254" i="2" s="1"/>
  <c r="H1255" i="2"/>
  <c r="G1255" i="2"/>
  <c r="G1254" i="2"/>
  <c r="M1253" i="2"/>
  <c r="L1253" i="2"/>
  <c r="Q1252" i="2"/>
  <c r="P1252" i="2"/>
  <c r="P1251" i="2" s="1"/>
  <c r="P1250" i="2" s="1"/>
  <c r="O1252" i="2"/>
  <c r="O1251" i="2" s="1"/>
  <c r="O1250" i="2" s="1"/>
  <c r="N1252" i="2"/>
  <c r="N1251" i="2" s="1"/>
  <c r="N1250" i="2" s="1"/>
  <c r="M1252" i="2"/>
  <c r="K1252" i="2"/>
  <c r="J1252" i="2"/>
  <c r="J1251" i="2" s="1"/>
  <c r="J1250" i="2" s="1"/>
  <c r="I1252" i="2"/>
  <c r="I1251" i="2" s="1"/>
  <c r="I1250" i="2" s="1"/>
  <c r="H1252" i="2"/>
  <c r="G1252" i="2"/>
  <c r="G1251" i="2" s="1"/>
  <c r="G1250" i="2" s="1"/>
  <c r="Q1251" i="2"/>
  <c r="M1251" i="2"/>
  <c r="K1251" i="2"/>
  <c r="Q1250" i="2"/>
  <c r="M1250" i="2"/>
  <c r="K1250" i="2"/>
  <c r="M1249" i="2"/>
  <c r="M1248" i="2" s="1"/>
  <c r="M1247" i="2" s="1"/>
  <c r="M1246" i="2" s="1"/>
  <c r="L1249" i="2"/>
  <c r="Q1248" i="2"/>
  <c r="P1248" i="2"/>
  <c r="O1248" i="2"/>
  <c r="O1247" i="2" s="1"/>
  <c r="O1246" i="2" s="1"/>
  <c r="N1248" i="2"/>
  <c r="N1247" i="2" s="1"/>
  <c r="N1246" i="2" s="1"/>
  <c r="K1248" i="2"/>
  <c r="J1248" i="2"/>
  <c r="I1248" i="2"/>
  <c r="I1247" i="2" s="1"/>
  <c r="I1246" i="2" s="1"/>
  <c r="H1248" i="2"/>
  <c r="G1248" i="2"/>
  <c r="G1247" i="2" s="1"/>
  <c r="Q1247" i="2"/>
  <c r="P1247" i="2"/>
  <c r="K1247" i="2"/>
  <c r="K1246" i="2" s="1"/>
  <c r="J1247" i="2"/>
  <c r="Q1246" i="2"/>
  <c r="P1246" i="2"/>
  <c r="J1246" i="2"/>
  <c r="G1246" i="2"/>
  <c r="M1245" i="2"/>
  <c r="L1245" i="2"/>
  <c r="Q1244" i="2"/>
  <c r="Q1243" i="2" s="1"/>
  <c r="Q1242" i="2" s="1"/>
  <c r="P1244" i="2"/>
  <c r="O1244" i="2"/>
  <c r="N1244" i="2"/>
  <c r="N1243" i="2" s="1"/>
  <c r="N1242" i="2" s="1"/>
  <c r="M1244" i="2"/>
  <c r="M1243" i="2" s="1"/>
  <c r="M1242" i="2" s="1"/>
  <c r="K1244" i="2"/>
  <c r="J1244" i="2"/>
  <c r="I1244" i="2"/>
  <c r="H1244" i="2"/>
  <c r="G1244" i="2"/>
  <c r="G1243" i="2" s="1"/>
  <c r="G1242" i="2" s="1"/>
  <c r="P1243" i="2"/>
  <c r="O1243" i="2"/>
  <c r="K1243" i="2"/>
  <c r="J1243" i="2"/>
  <c r="J1242" i="2" s="1"/>
  <c r="I1243" i="2"/>
  <c r="P1242" i="2"/>
  <c r="O1242" i="2"/>
  <c r="K1242" i="2"/>
  <c r="I1242" i="2"/>
  <c r="L1241" i="2"/>
  <c r="M1241" i="2" s="1"/>
  <c r="M1240" i="2" s="1"/>
  <c r="M1239" i="2" s="1"/>
  <c r="M1238" i="2" s="1"/>
  <c r="Q1240" i="2"/>
  <c r="Q1239" i="2" s="1"/>
  <c r="Q1238" i="2" s="1"/>
  <c r="P1240" i="2"/>
  <c r="P1239" i="2" s="1"/>
  <c r="P1238" i="2" s="1"/>
  <c r="O1240" i="2"/>
  <c r="N1240" i="2"/>
  <c r="K1240" i="2"/>
  <c r="K1239" i="2" s="1"/>
  <c r="K1238" i="2" s="1"/>
  <c r="J1240" i="2"/>
  <c r="I1240" i="2"/>
  <c r="H1240" i="2"/>
  <c r="G1240" i="2"/>
  <c r="G1239" i="2" s="1"/>
  <c r="G1238" i="2" s="1"/>
  <c r="O1239" i="2"/>
  <c r="N1239" i="2"/>
  <c r="I1239" i="2"/>
  <c r="H1239" i="2"/>
  <c r="O1238" i="2"/>
  <c r="N1238" i="2"/>
  <c r="H1238" i="2"/>
  <c r="L1237" i="2"/>
  <c r="M1237" i="2" s="1"/>
  <c r="M1236" i="2" s="1"/>
  <c r="M1235" i="2" s="1"/>
  <c r="M1234" i="2" s="1"/>
  <c r="Q1236" i="2"/>
  <c r="Q1235" i="2" s="1"/>
  <c r="Q1234" i="2" s="1"/>
  <c r="P1236" i="2"/>
  <c r="P1235" i="2" s="1"/>
  <c r="P1234" i="2" s="1"/>
  <c r="O1236" i="2"/>
  <c r="N1236" i="2"/>
  <c r="K1236" i="2"/>
  <c r="K1235" i="2" s="1"/>
  <c r="K1234" i="2" s="1"/>
  <c r="J1236" i="2"/>
  <c r="J1235" i="2" s="1"/>
  <c r="J1234" i="2" s="1"/>
  <c r="I1236" i="2"/>
  <c r="H1236" i="2"/>
  <c r="G1236" i="2"/>
  <c r="G1235" i="2" s="1"/>
  <c r="O1235" i="2"/>
  <c r="N1235" i="2"/>
  <c r="N1234" i="2" s="1"/>
  <c r="H1235" i="2"/>
  <c r="O1234" i="2"/>
  <c r="H1234" i="2"/>
  <c r="G1234" i="2"/>
  <c r="L1233" i="2"/>
  <c r="M1233" i="2" s="1"/>
  <c r="M1232" i="2" s="1"/>
  <c r="M1231" i="2" s="1"/>
  <c r="M1230" i="2" s="1"/>
  <c r="Q1232" i="2"/>
  <c r="Q1231" i="2" s="1"/>
  <c r="Q1230" i="2" s="1"/>
  <c r="P1232" i="2"/>
  <c r="O1232" i="2"/>
  <c r="N1232" i="2"/>
  <c r="N1231" i="2" s="1"/>
  <c r="N1230" i="2" s="1"/>
  <c r="K1232" i="2"/>
  <c r="K1231" i="2" s="1"/>
  <c r="K1230" i="2" s="1"/>
  <c r="J1232" i="2"/>
  <c r="I1232" i="2"/>
  <c r="H1232" i="2"/>
  <c r="G1232" i="2"/>
  <c r="P1231" i="2"/>
  <c r="P1230" i="2" s="1"/>
  <c r="O1231" i="2"/>
  <c r="O1230" i="2" s="1"/>
  <c r="J1231" i="2"/>
  <c r="J1230" i="2" s="1"/>
  <c r="I1231" i="2"/>
  <c r="H1231" i="2"/>
  <c r="L1231" i="2" s="1"/>
  <c r="G1231" i="2"/>
  <c r="G1230" i="2" s="1"/>
  <c r="I1230" i="2"/>
  <c r="M1229" i="2"/>
  <c r="L1229" i="2"/>
  <c r="Q1228" i="2"/>
  <c r="Q1227" i="2" s="1"/>
  <c r="Q1226" i="2" s="1"/>
  <c r="P1228" i="2"/>
  <c r="P1227" i="2" s="1"/>
  <c r="P1226" i="2" s="1"/>
  <c r="O1228" i="2"/>
  <c r="O1227" i="2" s="1"/>
  <c r="O1226" i="2" s="1"/>
  <c r="N1228" i="2"/>
  <c r="M1228" i="2"/>
  <c r="K1228" i="2"/>
  <c r="K1227" i="2" s="1"/>
  <c r="K1226" i="2" s="1"/>
  <c r="J1228" i="2"/>
  <c r="J1227" i="2" s="1"/>
  <c r="J1226" i="2" s="1"/>
  <c r="I1228" i="2"/>
  <c r="H1228" i="2"/>
  <c r="G1228" i="2"/>
  <c r="G1227" i="2" s="1"/>
  <c r="G1226" i="2" s="1"/>
  <c r="N1227" i="2"/>
  <c r="M1227" i="2"/>
  <c r="I1227" i="2"/>
  <c r="I1226" i="2" s="1"/>
  <c r="N1226" i="2"/>
  <c r="M1226" i="2"/>
  <c r="L1225" i="2"/>
  <c r="M1225" i="2" s="1"/>
  <c r="M1224" i="2" s="1"/>
  <c r="M1223" i="2" s="1"/>
  <c r="M1222" i="2" s="1"/>
  <c r="Q1224" i="2"/>
  <c r="P1224" i="2"/>
  <c r="P1223" i="2" s="1"/>
  <c r="O1224" i="2"/>
  <c r="O1223" i="2" s="1"/>
  <c r="O1222" i="2" s="1"/>
  <c r="N1224" i="2"/>
  <c r="L1224" i="2"/>
  <c r="K1224" i="2"/>
  <c r="J1224" i="2"/>
  <c r="J1223" i="2" s="1"/>
  <c r="I1224" i="2"/>
  <c r="I1223" i="2" s="1"/>
  <c r="I1222" i="2" s="1"/>
  <c r="H1224" i="2"/>
  <c r="G1224" i="2"/>
  <c r="Q1223" i="2"/>
  <c r="N1223" i="2"/>
  <c r="N1222" i="2" s="1"/>
  <c r="K1223" i="2"/>
  <c r="H1223" i="2"/>
  <c r="H1222" i="2" s="1"/>
  <c r="L1222" i="2" s="1"/>
  <c r="G1223" i="2"/>
  <c r="G1222" i="2" s="1"/>
  <c r="Q1222" i="2"/>
  <c r="P1222" i="2"/>
  <c r="K1222" i="2"/>
  <c r="J1222" i="2"/>
  <c r="M1221" i="2"/>
  <c r="L1221" i="2"/>
  <c r="Q1220" i="2"/>
  <c r="Q1219" i="2" s="1"/>
  <c r="P1220" i="2"/>
  <c r="O1220" i="2"/>
  <c r="O1219" i="2" s="1"/>
  <c r="O1217" i="2" s="1"/>
  <c r="O1215" i="2" s="1"/>
  <c r="N1220" i="2"/>
  <c r="N1219" i="2" s="1"/>
  <c r="M1220" i="2"/>
  <c r="K1220" i="2"/>
  <c r="J1220" i="2"/>
  <c r="I1220" i="2"/>
  <c r="I1219" i="2" s="1"/>
  <c r="H1220" i="2"/>
  <c r="G1220" i="2"/>
  <c r="G1219" i="2" s="1"/>
  <c r="P1219" i="2"/>
  <c r="M1219" i="2"/>
  <c r="K1219" i="2"/>
  <c r="J1219" i="2"/>
  <c r="J1218" i="2" s="1"/>
  <c r="P1218" i="2"/>
  <c r="O1218" i="2"/>
  <c r="P1216" i="2"/>
  <c r="P1214" i="2" s="1"/>
  <c r="P1211" i="2" s="1"/>
  <c r="O1216" i="2"/>
  <c r="O1214" i="2" s="1"/>
  <c r="O1211" i="2" s="1"/>
  <c r="N1216" i="2"/>
  <c r="J1216" i="2"/>
  <c r="J1214" i="2" s="1"/>
  <c r="I1216" i="2"/>
  <c r="I1214" i="2" s="1"/>
  <c r="I1211" i="2" s="1"/>
  <c r="H1216" i="2"/>
  <c r="G1216" i="2"/>
  <c r="Q1214" i="2"/>
  <c r="N1214" i="2"/>
  <c r="N1211" i="2" s="1"/>
  <c r="G1214" i="2"/>
  <c r="G1211" i="2" s="1"/>
  <c r="Q1211" i="2"/>
  <c r="J1211" i="2"/>
  <c r="L1210" i="2"/>
  <c r="M1210" i="2" s="1"/>
  <c r="M1209" i="2" s="1"/>
  <c r="M1205" i="2" s="1"/>
  <c r="Q1209" i="2"/>
  <c r="P1209" i="2"/>
  <c r="O1209" i="2"/>
  <c r="O1205" i="2" s="1"/>
  <c r="O1203" i="2" s="1"/>
  <c r="N1209" i="2"/>
  <c r="K1209" i="2"/>
  <c r="J1209" i="2"/>
  <c r="J1205" i="2" s="1"/>
  <c r="J1203" i="2" s="1"/>
  <c r="I1209" i="2"/>
  <c r="L1209" i="2" s="1"/>
  <c r="H1209" i="2"/>
  <c r="G1209" i="2"/>
  <c r="G1205" i="2" s="1"/>
  <c r="G1203" i="2" s="1"/>
  <c r="M1208" i="2"/>
  <c r="L1208" i="2"/>
  <c r="Q1207" i="2"/>
  <c r="Q1206" i="2" s="1"/>
  <c r="Q1204" i="2" s="1"/>
  <c r="Q1202" i="2" s="1"/>
  <c r="P1207" i="2"/>
  <c r="P1206" i="2" s="1"/>
  <c r="O1207" i="2"/>
  <c r="N1207" i="2"/>
  <c r="N1206" i="2" s="1"/>
  <c r="N1204" i="2" s="1"/>
  <c r="N1202" i="2" s="1"/>
  <c r="M1207" i="2"/>
  <c r="M1206" i="2" s="1"/>
  <c r="M1204" i="2" s="1"/>
  <c r="M1202" i="2" s="1"/>
  <c r="K1207" i="2"/>
  <c r="J1207" i="2"/>
  <c r="J1206" i="2" s="1"/>
  <c r="J1204" i="2" s="1"/>
  <c r="J1202" i="2" s="1"/>
  <c r="I1207" i="2"/>
  <c r="H1207" i="2"/>
  <c r="H1206" i="2" s="1"/>
  <c r="L1206" i="2" s="1"/>
  <c r="G1207" i="2"/>
  <c r="G1206" i="2" s="1"/>
  <c r="O1206" i="2"/>
  <c r="K1206" i="2"/>
  <c r="K1204" i="2" s="1"/>
  <c r="K1202" i="2" s="1"/>
  <c r="I1206" i="2"/>
  <c r="Q1205" i="2"/>
  <c r="Q1203" i="2" s="1"/>
  <c r="P1205" i="2"/>
  <c r="P1203" i="2" s="1"/>
  <c r="N1205" i="2"/>
  <c r="N1203" i="2" s="1"/>
  <c r="K1205" i="2"/>
  <c r="K1203" i="2" s="1"/>
  <c r="H1205" i="2"/>
  <c r="P1204" i="2"/>
  <c r="P1202" i="2" s="1"/>
  <c r="O1204" i="2"/>
  <c r="O1202" i="2" s="1"/>
  <c r="I1204" i="2"/>
  <c r="I1202" i="2" s="1"/>
  <c r="G1204" i="2"/>
  <c r="G1202" i="2" s="1"/>
  <c r="M1203" i="2"/>
  <c r="H1203" i="2"/>
  <c r="L1201" i="2"/>
  <c r="M1201" i="2" s="1"/>
  <c r="M1200" i="2" s="1"/>
  <c r="Q1200" i="2"/>
  <c r="P1200" i="2"/>
  <c r="P1199" i="2" s="1"/>
  <c r="O1200" i="2"/>
  <c r="O1199" i="2" s="1"/>
  <c r="N1200" i="2"/>
  <c r="L1200" i="2"/>
  <c r="K1200" i="2"/>
  <c r="J1200" i="2"/>
  <c r="J1199" i="2" s="1"/>
  <c r="I1200" i="2"/>
  <c r="I1199" i="2" s="1"/>
  <c r="H1200" i="2"/>
  <c r="G1200" i="2"/>
  <c r="Q1199" i="2"/>
  <c r="N1199" i="2"/>
  <c r="M1199" i="2"/>
  <c r="K1199" i="2"/>
  <c r="H1199" i="2"/>
  <c r="L1199" i="2" s="1"/>
  <c r="G1199" i="2"/>
  <c r="L1198" i="2"/>
  <c r="M1198" i="2" s="1"/>
  <c r="L1197" i="2"/>
  <c r="M1197" i="2" s="1"/>
  <c r="L1196" i="2"/>
  <c r="M1196" i="2" s="1"/>
  <c r="Q1195" i="2"/>
  <c r="Q1193" i="2" s="1"/>
  <c r="P1195" i="2"/>
  <c r="P1193" i="2" s="1"/>
  <c r="O1195" i="2"/>
  <c r="N1195" i="2"/>
  <c r="K1195" i="2"/>
  <c r="J1195" i="2"/>
  <c r="L1195" i="2" s="1"/>
  <c r="I1195" i="2"/>
  <c r="H1195" i="2"/>
  <c r="G1195" i="2"/>
  <c r="G1193" i="2" s="1"/>
  <c r="Q1194" i="2"/>
  <c r="P1194" i="2"/>
  <c r="P1182" i="2" s="1"/>
  <c r="O1194" i="2"/>
  <c r="N1194" i="2"/>
  <c r="K1194" i="2"/>
  <c r="J1194" i="2"/>
  <c r="J1182" i="2" s="1"/>
  <c r="I1194" i="2"/>
  <c r="L1194" i="2" s="1"/>
  <c r="H1194" i="2"/>
  <c r="G1194" i="2"/>
  <c r="M1194" i="2" s="1"/>
  <c r="M1182" i="2" s="1"/>
  <c r="O1193" i="2"/>
  <c r="N1193" i="2"/>
  <c r="K1193" i="2"/>
  <c r="I1193" i="2"/>
  <c r="H1193" i="2"/>
  <c r="N1192" i="2"/>
  <c r="N1098" i="2" s="1"/>
  <c r="H1192" i="2"/>
  <c r="G1192" i="2"/>
  <c r="G1098" i="2" s="1"/>
  <c r="L1191" i="2"/>
  <c r="M1191" i="2" s="1"/>
  <c r="M1190" i="2"/>
  <c r="M1189" i="2" s="1"/>
  <c r="M1188" i="2" s="1"/>
  <c r="M1187" i="2" s="1"/>
  <c r="L1190" i="2"/>
  <c r="Q1189" i="2"/>
  <c r="P1189" i="2"/>
  <c r="P1188" i="2" s="1"/>
  <c r="P1187" i="2" s="1"/>
  <c r="O1189" i="2"/>
  <c r="N1189" i="2"/>
  <c r="N1188" i="2" s="1"/>
  <c r="K1189" i="2"/>
  <c r="J1189" i="2"/>
  <c r="L1189" i="2" s="1"/>
  <c r="I1189" i="2"/>
  <c r="H1189" i="2"/>
  <c r="H1188" i="2" s="1"/>
  <c r="G1189" i="2"/>
  <c r="G1188" i="2" s="1"/>
  <c r="G1187" i="2" s="1"/>
  <c r="Q1188" i="2"/>
  <c r="Q1187" i="2" s="1"/>
  <c r="O1188" i="2"/>
  <c r="K1188" i="2"/>
  <c r="J1188" i="2"/>
  <c r="J1187" i="2" s="1"/>
  <c r="I1188" i="2"/>
  <c r="I1187" i="2" s="1"/>
  <c r="O1187" i="2"/>
  <c r="N1187" i="2"/>
  <c r="K1187" i="2"/>
  <c r="L1186" i="2"/>
  <c r="M1186" i="2" s="1"/>
  <c r="M1185" i="2" s="1"/>
  <c r="M1184" i="2" s="1"/>
  <c r="Q1185" i="2"/>
  <c r="Q1184" i="2" s="1"/>
  <c r="P1185" i="2"/>
  <c r="P1184" i="2" s="1"/>
  <c r="P1183" i="2" s="1"/>
  <c r="O1185" i="2"/>
  <c r="N1185" i="2"/>
  <c r="K1185" i="2"/>
  <c r="K1184" i="2" s="1"/>
  <c r="K1183" i="2" s="1"/>
  <c r="J1185" i="2"/>
  <c r="J1184" i="2" s="1"/>
  <c r="I1185" i="2"/>
  <c r="H1185" i="2"/>
  <c r="G1185" i="2"/>
  <c r="G1184" i="2" s="1"/>
  <c r="O1184" i="2"/>
  <c r="O1183" i="2" s="1"/>
  <c r="N1184" i="2"/>
  <c r="N1183" i="2" s="1"/>
  <c r="H1184" i="2"/>
  <c r="G1183" i="2"/>
  <c r="N1182" i="2"/>
  <c r="I1182" i="2"/>
  <c r="H1182" i="2"/>
  <c r="G1182" i="2"/>
  <c r="M1181" i="2"/>
  <c r="L1181" i="2"/>
  <c r="L1180" i="2"/>
  <c r="M1180" i="2" s="1"/>
  <c r="M1179" i="2"/>
  <c r="L1179" i="2"/>
  <c r="M1178" i="2"/>
  <c r="L1178" i="2"/>
  <c r="L1177" i="2"/>
  <c r="M1177" i="2" s="1"/>
  <c r="L1176" i="2"/>
  <c r="M1176" i="2" s="1"/>
  <c r="M1175" i="2" s="1"/>
  <c r="Q1175" i="2"/>
  <c r="P1175" i="2"/>
  <c r="O1175" i="2"/>
  <c r="N1175" i="2"/>
  <c r="K1175" i="2"/>
  <c r="L1175" i="2" s="1"/>
  <c r="J1175" i="2"/>
  <c r="I1175" i="2"/>
  <c r="H1175" i="2"/>
  <c r="G1175" i="2"/>
  <c r="L1174" i="2"/>
  <c r="M1174" i="2" s="1"/>
  <c r="L1173" i="2"/>
  <c r="M1173" i="2" s="1"/>
  <c r="L1172" i="2"/>
  <c r="M1172" i="2" s="1"/>
  <c r="L1171" i="2"/>
  <c r="M1171" i="2" s="1"/>
  <c r="L1170" i="2"/>
  <c r="M1170" i="2" s="1"/>
  <c r="M1169" i="2"/>
  <c r="L1169" i="2"/>
  <c r="Q1168" i="2"/>
  <c r="P1168" i="2"/>
  <c r="O1168" i="2"/>
  <c r="N1168" i="2"/>
  <c r="N1154" i="2" s="1"/>
  <c r="K1168" i="2"/>
  <c r="J1168" i="2"/>
  <c r="L1168" i="2" s="1"/>
  <c r="I1168" i="2"/>
  <c r="H1168" i="2"/>
  <c r="H1154" i="2" s="1"/>
  <c r="G1168" i="2"/>
  <c r="L1167" i="2"/>
  <c r="M1167" i="2" s="1"/>
  <c r="K1166" i="2"/>
  <c r="L1166" i="2" s="1"/>
  <c r="M1166" i="2" s="1"/>
  <c r="M1165" i="2"/>
  <c r="L1165" i="2"/>
  <c r="Q1164" i="2"/>
  <c r="P1164" i="2"/>
  <c r="O1164" i="2"/>
  <c r="N1164" i="2"/>
  <c r="M1164" i="2"/>
  <c r="K1164" i="2"/>
  <c r="J1164" i="2"/>
  <c r="L1164" i="2" s="1"/>
  <c r="I1164" i="2"/>
  <c r="H1164" i="2"/>
  <c r="G1164" i="2"/>
  <c r="M1163" i="2"/>
  <c r="L1163" i="2"/>
  <c r="M1162" i="2"/>
  <c r="L1162" i="2"/>
  <c r="L1161" i="2"/>
  <c r="M1161" i="2" s="1"/>
  <c r="M1160" i="2"/>
  <c r="L1160" i="2"/>
  <c r="M1159" i="2"/>
  <c r="L1159" i="2"/>
  <c r="L1158" i="2"/>
  <c r="M1158" i="2" s="1"/>
  <c r="Q1157" i="2"/>
  <c r="Q1154" i="2" s="1"/>
  <c r="P1157" i="2"/>
  <c r="P1154" i="2" s="1"/>
  <c r="O1157" i="2"/>
  <c r="N1157" i="2"/>
  <c r="K1157" i="2"/>
  <c r="J1157" i="2"/>
  <c r="J1154" i="2" s="1"/>
  <c r="I1157" i="2"/>
  <c r="H1157" i="2"/>
  <c r="G1157" i="2"/>
  <c r="L1156" i="2"/>
  <c r="M1156" i="2" s="1"/>
  <c r="M1155" i="2" s="1"/>
  <c r="Q1155" i="2"/>
  <c r="P1155" i="2"/>
  <c r="O1155" i="2"/>
  <c r="N1155" i="2"/>
  <c r="K1155" i="2"/>
  <c r="J1155" i="2"/>
  <c r="I1155" i="2"/>
  <c r="H1155" i="2"/>
  <c r="G1155" i="2"/>
  <c r="O1154" i="2"/>
  <c r="M1153" i="2"/>
  <c r="L1153" i="2"/>
  <c r="Q1152" i="2"/>
  <c r="P1152" i="2"/>
  <c r="O1152" i="2"/>
  <c r="N1152" i="2"/>
  <c r="M1152" i="2"/>
  <c r="L1152" i="2"/>
  <c r="K1152" i="2"/>
  <c r="J1152" i="2"/>
  <c r="I1152" i="2"/>
  <c r="H1152" i="2"/>
  <c r="G1152" i="2"/>
  <c r="M1151" i="2"/>
  <c r="L1151" i="2"/>
  <c r="M1150" i="2"/>
  <c r="L1150" i="2"/>
  <c r="L1149" i="2"/>
  <c r="M1149" i="2" s="1"/>
  <c r="M1148" i="2"/>
  <c r="L1148" i="2"/>
  <c r="M1147" i="2"/>
  <c r="L1147" i="2"/>
  <c r="L1146" i="2"/>
  <c r="M1146" i="2" s="1"/>
  <c r="L1145" i="2"/>
  <c r="M1145" i="2" s="1"/>
  <c r="Q1144" i="2"/>
  <c r="P1144" i="2"/>
  <c r="O1144" i="2"/>
  <c r="N1144" i="2"/>
  <c r="K1144" i="2"/>
  <c r="L1144" i="2" s="1"/>
  <c r="J1144" i="2"/>
  <c r="I1144" i="2"/>
  <c r="H1144" i="2"/>
  <c r="G1144" i="2"/>
  <c r="L1143" i="2"/>
  <c r="M1143" i="2" s="1"/>
  <c r="L1142" i="2"/>
  <c r="M1142" i="2" s="1"/>
  <c r="L1141" i="2"/>
  <c r="M1141" i="2" s="1"/>
  <c r="Q1140" i="2"/>
  <c r="Q1139" i="2" s="1"/>
  <c r="P1140" i="2"/>
  <c r="P1139" i="2" s="1"/>
  <c r="P1138" i="2" s="1"/>
  <c r="P1129" i="2" s="1"/>
  <c r="O1140" i="2"/>
  <c r="N1140" i="2"/>
  <c r="K1140" i="2"/>
  <c r="J1140" i="2"/>
  <c r="I1140" i="2"/>
  <c r="H1140" i="2"/>
  <c r="G1140" i="2"/>
  <c r="O1139" i="2"/>
  <c r="O1138" i="2" s="1"/>
  <c r="O1129" i="2" s="1"/>
  <c r="I1139" i="2"/>
  <c r="L1137" i="2"/>
  <c r="M1137" i="2" s="1"/>
  <c r="J1137" i="2"/>
  <c r="L1136" i="2"/>
  <c r="M1136" i="2" s="1"/>
  <c r="J1136" i="2"/>
  <c r="J1135" i="2"/>
  <c r="J1134" i="2" s="1"/>
  <c r="J1131" i="2" s="1"/>
  <c r="J1130" i="2" s="1"/>
  <c r="Q1134" i="2"/>
  <c r="P1134" i="2"/>
  <c r="O1134" i="2"/>
  <c r="N1134" i="2"/>
  <c r="K1134" i="2"/>
  <c r="I1134" i="2"/>
  <c r="H1134" i="2"/>
  <c r="G1134" i="2"/>
  <c r="M1133" i="2"/>
  <c r="M1132" i="2" s="1"/>
  <c r="L1133" i="2"/>
  <c r="Q1132" i="2"/>
  <c r="P1132" i="2"/>
  <c r="O1132" i="2"/>
  <c r="O1131" i="2" s="1"/>
  <c r="N1132" i="2"/>
  <c r="N1131" i="2" s="1"/>
  <c r="N1130" i="2" s="1"/>
  <c r="K1132" i="2"/>
  <c r="J1132" i="2"/>
  <c r="I1132" i="2"/>
  <c r="I1131" i="2" s="1"/>
  <c r="I1130" i="2" s="1"/>
  <c r="H1132" i="2"/>
  <c r="G1132" i="2"/>
  <c r="Q1131" i="2"/>
  <c r="Q1130" i="2" s="1"/>
  <c r="P1131" i="2"/>
  <c r="K1131" i="2"/>
  <c r="K1130" i="2" s="1"/>
  <c r="P1130" i="2"/>
  <c r="O1130" i="2"/>
  <c r="L1128" i="2"/>
  <c r="M1128" i="2" s="1"/>
  <c r="M1127" i="2"/>
  <c r="L1127" i="2"/>
  <c r="M1126" i="2"/>
  <c r="L1126" i="2"/>
  <c r="L1125" i="2"/>
  <c r="M1125" i="2" s="1"/>
  <c r="L1124" i="2"/>
  <c r="M1124" i="2" s="1"/>
  <c r="M1122" i="2" s="1"/>
  <c r="M1121" i="2" s="1"/>
  <c r="M1123" i="2"/>
  <c r="L1123" i="2"/>
  <c r="Q1122" i="2"/>
  <c r="Q1121" i="2" s="1"/>
  <c r="P1122" i="2"/>
  <c r="P1121" i="2" s="1"/>
  <c r="O1122" i="2"/>
  <c r="O1121" i="2" s="1"/>
  <c r="N1122" i="2"/>
  <c r="N1121" i="2" s="1"/>
  <c r="K1122" i="2"/>
  <c r="K1121" i="2" s="1"/>
  <c r="J1122" i="2"/>
  <c r="J1121" i="2" s="1"/>
  <c r="I1122" i="2"/>
  <c r="H1122" i="2"/>
  <c r="L1122" i="2" s="1"/>
  <c r="G1122" i="2"/>
  <c r="G1121" i="2" s="1"/>
  <c r="I1121" i="2"/>
  <c r="H1121" i="2"/>
  <c r="L1121" i="2" s="1"/>
  <c r="M1120" i="2"/>
  <c r="L1120" i="2"/>
  <c r="L1119" i="2"/>
  <c r="M1119" i="2" s="1"/>
  <c r="L1118" i="2"/>
  <c r="M1118" i="2" s="1"/>
  <c r="M1117" i="2"/>
  <c r="L1117" i="2"/>
  <c r="L1116" i="2"/>
  <c r="M1116" i="2" s="1"/>
  <c r="L1115" i="2"/>
  <c r="M1115" i="2" s="1"/>
  <c r="M1114" i="2"/>
  <c r="L1114" i="2"/>
  <c r="Q1113" i="2"/>
  <c r="P1113" i="2"/>
  <c r="O1113" i="2"/>
  <c r="N1113" i="2"/>
  <c r="K1113" i="2"/>
  <c r="J1113" i="2"/>
  <c r="I1113" i="2"/>
  <c r="H1113" i="2"/>
  <c r="L1113" i="2" s="1"/>
  <c r="G1113" i="2"/>
  <c r="L1112" i="2"/>
  <c r="M1112" i="2" s="1"/>
  <c r="M1111" i="2"/>
  <c r="L1111" i="2"/>
  <c r="L1110" i="2"/>
  <c r="M1110" i="2" s="1"/>
  <c r="L1109" i="2"/>
  <c r="M1109" i="2" s="1"/>
  <c r="M1108" i="2"/>
  <c r="L1108" i="2"/>
  <c r="L1107" i="2"/>
  <c r="M1107" i="2" s="1"/>
  <c r="L1106" i="2"/>
  <c r="M1106" i="2" s="1"/>
  <c r="L1105" i="2"/>
  <c r="M1105" i="2" s="1"/>
  <c r="M1103" i="2" s="1"/>
  <c r="M1102" i="2" s="1"/>
  <c r="M1104" i="2"/>
  <c r="L1104" i="2"/>
  <c r="Q1103" i="2"/>
  <c r="P1103" i="2"/>
  <c r="P1102" i="2" s="1"/>
  <c r="O1103" i="2"/>
  <c r="O1102" i="2" s="1"/>
  <c r="O1101" i="2" s="1"/>
  <c r="O1100" i="2" s="1"/>
  <c r="O1099" i="2" s="1"/>
  <c r="N1103" i="2"/>
  <c r="N1102" i="2" s="1"/>
  <c r="N1101" i="2" s="1"/>
  <c r="N1100" i="2" s="1"/>
  <c r="K1103" i="2"/>
  <c r="J1103" i="2"/>
  <c r="J1102" i="2" s="1"/>
  <c r="J1101" i="2" s="1"/>
  <c r="J1100" i="2" s="1"/>
  <c r="I1103" i="2"/>
  <c r="I1102" i="2" s="1"/>
  <c r="I1101" i="2" s="1"/>
  <c r="I1100" i="2" s="1"/>
  <c r="H1103" i="2"/>
  <c r="G1103" i="2"/>
  <c r="G1102" i="2" s="1"/>
  <c r="G1101" i="2" s="1"/>
  <c r="G1100" i="2" s="1"/>
  <c r="Q1102" i="2"/>
  <c r="K1102" i="2"/>
  <c r="K1101" i="2" s="1"/>
  <c r="K1100" i="2" s="1"/>
  <c r="Q1101" i="2"/>
  <c r="P1101" i="2"/>
  <c r="Q1100" i="2"/>
  <c r="P1100" i="2"/>
  <c r="L1097" i="2"/>
  <c r="M1097" i="2" s="1"/>
  <c r="M1096" i="2" s="1"/>
  <c r="Q1096" i="2"/>
  <c r="Q1095" i="2" s="1"/>
  <c r="Q1094" i="2" s="1"/>
  <c r="P1096" i="2"/>
  <c r="P1095" i="2" s="1"/>
  <c r="P1094" i="2" s="1"/>
  <c r="O1096" i="2"/>
  <c r="O1095" i="2" s="1"/>
  <c r="O1094" i="2" s="1"/>
  <c r="N1096" i="2"/>
  <c r="K1096" i="2"/>
  <c r="K1095" i="2" s="1"/>
  <c r="K1094" i="2" s="1"/>
  <c r="J1096" i="2"/>
  <c r="I1096" i="2"/>
  <c r="H1096" i="2"/>
  <c r="G1096" i="2"/>
  <c r="N1095" i="2"/>
  <c r="M1095" i="2"/>
  <c r="J1095" i="2"/>
  <c r="J1094" i="2" s="1"/>
  <c r="I1095" i="2"/>
  <c r="I1094" i="2" s="1"/>
  <c r="G1095" i="2"/>
  <c r="N1094" i="2"/>
  <c r="M1094" i="2"/>
  <c r="G1094" i="2"/>
  <c r="M1093" i="2"/>
  <c r="M1092" i="2" s="1"/>
  <c r="L1093" i="2"/>
  <c r="Q1092" i="2"/>
  <c r="Q1091" i="2" s="1"/>
  <c r="P1092" i="2"/>
  <c r="P1091" i="2" s="1"/>
  <c r="P1090" i="2" s="1"/>
  <c r="O1092" i="2"/>
  <c r="N1092" i="2"/>
  <c r="K1092" i="2"/>
  <c r="K1091" i="2" s="1"/>
  <c r="K1090" i="2" s="1"/>
  <c r="J1092" i="2"/>
  <c r="J1091" i="2" s="1"/>
  <c r="J1090" i="2" s="1"/>
  <c r="I1092" i="2"/>
  <c r="I1091" i="2" s="1"/>
  <c r="I1090" i="2" s="1"/>
  <c r="H1092" i="2"/>
  <c r="G1092" i="2"/>
  <c r="O1091" i="2"/>
  <c r="O1090" i="2" s="1"/>
  <c r="N1091" i="2"/>
  <c r="N1090" i="2" s="1"/>
  <c r="N1074" i="2" s="1"/>
  <c r="N1072" i="2" s="1"/>
  <c r="M1091" i="2"/>
  <c r="M1090" i="2" s="1"/>
  <c r="H1091" i="2"/>
  <c r="G1091" i="2"/>
  <c r="Q1090" i="2"/>
  <c r="H1090" i="2"/>
  <c r="G1090" i="2"/>
  <c r="G1074" i="2" s="1"/>
  <c r="G1072" i="2" s="1"/>
  <c r="M1089" i="2"/>
  <c r="M1075" i="2" s="1"/>
  <c r="M1073" i="2" s="1"/>
  <c r="L1089" i="2"/>
  <c r="L1088" i="2"/>
  <c r="M1088" i="2" s="1"/>
  <c r="L1087" i="2"/>
  <c r="M1087" i="2" s="1"/>
  <c r="Q1086" i="2"/>
  <c r="Q1083" i="2" s="1"/>
  <c r="Q1081" i="2" s="1"/>
  <c r="Q1075" i="2" s="1"/>
  <c r="Q1073" i="2" s="1"/>
  <c r="Q925" i="2" s="1"/>
  <c r="P1086" i="2"/>
  <c r="P1083" i="2" s="1"/>
  <c r="P1081" i="2" s="1"/>
  <c r="P1075" i="2" s="1"/>
  <c r="P1073" i="2" s="1"/>
  <c r="P925" i="2" s="1"/>
  <c r="O1086" i="2"/>
  <c r="N1086" i="2"/>
  <c r="K1086" i="2"/>
  <c r="K1083" i="2" s="1"/>
  <c r="J1086" i="2"/>
  <c r="I1086" i="2"/>
  <c r="H1086" i="2"/>
  <c r="G1086" i="2"/>
  <c r="Q1085" i="2"/>
  <c r="P1085" i="2"/>
  <c r="O1085" i="2"/>
  <c r="N1085" i="2"/>
  <c r="K1085" i="2"/>
  <c r="J1085" i="2"/>
  <c r="I1085" i="2"/>
  <c r="L1085" i="2" s="1"/>
  <c r="H1085" i="2"/>
  <c r="G1085" i="2"/>
  <c r="Q1084" i="2"/>
  <c r="P1084" i="2"/>
  <c r="O1084" i="2"/>
  <c r="N1084" i="2"/>
  <c r="N1082" i="2" s="1"/>
  <c r="N1080" i="2" s="1"/>
  <c r="K1084" i="2"/>
  <c r="K1082" i="2" s="1"/>
  <c r="K1080" i="2" s="1"/>
  <c r="J1084" i="2"/>
  <c r="I1084" i="2"/>
  <c r="H1084" i="2"/>
  <c r="G1084" i="2"/>
  <c r="O1083" i="2"/>
  <c r="O1081" i="2" s="1"/>
  <c r="O1075" i="2" s="1"/>
  <c r="N1083" i="2"/>
  <c r="I1083" i="2"/>
  <c r="H1083" i="2"/>
  <c r="G1083" i="2"/>
  <c r="I1082" i="2"/>
  <c r="I1080" i="2" s="1"/>
  <c r="H1082" i="2"/>
  <c r="G1082" i="2"/>
  <c r="N1081" i="2"/>
  <c r="I1081" i="2"/>
  <c r="H1081" i="2"/>
  <c r="G1081" i="2"/>
  <c r="G1075" i="2" s="1"/>
  <c r="G1080" i="2"/>
  <c r="L1079" i="2"/>
  <c r="M1079" i="2" s="1"/>
  <c r="Q1078" i="2"/>
  <c r="P1078" i="2"/>
  <c r="O1078" i="2"/>
  <c r="O1077" i="2" s="1"/>
  <c r="N1078" i="2"/>
  <c r="N1077" i="2" s="1"/>
  <c r="N1076" i="2" s="1"/>
  <c r="L1078" i="2"/>
  <c r="K1078" i="2"/>
  <c r="J1078" i="2"/>
  <c r="I1078" i="2"/>
  <c r="I1077" i="2" s="1"/>
  <c r="I1076" i="2" s="1"/>
  <c r="H1078" i="2"/>
  <c r="H1077" i="2" s="1"/>
  <c r="H1076" i="2" s="1"/>
  <c r="G1078" i="2"/>
  <c r="Q1077" i="2"/>
  <c r="Q1076" i="2" s="1"/>
  <c r="P1077" i="2"/>
  <c r="P1076" i="2" s="1"/>
  <c r="K1077" i="2"/>
  <c r="J1077" i="2"/>
  <c r="J1076" i="2" s="1"/>
  <c r="G1077" i="2"/>
  <c r="G1076" i="2" s="1"/>
  <c r="O1076" i="2"/>
  <c r="K1076" i="2"/>
  <c r="N1075" i="2"/>
  <c r="N1073" i="2" s="1"/>
  <c r="I1075" i="2"/>
  <c r="H1075" i="2"/>
  <c r="O1073" i="2"/>
  <c r="I1073" i="2"/>
  <c r="H1073" i="2"/>
  <c r="G1073" i="2"/>
  <c r="L1071" i="2"/>
  <c r="M1071" i="2" s="1"/>
  <c r="M1070" i="2" s="1"/>
  <c r="Q1070" i="2"/>
  <c r="P1070" i="2"/>
  <c r="P1069" i="2" s="1"/>
  <c r="O1070" i="2"/>
  <c r="O1069" i="2" s="1"/>
  <c r="O1068" i="2" s="1"/>
  <c r="O1067" i="2" s="1"/>
  <c r="O1066" i="2" s="1"/>
  <c r="N1070" i="2"/>
  <c r="K1070" i="2"/>
  <c r="J1070" i="2"/>
  <c r="J1069" i="2" s="1"/>
  <c r="J1068" i="2" s="1"/>
  <c r="J1067" i="2" s="1"/>
  <c r="I1070" i="2"/>
  <c r="H1070" i="2"/>
  <c r="H1069" i="2" s="1"/>
  <c r="H1068" i="2" s="1"/>
  <c r="G1070" i="2"/>
  <c r="Q1069" i="2"/>
  <c r="N1069" i="2"/>
  <c r="N1068" i="2" s="1"/>
  <c r="N1067" i="2" s="1"/>
  <c r="N1066" i="2" s="1"/>
  <c r="M1069" i="2"/>
  <c r="K1069" i="2"/>
  <c r="K1068" i="2" s="1"/>
  <c r="K1067" i="2" s="1"/>
  <c r="K1066" i="2" s="1"/>
  <c r="G1069" i="2"/>
  <c r="Q1068" i="2"/>
  <c r="P1068" i="2"/>
  <c r="P1067" i="2" s="1"/>
  <c r="P1066" i="2" s="1"/>
  <c r="M1068" i="2"/>
  <c r="M1067" i="2" s="1"/>
  <c r="M1066" i="2" s="1"/>
  <c r="G1068" i="2"/>
  <c r="G1067" i="2" s="1"/>
  <c r="G1066" i="2" s="1"/>
  <c r="Q1067" i="2"/>
  <c r="Q1066" i="2"/>
  <c r="J1066" i="2"/>
  <c r="L1065" i="2"/>
  <c r="M1065" i="2" s="1"/>
  <c r="M1064" i="2" s="1"/>
  <c r="M1063" i="2" s="1"/>
  <c r="Q1064" i="2"/>
  <c r="Q1063" i="2" s="1"/>
  <c r="Q1062" i="2" s="1"/>
  <c r="P1064" i="2"/>
  <c r="P1063" i="2" s="1"/>
  <c r="P1062" i="2" s="1"/>
  <c r="O1064" i="2"/>
  <c r="O1063" i="2" s="1"/>
  <c r="O1062" i="2" s="1"/>
  <c r="N1064" i="2"/>
  <c r="K1064" i="2"/>
  <c r="J1064" i="2"/>
  <c r="I1064" i="2"/>
  <c r="L1064" i="2" s="1"/>
  <c r="H1064" i="2"/>
  <c r="G1064" i="2"/>
  <c r="G1063" i="2" s="1"/>
  <c r="G1062" i="2" s="1"/>
  <c r="N1063" i="2"/>
  <c r="K1063" i="2"/>
  <c r="K1062" i="2" s="1"/>
  <c r="K1057" i="2" s="1"/>
  <c r="J1063" i="2"/>
  <c r="J1062" i="2" s="1"/>
  <c r="H1063" i="2"/>
  <c r="N1062" i="2"/>
  <c r="M1062" i="2"/>
  <c r="H1062" i="2"/>
  <c r="L1061" i="2"/>
  <c r="M1061" i="2" s="1"/>
  <c r="M1060" i="2" s="1"/>
  <c r="M1059" i="2" s="1"/>
  <c r="M1058" i="2" s="1"/>
  <c r="M1057" i="2" s="1"/>
  <c r="M1056" i="2" s="1"/>
  <c r="Q1060" i="2"/>
  <c r="Q1059" i="2" s="1"/>
  <c r="Q1058" i="2" s="1"/>
  <c r="P1060" i="2"/>
  <c r="O1060" i="2"/>
  <c r="N1060" i="2"/>
  <c r="K1060" i="2"/>
  <c r="K1059" i="2" s="1"/>
  <c r="K1058" i="2" s="1"/>
  <c r="J1060" i="2"/>
  <c r="J1059" i="2" s="1"/>
  <c r="J1058" i="2" s="1"/>
  <c r="J1057" i="2" s="1"/>
  <c r="I1060" i="2"/>
  <c r="I1059" i="2" s="1"/>
  <c r="I1058" i="2" s="1"/>
  <c r="H1060" i="2"/>
  <c r="G1060" i="2"/>
  <c r="P1059" i="2"/>
  <c r="P1058" i="2" s="1"/>
  <c r="O1059" i="2"/>
  <c r="N1059" i="2"/>
  <c r="H1059" i="2"/>
  <c r="G1059" i="2"/>
  <c r="O1058" i="2"/>
  <c r="O1057" i="2" s="1"/>
  <c r="O1056" i="2" s="1"/>
  <c r="N1058" i="2"/>
  <c r="N1057" i="2" s="1"/>
  <c r="N1056" i="2" s="1"/>
  <c r="H1058" i="2"/>
  <c r="L1058" i="2" s="1"/>
  <c r="G1058" i="2"/>
  <c r="Q1057" i="2"/>
  <c r="Q1056" i="2" s="1"/>
  <c r="H1057" i="2"/>
  <c r="G1057" i="2"/>
  <c r="G1056" i="2" s="1"/>
  <c r="K1056" i="2"/>
  <c r="J1056" i="2"/>
  <c r="L1055" i="2"/>
  <c r="M1055" i="2" s="1"/>
  <c r="M1054" i="2" s="1"/>
  <c r="Q1054" i="2"/>
  <c r="Q1053" i="2" s="1"/>
  <c r="Q1052" i="2" s="1"/>
  <c r="Q1044" i="2" s="1"/>
  <c r="Q1042" i="2" s="1"/>
  <c r="P1054" i="2"/>
  <c r="O1054" i="2"/>
  <c r="O1053" i="2" s="1"/>
  <c r="N1054" i="2"/>
  <c r="N1053" i="2" s="1"/>
  <c r="N1052" i="2" s="1"/>
  <c r="K1054" i="2"/>
  <c r="K1053" i="2" s="1"/>
  <c r="K1052" i="2" s="1"/>
  <c r="K1044" i="2" s="1"/>
  <c r="J1054" i="2"/>
  <c r="I1054" i="2"/>
  <c r="I1053" i="2" s="1"/>
  <c r="I1052" i="2" s="1"/>
  <c r="H1054" i="2"/>
  <c r="H1053" i="2" s="1"/>
  <c r="H1052" i="2" s="1"/>
  <c r="G1054" i="2"/>
  <c r="P1053" i="2"/>
  <c r="M1053" i="2"/>
  <c r="M1052" i="2" s="1"/>
  <c r="M1044" i="2" s="1"/>
  <c r="M1042" i="2" s="1"/>
  <c r="J1053" i="2"/>
  <c r="G1053" i="2"/>
  <c r="G1052" i="2" s="1"/>
  <c r="P1052" i="2"/>
  <c r="P1044" i="2" s="1"/>
  <c r="P1042" i="2" s="1"/>
  <c r="O1052" i="2"/>
  <c r="O1044" i="2" s="1"/>
  <c r="O1042" i="2" s="1"/>
  <c r="J1052" i="2"/>
  <c r="L1051" i="2"/>
  <c r="M1051" i="2" s="1"/>
  <c r="M1050" i="2" s="1"/>
  <c r="Q1050" i="2"/>
  <c r="P1050" i="2"/>
  <c r="O1050" i="2"/>
  <c r="N1050" i="2"/>
  <c r="L1050" i="2"/>
  <c r="K1050" i="2"/>
  <c r="J1050" i="2"/>
  <c r="I1050" i="2"/>
  <c r="H1050" i="2"/>
  <c r="G1050" i="2"/>
  <c r="M1049" i="2"/>
  <c r="L1049" i="2"/>
  <c r="Q1048" i="2"/>
  <c r="P1048" i="2"/>
  <c r="O1048" i="2"/>
  <c r="O1047" i="2" s="1"/>
  <c r="N1048" i="2"/>
  <c r="N1047" i="2" s="1"/>
  <c r="N1046" i="2" s="1"/>
  <c r="M1048" i="2"/>
  <c r="K1048" i="2"/>
  <c r="J1048" i="2"/>
  <c r="I1048" i="2"/>
  <c r="I1047" i="2" s="1"/>
  <c r="I1046" i="2" s="1"/>
  <c r="I1045" i="2" s="1"/>
  <c r="I1043" i="2" s="1"/>
  <c r="I925" i="2" s="1"/>
  <c r="H1048" i="2"/>
  <c r="G1048" i="2"/>
  <c r="G1047" i="2" s="1"/>
  <c r="G1046" i="2" s="1"/>
  <c r="G1045" i="2" s="1"/>
  <c r="G1043" i="2" s="1"/>
  <c r="Q1047" i="2"/>
  <c r="Q1046" i="2" s="1"/>
  <c r="Q1045" i="2" s="1"/>
  <c r="Q1043" i="2" s="1"/>
  <c r="P1047" i="2"/>
  <c r="K1047" i="2"/>
  <c r="K1046" i="2" s="1"/>
  <c r="K1045" i="2" s="1"/>
  <c r="K1043" i="2" s="1"/>
  <c r="J1047" i="2"/>
  <c r="J1046" i="2" s="1"/>
  <c r="J1045" i="2" s="1"/>
  <c r="J1043" i="2" s="1"/>
  <c r="P1046" i="2"/>
  <c r="O1046" i="2"/>
  <c r="P1045" i="2"/>
  <c r="P1043" i="2" s="1"/>
  <c r="O1045" i="2"/>
  <c r="O1043" i="2" s="1"/>
  <c r="O925" i="2" s="1"/>
  <c r="N1045" i="2"/>
  <c r="N1043" i="2" s="1"/>
  <c r="N1044" i="2"/>
  <c r="J1044" i="2"/>
  <c r="J1042" i="2" s="1"/>
  <c r="H1044" i="2"/>
  <c r="G1044" i="2"/>
  <c r="G1042" i="2" s="1"/>
  <c r="N1042" i="2"/>
  <c r="K1042" i="2"/>
  <c r="L1041" i="2"/>
  <c r="M1041" i="2" s="1"/>
  <c r="M1040" i="2" s="1"/>
  <c r="M1039" i="2" s="1"/>
  <c r="M1038" i="2" s="1"/>
  <c r="Q1040" i="2"/>
  <c r="P1040" i="2"/>
  <c r="P1039" i="2" s="1"/>
  <c r="P1038" i="2" s="1"/>
  <c r="P1033" i="2" s="1"/>
  <c r="P1032" i="2" s="1"/>
  <c r="O1040" i="2"/>
  <c r="O1039" i="2" s="1"/>
  <c r="O1038" i="2" s="1"/>
  <c r="N1040" i="2"/>
  <c r="L1040" i="2"/>
  <c r="K1040" i="2"/>
  <c r="J1040" i="2"/>
  <c r="J1039" i="2" s="1"/>
  <c r="J1038" i="2" s="1"/>
  <c r="I1040" i="2"/>
  <c r="I1039" i="2" s="1"/>
  <c r="I1038" i="2" s="1"/>
  <c r="H1040" i="2"/>
  <c r="G1040" i="2"/>
  <c r="Q1039" i="2"/>
  <c r="N1039" i="2"/>
  <c r="N1038" i="2" s="1"/>
  <c r="K1039" i="2"/>
  <c r="H1039" i="2"/>
  <c r="H1038" i="2" s="1"/>
  <c r="L1038" i="2" s="1"/>
  <c r="G1039" i="2"/>
  <c r="Q1038" i="2"/>
  <c r="K1038" i="2"/>
  <c r="G1038" i="2"/>
  <c r="M1037" i="2"/>
  <c r="L1037" i="2"/>
  <c r="Q1036" i="2"/>
  <c r="P1036" i="2"/>
  <c r="O1036" i="2"/>
  <c r="O1035" i="2" s="1"/>
  <c r="N1036" i="2"/>
  <c r="N1035" i="2" s="1"/>
  <c r="N1034" i="2" s="1"/>
  <c r="N1033" i="2" s="1"/>
  <c r="N1032" i="2" s="1"/>
  <c r="M1036" i="2"/>
  <c r="M1035" i="2" s="1"/>
  <c r="M1034" i="2" s="1"/>
  <c r="K1036" i="2"/>
  <c r="J1036" i="2"/>
  <c r="I1036" i="2"/>
  <c r="I1035" i="2" s="1"/>
  <c r="I1034" i="2" s="1"/>
  <c r="I1033" i="2" s="1"/>
  <c r="I1032" i="2" s="1"/>
  <c r="H1036" i="2"/>
  <c r="G1036" i="2"/>
  <c r="G1035" i="2" s="1"/>
  <c r="G1034" i="2" s="1"/>
  <c r="G1033" i="2" s="1"/>
  <c r="Q1035" i="2"/>
  <c r="Q1034" i="2" s="1"/>
  <c r="P1035" i="2"/>
  <c r="K1035" i="2"/>
  <c r="K1034" i="2" s="1"/>
  <c r="K1033" i="2" s="1"/>
  <c r="K1032" i="2" s="1"/>
  <c r="J1035" i="2"/>
  <c r="J1034" i="2" s="1"/>
  <c r="J1033" i="2" s="1"/>
  <c r="J1032" i="2" s="1"/>
  <c r="P1034" i="2"/>
  <c r="O1034" i="2"/>
  <c r="O1033" i="2"/>
  <c r="O1032" i="2" s="1"/>
  <c r="G1032" i="2"/>
  <c r="L1031" i="2"/>
  <c r="M1031" i="2" s="1"/>
  <c r="M1030" i="2" s="1"/>
  <c r="Q1030" i="2"/>
  <c r="P1030" i="2"/>
  <c r="O1030" i="2"/>
  <c r="N1030" i="2"/>
  <c r="K1030" i="2"/>
  <c r="J1030" i="2"/>
  <c r="I1030" i="2"/>
  <c r="H1030" i="2"/>
  <c r="G1030" i="2"/>
  <c r="L1029" i="2"/>
  <c r="M1029" i="2" s="1"/>
  <c r="M1028" i="2" s="1"/>
  <c r="Q1028" i="2"/>
  <c r="P1028" i="2"/>
  <c r="O1028" i="2"/>
  <c r="N1028" i="2"/>
  <c r="K1028" i="2"/>
  <c r="J1028" i="2"/>
  <c r="L1028" i="2" s="1"/>
  <c r="I1028" i="2"/>
  <c r="H1028" i="2"/>
  <c r="G1028" i="2"/>
  <c r="L1027" i="2"/>
  <c r="M1027" i="2" s="1"/>
  <c r="M1026" i="2" s="1"/>
  <c r="Q1026" i="2"/>
  <c r="P1026" i="2"/>
  <c r="O1026" i="2"/>
  <c r="N1026" i="2"/>
  <c r="L1026" i="2"/>
  <c r="K1026" i="2"/>
  <c r="J1026" i="2"/>
  <c r="I1026" i="2"/>
  <c r="H1026" i="2"/>
  <c r="G1026" i="2"/>
  <c r="Q1025" i="2"/>
  <c r="Q1023" i="2" s="1"/>
  <c r="P1025" i="2"/>
  <c r="O1025" i="2"/>
  <c r="N1025" i="2"/>
  <c r="K1025" i="2"/>
  <c r="K1023" i="2" s="1"/>
  <c r="J1025" i="2"/>
  <c r="J1023" i="2" s="1"/>
  <c r="I1025" i="2"/>
  <c r="H1025" i="2"/>
  <c r="G1025" i="2"/>
  <c r="Q1024" i="2"/>
  <c r="Q1022" i="2" s="1"/>
  <c r="P1024" i="2"/>
  <c r="O1024" i="2"/>
  <c r="N1024" i="2"/>
  <c r="K1024" i="2"/>
  <c r="K1022" i="2" s="1"/>
  <c r="J1024" i="2"/>
  <c r="I1024" i="2"/>
  <c r="I928" i="2" s="1"/>
  <c r="H1024" i="2"/>
  <c r="L1024" i="2" s="1"/>
  <c r="G1024" i="2"/>
  <c r="M1024" i="2" s="1"/>
  <c r="M928" i="2" s="1"/>
  <c r="M926" i="2" s="1"/>
  <c r="P1023" i="2"/>
  <c r="O1023" i="2"/>
  <c r="N1023" i="2"/>
  <c r="I1023" i="2"/>
  <c r="H1023" i="2"/>
  <c r="G1023" i="2"/>
  <c r="I1022" i="2"/>
  <c r="G1022" i="2"/>
  <c r="M1021" i="2"/>
  <c r="M1020" i="2" s="1"/>
  <c r="L1021" i="2"/>
  <c r="Q1020" i="2"/>
  <c r="P1020" i="2"/>
  <c r="P1019" i="2" s="1"/>
  <c r="P1018" i="2" s="1"/>
  <c r="O1020" i="2"/>
  <c r="N1020" i="2"/>
  <c r="K1020" i="2"/>
  <c r="J1020" i="2"/>
  <c r="J1019" i="2" s="1"/>
  <c r="J1018" i="2" s="1"/>
  <c r="I1020" i="2"/>
  <c r="I1019" i="2" s="1"/>
  <c r="I1018" i="2" s="1"/>
  <c r="H1020" i="2"/>
  <c r="G1020" i="2"/>
  <c r="Q1019" i="2"/>
  <c r="O1019" i="2"/>
  <c r="O1018" i="2" s="1"/>
  <c r="N1019" i="2"/>
  <c r="N1018" i="2" s="1"/>
  <c r="M1019" i="2"/>
  <c r="M1018" i="2" s="1"/>
  <c r="K1019" i="2"/>
  <c r="H1019" i="2"/>
  <c r="G1019" i="2"/>
  <c r="G1018" i="2" s="1"/>
  <c r="Q1018" i="2"/>
  <c r="K1018" i="2"/>
  <c r="H1018" i="2"/>
  <c r="L1018" i="2" s="1"/>
  <c r="M1017" i="2"/>
  <c r="L1017" i="2"/>
  <c r="Q1016" i="2"/>
  <c r="P1016" i="2"/>
  <c r="O1016" i="2"/>
  <c r="O1015" i="2" s="1"/>
  <c r="O1014" i="2" s="1"/>
  <c r="N1016" i="2"/>
  <c r="N1015" i="2" s="1"/>
  <c r="N1014" i="2" s="1"/>
  <c r="M1016" i="2"/>
  <c r="K1016" i="2"/>
  <c r="J1016" i="2"/>
  <c r="I1016" i="2"/>
  <c r="I1015" i="2" s="1"/>
  <c r="I1014" i="2" s="1"/>
  <c r="H1016" i="2"/>
  <c r="G1016" i="2"/>
  <c r="Q1015" i="2"/>
  <c r="P1015" i="2"/>
  <c r="M1015" i="2"/>
  <c r="M1014" i="2" s="1"/>
  <c r="K1015" i="2"/>
  <c r="J1015" i="2"/>
  <c r="G1015" i="2"/>
  <c r="Q1014" i="2"/>
  <c r="P1014" i="2"/>
  <c r="K1014" i="2"/>
  <c r="J1014" i="2"/>
  <c r="G1014" i="2"/>
  <c r="M1013" i="2"/>
  <c r="L1013" i="2"/>
  <c r="Q1012" i="2"/>
  <c r="P1012" i="2"/>
  <c r="O1012" i="2"/>
  <c r="N1012" i="2"/>
  <c r="N1011" i="2" s="1"/>
  <c r="N1010" i="2" s="1"/>
  <c r="M1012" i="2"/>
  <c r="M1011" i="2" s="1"/>
  <c r="M1010" i="2" s="1"/>
  <c r="L1012" i="2"/>
  <c r="K1012" i="2"/>
  <c r="J1012" i="2"/>
  <c r="I1012" i="2"/>
  <c r="H1012" i="2"/>
  <c r="H1011" i="2" s="1"/>
  <c r="H1010" i="2" s="1"/>
  <c r="G1012" i="2"/>
  <c r="G1011" i="2" s="1"/>
  <c r="G1010" i="2" s="1"/>
  <c r="Q1011" i="2"/>
  <c r="P1011" i="2"/>
  <c r="O1011" i="2"/>
  <c r="L1011" i="2"/>
  <c r="K1011" i="2"/>
  <c r="K1010" i="2" s="1"/>
  <c r="J1011" i="2"/>
  <c r="I1011" i="2"/>
  <c r="Q1010" i="2"/>
  <c r="P1010" i="2"/>
  <c r="O1010" i="2"/>
  <c r="J1010" i="2"/>
  <c r="I1010" i="2"/>
  <c r="L1009" i="2"/>
  <c r="M1009" i="2" s="1"/>
  <c r="M1008" i="2" s="1"/>
  <c r="M1007" i="2" s="1"/>
  <c r="M1006" i="2" s="1"/>
  <c r="Q1008" i="2"/>
  <c r="P1008" i="2"/>
  <c r="O1008" i="2"/>
  <c r="N1008" i="2"/>
  <c r="L1008" i="2"/>
  <c r="K1008" i="2"/>
  <c r="J1008" i="2"/>
  <c r="I1008" i="2"/>
  <c r="H1008" i="2"/>
  <c r="G1008" i="2"/>
  <c r="G1007" i="2" s="1"/>
  <c r="G1006" i="2" s="1"/>
  <c r="Q1007" i="2"/>
  <c r="Q1006" i="2" s="1"/>
  <c r="P1007" i="2"/>
  <c r="O1007" i="2"/>
  <c r="N1007" i="2"/>
  <c r="K1007" i="2"/>
  <c r="K1006" i="2" s="1"/>
  <c r="J1007" i="2"/>
  <c r="I1007" i="2"/>
  <c r="H1007" i="2"/>
  <c r="P1006" i="2"/>
  <c r="O1006" i="2"/>
  <c r="N1006" i="2"/>
  <c r="I1006" i="2"/>
  <c r="H1006" i="2"/>
  <c r="L1005" i="2"/>
  <c r="M1005" i="2" s="1"/>
  <c r="M1004" i="2" s="1"/>
  <c r="M1003" i="2" s="1"/>
  <c r="M1002" i="2" s="1"/>
  <c r="Q1004" i="2"/>
  <c r="Q1003" i="2" s="1"/>
  <c r="Q1002" i="2" s="1"/>
  <c r="P1004" i="2"/>
  <c r="O1004" i="2"/>
  <c r="N1004" i="2"/>
  <c r="K1004" i="2"/>
  <c r="K1003" i="2" s="1"/>
  <c r="K1002" i="2" s="1"/>
  <c r="J1004" i="2"/>
  <c r="I1004" i="2"/>
  <c r="H1004" i="2"/>
  <c r="G1004" i="2"/>
  <c r="P1003" i="2"/>
  <c r="P1002" i="2" s="1"/>
  <c r="O1003" i="2"/>
  <c r="O1002" i="2" s="1"/>
  <c r="N1003" i="2"/>
  <c r="I1003" i="2"/>
  <c r="H1003" i="2"/>
  <c r="G1003" i="2"/>
  <c r="N1002" i="2"/>
  <c r="I1002" i="2"/>
  <c r="G1002" i="2"/>
  <c r="L1001" i="2"/>
  <c r="M1001" i="2" s="1"/>
  <c r="M1000" i="2" s="1"/>
  <c r="Q1000" i="2"/>
  <c r="Q999" i="2" s="1"/>
  <c r="Q998" i="2" s="1"/>
  <c r="P1000" i="2"/>
  <c r="P999" i="2" s="1"/>
  <c r="P998" i="2" s="1"/>
  <c r="O1000" i="2"/>
  <c r="O999" i="2" s="1"/>
  <c r="O998" i="2" s="1"/>
  <c r="N1000" i="2"/>
  <c r="K1000" i="2"/>
  <c r="K999" i="2" s="1"/>
  <c r="K998" i="2" s="1"/>
  <c r="J1000" i="2"/>
  <c r="I1000" i="2"/>
  <c r="H1000" i="2"/>
  <c r="G1000" i="2"/>
  <c r="N999" i="2"/>
  <c r="M999" i="2"/>
  <c r="J999" i="2"/>
  <c r="J998" i="2" s="1"/>
  <c r="I999" i="2"/>
  <c r="I998" i="2" s="1"/>
  <c r="G999" i="2"/>
  <c r="N998" i="2"/>
  <c r="M998" i="2"/>
  <c r="G998" i="2"/>
  <c r="M997" i="2"/>
  <c r="M996" i="2" s="1"/>
  <c r="M995" i="2" s="1"/>
  <c r="M994" i="2" s="1"/>
  <c r="L997" i="2"/>
  <c r="Q996" i="2"/>
  <c r="P996" i="2"/>
  <c r="P995" i="2" s="1"/>
  <c r="P994" i="2" s="1"/>
  <c r="O996" i="2"/>
  <c r="N996" i="2"/>
  <c r="K996" i="2"/>
  <c r="J996" i="2"/>
  <c r="J995" i="2" s="1"/>
  <c r="J994" i="2" s="1"/>
  <c r="I996" i="2"/>
  <c r="H996" i="2"/>
  <c r="G996" i="2"/>
  <c r="Q995" i="2"/>
  <c r="O995" i="2"/>
  <c r="O994" i="2" s="1"/>
  <c r="N995" i="2"/>
  <c r="N994" i="2" s="1"/>
  <c r="K995" i="2"/>
  <c r="I995" i="2"/>
  <c r="I994" i="2" s="1"/>
  <c r="H995" i="2"/>
  <c r="L995" i="2" s="1"/>
  <c r="G995" i="2"/>
  <c r="G994" i="2" s="1"/>
  <c r="Q994" i="2"/>
  <c r="K994" i="2"/>
  <c r="L993" i="2"/>
  <c r="M993" i="2" s="1"/>
  <c r="M992" i="2" s="1"/>
  <c r="Q992" i="2"/>
  <c r="P992" i="2"/>
  <c r="O992" i="2"/>
  <c r="O991" i="2" s="1"/>
  <c r="O990" i="2" s="1"/>
  <c r="N992" i="2"/>
  <c r="K992" i="2"/>
  <c r="J992" i="2"/>
  <c r="I992" i="2"/>
  <c r="H992" i="2"/>
  <c r="G992" i="2"/>
  <c r="Q991" i="2"/>
  <c r="P991" i="2"/>
  <c r="N991" i="2"/>
  <c r="N990" i="2" s="1"/>
  <c r="M991" i="2"/>
  <c r="M990" i="2" s="1"/>
  <c r="K991" i="2"/>
  <c r="J991" i="2"/>
  <c r="H991" i="2"/>
  <c r="H990" i="2" s="1"/>
  <c r="G991" i="2"/>
  <c r="G990" i="2" s="1"/>
  <c r="Q990" i="2"/>
  <c r="P990" i="2"/>
  <c r="K990" i="2"/>
  <c r="J990" i="2"/>
  <c r="M989" i="2"/>
  <c r="L989" i="2"/>
  <c r="Q988" i="2"/>
  <c r="Q987" i="2" s="1"/>
  <c r="Q986" i="2" s="1"/>
  <c r="P988" i="2"/>
  <c r="O988" i="2"/>
  <c r="N988" i="2"/>
  <c r="N987" i="2" s="1"/>
  <c r="N986" i="2" s="1"/>
  <c r="M988" i="2"/>
  <c r="K988" i="2"/>
  <c r="K987" i="2" s="1"/>
  <c r="K986" i="2" s="1"/>
  <c r="J988" i="2"/>
  <c r="I988" i="2"/>
  <c r="H988" i="2"/>
  <c r="G988" i="2"/>
  <c r="P987" i="2"/>
  <c r="O987" i="2"/>
  <c r="M987" i="2"/>
  <c r="M986" i="2" s="1"/>
  <c r="J987" i="2"/>
  <c r="I987" i="2"/>
  <c r="G987" i="2"/>
  <c r="G986" i="2" s="1"/>
  <c r="P986" i="2"/>
  <c r="O986" i="2"/>
  <c r="J986" i="2"/>
  <c r="I986" i="2"/>
  <c r="M985" i="2"/>
  <c r="M984" i="2" s="1"/>
  <c r="M983" i="2" s="1"/>
  <c r="M982" i="2" s="1"/>
  <c r="L985" i="2"/>
  <c r="Q984" i="2"/>
  <c r="P984" i="2"/>
  <c r="P983" i="2" s="1"/>
  <c r="O984" i="2"/>
  <c r="N984" i="2"/>
  <c r="K984" i="2"/>
  <c r="J984" i="2"/>
  <c r="L984" i="2" s="1"/>
  <c r="I984" i="2"/>
  <c r="H984" i="2"/>
  <c r="G984" i="2"/>
  <c r="G983" i="2" s="1"/>
  <c r="G982" i="2" s="1"/>
  <c r="Q983" i="2"/>
  <c r="O983" i="2"/>
  <c r="N983" i="2"/>
  <c r="K983" i="2"/>
  <c r="K982" i="2" s="1"/>
  <c r="I983" i="2"/>
  <c r="H983" i="2"/>
  <c r="Q982" i="2"/>
  <c r="P982" i="2"/>
  <c r="O982" i="2"/>
  <c r="N982" i="2"/>
  <c r="I982" i="2"/>
  <c r="H982" i="2"/>
  <c r="L981" i="2"/>
  <c r="M981" i="2" s="1"/>
  <c r="M980" i="2" s="1"/>
  <c r="M979" i="2" s="1"/>
  <c r="Q980" i="2"/>
  <c r="P980" i="2"/>
  <c r="O980" i="2"/>
  <c r="O979" i="2" s="1"/>
  <c r="O978" i="2" s="1"/>
  <c r="N980" i="2"/>
  <c r="K980" i="2"/>
  <c r="K979" i="2" s="1"/>
  <c r="K978" i="2" s="1"/>
  <c r="J980" i="2"/>
  <c r="I980" i="2"/>
  <c r="H980" i="2"/>
  <c r="G980" i="2"/>
  <c r="Q979" i="2"/>
  <c r="Q978" i="2" s="1"/>
  <c r="P979" i="2"/>
  <c r="P978" i="2" s="1"/>
  <c r="N979" i="2"/>
  <c r="J979" i="2"/>
  <c r="I979" i="2"/>
  <c r="I978" i="2" s="1"/>
  <c r="H979" i="2"/>
  <c r="G979" i="2"/>
  <c r="N978" i="2"/>
  <c r="M978" i="2"/>
  <c r="J978" i="2"/>
  <c r="G978" i="2"/>
  <c r="L977" i="2"/>
  <c r="M977" i="2" s="1"/>
  <c r="M976" i="2" s="1"/>
  <c r="Q976" i="2"/>
  <c r="Q975" i="2" s="1"/>
  <c r="Q974" i="2" s="1"/>
  <c r="P976" i="2"/>
  <c r="P975" i="2" s="1"/>
  <c r="P974" i="2" s="1"/>
  <c r="O976" i="2"/>
  <c r="N976" i="2"/>
  <c r="K976" i="2"/>
  <c r="K975" i="2" s="1"/>
  <c r="K974" i="2" s="1"/>
  <c r="J976" i="2"/>
  <c r="I976" i="2"/>
  <c r="I975" i="2" s="1"/>
  <c r="I974" i="2" s="1"/>
  <c r="H976" i="2"/>
  <c r="G976" i="2"/>
  <c r="O975" i="2"/>
  <c r="N975" i="2"/>
  <c r="M975" i="2"/>
  <c r="M974" i="2" s="1"/>
  <c r="J975" i="2"/>
  <c r="J974" i="2" s="1"/>
  <c r="G975" i="2"/>
  <c r="O974" i="2"/>
  <c r="N974" i="2"/>
  <c r="G974" i="2"/>
  <c r="M973" i="2"/>
  <c r="L973" i="2"/>
  <c r="Q972" i="2"/>
  <c r="P972" i="2"/>
  <c r="P971" i="2" s="1"/>
  <c r="P970" i="2" s="1"/>
  <c r="O972" i="2"/>
  <c r="N972" i="2"/>
  <c r="N971" i="2" s="1"/>
  <c r="N970" i="2" s="1"/>
  <c r="M972" i="2"/>
  <c r="M971" i="2" s="1"/>
  <c r="M970" i="2" s="1"/>
  <c r="K972" i="2"/>
  <c r="J972" i="2"/>
  <c r="J971" i="2" s="1"/>
  <c r="J970" i="2" s="1"/>
  <c r="I972" i="2"/>
  <c r="H972" i="2"/>
  <c r="L972" i="2" s="1"/>
  <c r="G972" i="2"/>
  <c r="G971" i="2" s="1"/>
  <c r="G970" i="2" s="1"/>
  <c r="Q971" i="2"/>
  <c r="O971" i="2"/>
  <c r="O970" i="2" s="1"/>
  <c r="K971" i="2"/>
  <c r="I971" i="2"/>
  <c r="I970" i="2" s="1"/>
  <c r="H971" i="2"/>
  <c r="Q970" i="2"/>
  <c r="K970" i="2"/>
  <c r="L969" i="2"/>
  <c r="M969" i="2" s="1"/>
  <c r="M968" i="2" s="1"/>
  <c r="M967" i="2" s="1"/>
  <c r="Q968" i="2"/>
  <c r="P968" i="2"/>
  <c r="O968" i="2"/>
  <c r="O967" i="2" s="1"/>
  <c r="O966" i="2" s="1"/>
  <c r="N968" i="2"/>
  <c r="L968" i="2"/>
  <c r="K968" i="2"/>
  <c r="J968" i="2"/>
  <c r="I968" i="2"/>
  <c r="I967" i="2" s="1"/>
  <c r="I966" i="2" s="1"/>
  <c r="H968" i="2"/>
  <c r="G968" i="2"/>
  <c r="Q967" i="2"/>
  <c r="Q966" i="2" s="1"/>
  <c r="P967" i="2"/>
  <c r="N967" i="2"/>
  <c r="N966" i="2" s="1"/>
  <c r="K967" i="2"/>
  <c r="J967" i="2"/>
  <c r="H967" i="2"/>
  <c r="G967" i="2"/>
  <c r="G966" i="2" s="1"/>
  <c r="P966" i="2"/>
  <c r="K966" i="2"/>
  <c r="J966" i="2"/>
  <c r="L965" i="2"/>
  <c r="M965" i="2" s="1"/>
  <c r="M964" i="2" s="1"/>
  <c r="M963" i="2" s="1"/>
  <c r="M962" i="2" s="1"/>
  <c r="Q964" i="2"/>
  <c r="Q963" i="2" s="1"/>
  <c r="Q962" i="2" s="1"/>
  <c r="P964" i="2"/>
  <c r="O964" i="2"/>
  <c r="N964" i="2"/>
  <c r="N963" i="2" s="1"/>
  <c r="N962" i="2" s="1"/>
  <c r="K964" i="2"/>
  <c r="J964" i="2"/>
  <c r="I964" i="2"/>
  <c r="H964" i="2"/>
  <c r="H963" i="2" s="1"/>
  <c r="H962" i="2" s="1"/>
  <c r="G964" i="2"/>
  <c r="P963" i="2"/>
  <c r="P962" i="2" s="1"/>
  <c r="O963" i="2"/>
  <c r="J963" i="2"/>
  <c r="I963" i="2"/>
  <c r="G963" i="2"/>
  <c r="G962" i="2" s="1"/>
  <c r="O962" i="2"/>
  <c r="J962" i="2"/>
  <c r="I962" i="2"/>
  <c r="M961" i="2"/>
  <c r="L961" i="2"/>
  <c r="Q960" i="2"/>
  <c r="Q959" i="2" s="1"/>
  <c r="P960" i="2"/>
  <c r="P959" i="2" s="1"/>
  <c r="O960" i="2"/>
  <c r="N960" i="2"/>
  <c r="M960" i="2"/>
  <c r="M959" i="2" s="1"/>
  <c r="M958" i="2" s="1"/>
  <c r="K960" i="2"/>
  <c r="K959" i="2" s="1"/>
  <c r="K958" i="2" s="1"/>
  <c r="J960" i="2"/>
  <c r="I960" i="2"/>
  <c r="H960" i="2"/>
  <c r="G960" i="2"/>
  <c r="G959" i="2" s="1"/>
  <c r="G958" i="2" s="1"/>
  <c r="O959" i="2"/>
  <c r="O958" i="2" s="1"/>
  <c r="N959" i="2"/>
  <c r="I959" i="2"/>
  <c r="H959" i="2"/>
  <c r="Q958" i="2"/>
  <c r="P958" i="2"/>
  <c r="N958" i="2"/>
  <c r="I958" i="2"/>
  <c r="H958" i="2"/>
  <c r="L957" i="2"/>
  <c r="M957" i="2" s="1"/>
  <c r="M956" i="2" s="1"/>
  <c r="M955" i="2" s="1"/>
  <c r="Q956" i="2"/>
  <c r="P956" i="2"/>
  <c r="P955" i="2" s="1"/>
  <c r="P954" i="2" s="1"/>
  <c r="O956" i="2"/>
  <c r="O955" i="2" s="1"/>
  <c r="N956" i="2"/>
  <c r="L956" i="2"/>
  <c r="K956" i="2"/>
  <c r="J956" i="2"/>
  <c r="I956" i="2"/>
  <c r="H956" i="2"/>
  <c r="G956" i="2"/>
  <c r="Q955" i="2"/>
  <c r="Q954" i="2" s="1"/>
  <c r="N955" i="2"/>
  <c r="K955" i="2"/>
  <c r="K954" i="2" s="1"/>
  <c r="J955" i="2"/>
  <c r="J954" i="2" s="1"/>
  <c r="I955" i="2"/>
  <c r="I954" i="2" s="1"/>
  <c r="H955" i="2"/>
  <c r="G955" i="2"/>
  <c r="O954" i="2"/>
  <c r="N954" i="2"/>
  <c r="M954" i="2"/>
  <c r="H954" i="2"/>
  <c r="G954" i="2"/>
  <c r="L953" i="2"/>
  <c r="M953" i="2" s="1"/>
  <c r="M952" i="2" s="1"/>
  <c r="Q952" i="2"/>
  <c r="Q951" i="2" s="1"/>
  <c r="Q950" i="2" s="1"/>
  <c r="P952" i="2"/>
  <c r="O952" i="2"/>
  <c r="N952" i="2"/>
  <c r="K952" i="2"/>
  <c r="K951" i="2" s="1"/>
  <c r="K950" i="2" s="1"/>
  <c r="J952" i="2"/>
  <c r="J951" i="2" s="1"/>
  <c r="J950" i="2" s="1"/>
  <c r="I952" i="2"/>
  <c r="I951" i="2" s="1"/>
  <c r="I950" i="2" s="1"/>
  <c r="H952" i="2"/>
  <c r="G952" i="2"/>
  <c r="P951" i="2"/>
  <c r="P950" i="2" s="1"/>
  <c r="O951" i="2"/>
  <c r="O950" i="2" s="1"/>
  <c r="N951" i="2"/>
  <c r="N950" i="2" s="1"/>
  <c r="M951" i="2"/>
  <c r="M950" i="2" s="1"/>
  <c r="H951" i="2"/>
  <c r="G951" i="2"/>
  <c r="H950" i="2"/>
  <c r="G950" i="2"/>
  <c r="M949" i="2"/>
  <c r="M948" i="2" s="1"/>
  <c r="M947" i="2" s="1"/>
  <c r="M946" i="2" s="1"/>
  <c r="L949" i="2"/>
  <c r="Q948" i="2"/>
  <c r="P948" i="2"/>
  <c r="P947" i="2" s="1"/>
  <c r="P946" i="2" s="1"/>
  <c r="O948" i="2"/>
  <c r="O947" i="2" s="1"/>
  <c r="O946" i="2" s="1"/>
  <c r="N948" i="2"/>
  <c r="N947" i="2" s="1"/>
  <c r="K948" i="2"/>
  <c r="J948" i="2"/>
  <c r="J947" i="2" s="1"/>
  <c r="J946" i="2" s="1"/>
  <c r="I948" i="2"/>
  <c r="H948" i="2"/>
  <c r="G948" i="2"/>
  <c r="G947" i="2" s="1"/>
  <c r="G946" i="2" s="1"/>
  <c r="Q947" i="2"/>
  <c r="K947" i="2"/>
  <c r="I947" i="2"/>
  <c r="I946" i="2" s="1"/>
  <c r="Q946" i="2"/>
  <c r="N946" i="2"/>
  <c r="K946" i="2"/>
  <c r="L945" i="2"/>
  <c r="M945" i="2" s="1"/>
  <c r="M944" i="2" s="1"/>
  <c r="M943" i="2" s="1"/>
  <c r="M942" i="2" s="1"/>
  <c r="Q944" i="2"/>
  <c r="P944" i="2"/>
  <c r="O944" i="2"/>
  <c r="O943" i="2" s="1"/>
  <c r="O942" i="2" s="1"/>
  <c r="N944" i="2"/>
  <c r="N943" i="2" s="1"/>
  <c r="N942" i="2" s="1"/>
  <c r="L944" i="2"/>
  <c r="K944" i="2"/>
  <c r="J944" i="2"/>
  <c r="I944" i="2"/>
  <c r="I943" i="2" s="1"/>
  <c r="I942" i="2" s="1"/>
  <c r="H944" i="2"/>
  <c r="G944" i="2"/>
  <c r="G943" i="2" s="1"/>
  <c r="G942" i="2" s="1"/>
  <c r="Q943" i="2"/>
  <c r="Q942" i="2" s="1"/>
  <c r="P943" i="2"/>
  <c r="K943" i="2"/>
  <c r="K942" i="2" s="1"/>
  <c r="J943" i="2"/>
  <c r="H943" i="2"/>
  <c r="P942" i="2"/>
  <c r="J942" i="2"/>
  <c r="L941" i="2"/>
  <c r="M941" i="2" s="1"/>
  <c r="M940" i="2" s="1"/>
  <c r="M939" i="2" s="1"/>
  <c r="M938" i="2" s="1"/>
  <c r="Q940" i="2"/>
  <c r="Q939" i="2" s="1"/>
  <c r="Q938" i="2" s="1"/>
  <c r="P940" i="2"/>
  <c r="O940" i="2"/>
  <c r="N940" i="2"/>
  <c r="N939" i="2" s="1"/>
  <c r="N938" i="2" s="1"/>
  <c r="L940" i="2"/>
  <c r="K940" i="2"/>
  <c r="K939" i="2" s="1"/>
  <c r="J940" i="2"/>
  <c r="I940" i="2"/>
  <c r="H940" i="2"/>
  <c r="H939" i="2" s="1"/>
  <c r="H938" i="2" s="1"/>
  <c r="G940" i="2"/>
  <c r="P939" i="2"/>
  <c r="P938" i="2" s="1"/>
  <c r="O939" i="2"/>
  <c r="J939" i="2"/>
  <c r="L939" i="2" s="1"/>
  <c r="I939" i="2"/>
  <c r="G939" i="2"/>
  <c r="G938" i="2" s="1"/>
  <c r="O938" i="2"/>
  <c r="K938" i="2"/>
  <c r="J938" i="2"/>
  <c r="L938" i="2" s="1"/>
  <c r="I938" i="2"/>
  <c r="L937" i="2"/>
  <c r="M937" i="2" s="1"/>
  <c r="M936" i="2" s="1"/>
  <c r="M935" i="2" s="1"/>
  <c r="Q936" i="2"/>
  <c r="Q935" i="2" s="1"/>
  <c r="P936" i="2"/>
  <c r="O936" i="2"/>
  <c r="N936" i="2"/>
  <c r="K936" i="2"/>
  <c r="K935" i="2" s="1"/>
  <c r="J936" i="2"/>
  <c r="I936" i="2"/>
  <c r="H936" i="2"/>
  <c r="G936" i="2"/>
  <c r="G935" i="2" s="1"/>
  <c r="G934" i="2" s="1"/>
  <c r="P935" i="2"/>
  <c r="P934" i="2" s="1"/>
  <c r="O935" i="2"/>
  <c r="O934" i="2" s="1"/>
  <c r="N935" i="2"/>
  <c r="I935" i="2"/>
  <c r="H935" i="2"/>
  <c r="Q934" i="2"/>
  <c r="N934" i="2"/>
  <c r="K934" i="2"/>
  <c r="I934" i="2"/>
  <c r="H934" i="2"/>
  <c r="L933" i="2"/>
  <c r="M933" i="2" s="1"/>
  <c r="M932" i="2" s="1"/>
  <c r="M931" i="2" s="1"/>
  <c r="Q932" i="2"/>
  <c r="Q931" i="2" s="1"/>
  <c r="P932" i="2"/>
  <c r="P931" i="2" s="1"/>
  <c r="P929" i="2" s="1"/>
  <c r="P927" i="2" s="1"/>
  <c r="O932" i="2"/>
  <c r="O931" i="2" s="1"/>
  <c r="O930" i="2" s="1"/>
  <c r="N932" i="2"/>
  <c r="K932" i="2"/>
  <c r="J932" i="2"/>
  <c r="I932" i="2"/>
  <c r="H932" i="2"/>
  <c r="G932" i="2"/>
  <c r="N931" i="2"/>
  <c r="N930" i="2" s="1"/>
  <c r="K931" i="2"/>
  <c r="J931" i="2"/>
  <c r="H931" i="2"/>
  <c r="G931" i="2"/>
  <c r="P930" i="2"/>
  <c r="M930" i="2"/>
  <c r="H930" i="2"/>
  <c r="G930" i="2"/>
  <c r="O929" i="2"/>
  <c r="O927" i="2" s="1"/>
  <c r="K928" i="2"/>
  <c r="K926" i="2" s="1"/>
  <c r="K923" i="2" s="1"/>
  <c r="H928" i="2"/>
  <c r="H926" i="2" s="1"/>
  <c r="H923" i="2" s="1"/>
  <c r="G928" i="2"/>
  <c r="G926" i="2" s="1"/>
  <c r="G923" i="2" s="1"/>
  <c r="I926" i="2"/>
  <c r="M923" i="2"/>
  <c r="I923" i="2"/>
  <c r="M922" i="2"/>
  <c r="M921" i="2" s="1"/>
  <c r="M917" i="2" s="1"/>
  <c r="M915" i="2" s="1"/>
  <c r="L922" i="2"/>
  <c r="Q921" i="2"/>
  <c r="P921" i="2"/>
  <c r="P917" i="2" s="1"/>
  <c r="O921" i="2"/>
  <c r="N921" i="2"/>
  <c r="K921" i="2"/>
  <c r="J921" i="2"/>
  <c r="J917" i="2" s="1"/>
  <c r="J915" i="2" s="1"/>
  <c r="I921" i="2"/>
  <c r="H921" i="2"/>
  <c r="G921" i="2"/>
  <c r="M920" i="2"/>
  <c r="L920" i="2"/>
  <c r="Q919" i="2"/>
  <c r="Q918" i="2" s="1"/>
  <c r="Q916" i="2" s="1"/>
  <c r="P919" i="2"/>
  <c r="P918" i="2" s="1"/>
  <c r="P916" i="2" s="1"/>
  <c r="O919" i="2"/>
  <c r="N919" i="2"/>
  <c r="M919" i="2"/>
  <c r="K919" i="2"/>
  <c r="K918" i="2" s="1"/>
  <c r="J919" i="2"/>
  <c r="J918" i="2" s="1"/>
  <c r="J916" i="2" s="1"/>
  <c r="J914" i="2" s="1"/>
  <c r="I919" i="2"/>
  <c r="I918" i="2" s="1"/>
  <c r="I916" i="2" s="1"/>
  <c r="I914" i="2" s="1"/>
  <c r="H919" i="2"/>
  <c r="G919" i="2"/>
  <c r="O918" i="2"/>
  <c r="O916" i="2" s="1"/>
  <c r="N918" i="2"/>
  <c r="N916" i="2" s="1"/>
  <c r="N914" i="2" s="1"/>
  <c r="M918" i="2"/>
  <c r="M916" i="2" s="1"/>
  <c r="M914" i="2" s="1"/>
  <c r="H918" i="2"/>
  <c r="G918" i="2"/>
  <c r="G916" i="2" s="1"/>
  <c r="G914" i="2" s="1"/>
  <c r="Q917" i="2"/>
  <c r="O917" i="2"/>
  <c r="O915" i="2" s="1"/>
  <c r="N917" i="2"/>
  <c r="N915" i="2" s="1"/>
  <c r="K917" i="2"/>
  <c r="I917" i="2"/>
  <c r="I915" i="2" s="1"/>
  <c r="H917" i="2"/>
  <c r="G917" i="2"/>
  <c r="K916" i="2"/>
  <c r="K914" i="2" s="1"/>
  <c r="Q915" i="2"/>
  <c r="P915" i="2"/>
  <c r="K915" i="2"/>
  <c r="G915" i="2"/>
  <c r="Q914" i="2"/>
  <c r="P914" i="2"/>
  <c r="O914" i="2"/>
  <c r="L913" i="2"/>
  <c r="M913" i="2" s="1"/>
  <c r="M912" i="2" s="1"/>
  <c r="M911" i="2" s="1"/>
  <c r="Q912" i="2"/>
  <c r="P912" i="2"/>
  <c r="O912" i="2"/>
  <c r="N912" i="2"/>
  <c r="L912" i="2"/>
  <c r="K912" i="2"/>
  <c r="J912" i="2"/>
  <c r="I912" i="2"/>
  <c r="H912" i="2"/>
  <c r="G912" i="2"/>
  <c r="G911" i="2" s="1"/>
  <c r="Q911" i="2"/>
  <c r="P911" i="2"/>
  <c r="O911" i="2"/>
  <c r="N911" i="2"/>
  <c r="K911" i="2"/>
  <c r="J911" i="2"/>
  <c r="L911" i="2" s="1"/>
  <c r="I911" i="2"/>
  <c r="H911" i="2"/>
  <c r="L910" i="2"/>
  <c r="M910" i="2" s="1"/>
  <c r="L909" i="2"/>
  <c r="M909" i="2" s="1"/>
  <c r="L908" i="2"/>
  <c r="M908" i="2" s="1"/>
  <c r="Q907" i="2"/>
  <c r="Q905" i="2" s="1"/>
  <c r="P907" i="2"/>
  <c r="P905" i="2" s="1"/>
  <c r="O907" i="2"/>
  <c r="O905" i="2" s="1"/>
  <c r="N907" i="2"/>
  <c r="K907" i="2"/>
  <c r="K905" i="2" s="1"/>
  <c r="J907" i="2"/>
  <c r="J905" i="2" s="1"/>
  <c r="I907" i="2"/>
  <c r="H907" i="2"/>
  <c r="H905" i="2" s="1"/>
  <c r="L905" i="2" s="1"/>
  <c r="M905" i="2" s="1"/>
  <c r="G907" i="2"/>
  <c r="Q906" i="2"/>
  <c r="P906" i="2"/>
  <c r="O906" i="2"/>
  <c r="N906" i="2"/>
  <c r="N894" i="2" s="1"/>
  <c r="K906" i="2"/>
  <c r="J906" i="2"/>
  <c r="J904" i="2" s="1"/>
  <c r="J817" i="2" s="1"/>
  <c r="I906" i="2"/>
  <c r="H906" i="2"/>
  <c r="G906" i="2"/>
  <c r="N905" i="2"/>
  <c r="I905" i="2"/>
  <c r="G905" i="2"/>
  <c r="Q904" i="2"/>
  <c r="Q817" i="2" s="1"/>
  <c r="N904" i="2"/>
  <c r="N817" i="2" s="1"/>
  <c r="K904" i="2"/>
  <c r="H904" i="2"/>
  <c r="G904" i="2"/>
  <c r="G817" i="2" s="1"/>
  <c r="L903" i="2"/>
  <c r="M903" i="2" s="1"/>
  <c r="L902" i="2"/>
  <c r="M902" i="2" s="1"/>
  <c r="Q901" i="2"/>
  <c r="Q900" i="2" s="1"/>
  <c r="Q899" i="2" s="1"/>
  <c r="P901" i="2"/>
  <c r="O901" i="2"/>
  <c r="N901" i="2"/>
  <c r="N900" i="2" s="1"/>
  <c r="N899" i="2" s="1"/>
  <c r="N895" i="2" s="1"/>
  <c r="K901" i="2"/>
  <c r="K900" i="2" s="1"/>
  <c r="K899" i="2" s="1"/>
  <c r="K895" i="2" s="1"/>
  <c r="J901" i="2"/>
  <c r="I901" i="2"/>
  <c r="H901" i="2"/>
  <c r="G901" i="2"/>
  <c r="P900" i="2"/>
  <c r="P899" i="2" s="1"/>
  <c r="O900" i="2"/>
  <c r="O899" i="2" s="1"/>
  <c r="J900" i="2"/>
  <c r="J899" i="2" s="1"/>
  <c r="I900" i="2"/>
  <c r="H900" i="2"/>
  <c r="G900" i="2"/>
  <c r="G899" i="2" s="1"/>
  <c r="I899" i="2"/>
  <c r="H899" i="2"/>
  <c r="L899" i="2" s="1"/>
  <c r="M898" i="2"/>
  <c r="L898" i="2"/>
  <c r="Q897" i="2"/>
  <c r="P897" i="2"/>
  <c r="P896" i="2" s="1"/>
  <c r="P895" i="2" s="1"/>
  <c r="O897" i="2"/>
  <c r="O896" i="2" s="1"/>
  <c r="O895" i="2" s="1"/>
  <c r="N897" i="2"/>
  <c r="M897" i="2"/>
  <c r="K897" i="2"/>
  <c r="J897" i="2"/>
  <c r="J896" i="2" s="1"/>
  <c r="J895" i="2" s="1"/>
  <c r="I897" i="2"/>
  <c r="I896" i="2" s="1"/>
  <c r="H897" i="2"/>
  <c r="G897" i="2"/>
  <c r="Q896" i="2"/>
  <c r="N896" i="2"/>
  <c r="M896" i="2"/>
  <c r="K896" i="2"/>
  <c r="G896" i="2"/>
  <c r="G895" i="2" s="1"/>
  <c r="Q895" i="2"/>
  <c r="Q894" i="2"/>
  <c r="K894" i="2"/>
  <c r="J894" i="2"/>
  <c r="G894" i="2"/>
  <c r="M893" i="2"/>
  <c r="L893" i="2"/>
  <c r="M892" i="2"/>
  <c r="L892" i="2"/>
  <c r="L891" i="2"/>
  <c r="M891" i="2" s="1"/>
  <c r="M890" i="2"/>
  <c r="L890" i="2"/>
  <c r="M889" i="2"/>
  <c r="L889" i="2"/>
  <c r="L888" i="2"/>
  <c r="M888" i="2" s="1"/>
  <c r="M887" i="2" s="1"/>
  <c r="Q887" i="2"/>
  <c r="P887" i="2"/>
  <c r="O887" i="2"/>
  <c r="N887" i="2"/>
  <c r="K887" i="2"/>
  <c r="J887" i="2"/>
  <c r="I887" i="2"/>
  <c r="H887" i="2"/>
  <c r="G887" i="2"/>
  <c r="L886" i="2"/>
  <c r="M886" i="2" s="1"/>
  <c r="L885" i="2"/>
  <c r="M885" i="2" s="1"/>
  <c r="M884" i="2"/>
  <c r="L884" i="2"/>
  <c r="L883" i="2"/>
  <c r="M883" i="2" s="1"/>
  <c r="L882" i="2"/>
  <c r="M882" i="2" s="1"/>
  <c r="L881" i="2"/>
  <c r="M881" i="2" s="1"/>
  <c r="Q880" i="2"/>
  <c r="P880" i="2"/>
  <c r="O880" i="2"/>
  <c r="N880" i="2"/>
  <c r="K880" i="2"/>
  <c r="K868" i="2" s="1"/>
  <c r="J880" i="2"/>
  <c r="I880" i="2"/>
  <c r="H880" i="2"/>
  <c r="G880" i="2"/>
  <c r="L879" i="2"/>
  <c r="M879" i="2" s="1"/>
  <c r="M878" i="2"/>
  <c r="L878" i="2"/>
  <c r="K878" i="2"/>
  <c r="L877" i="2"/>
  <c r="M877" i="2" s="1"/>
  <c r="Q876" i="2"/>
  <c r="P876" i="2"/>
  <c r="O876" i="2"/>
  <c r="N876" i="2"/>
  <c r="K876" i="2"/>
  <c r="J876" i="2"/>
  <c r="I876" i="2"/>
  <c r="H876" i="2"/>
  <c r="L876" i="2" s="1"/>
  <c r="G876" i="2"/>
  <c r="L875" i="2"/>
  <c r="M875" i="2" s="1"/>
  <c r="L874" i="2"/>
  <c r="M874" i="2" s="1"/>
  <c r="M873" i="2"/>
  <c r="L873" i="2"/>
  <c r="L872" i="2"/>
  <c r="M872" i="2" s="1"/>
  <c r="M871" i="2"/>
  <c r="L871" i="2"/>
  <c r="M870" i="2"/>
  <c r="L870" i="2"/>
  <c r="Q869" i="2"/>
  <c r="P869" i="2"/>
  <c r="P868" i="2" s="1"/>
  <c r="O869" i="2"/>
  <c r="N869" i="2"/>
  <c r="K869" i="2"/>
  <c r="J869" i="2"/>
  <c r="I869" i="2"/>
  <c r="I868" i="2" s="1"/>
  <c r="H869" i="2"/>
  <c r="H868" i="2" s="1"/>
  <c r="G869" i="2"/>
  <c r="N868" i="2"/>
  <c r="G868" i="2"/>
  <c r="M867" i="2"/>
  <c r="L867" i="2"/>
  <c r="L866" i="2"/>
  <c r="M866" i="2" s="1"/>
  <c r="M865" i="2"/>
  <c r="L865" i="2"/>
  <c r="M864" i="2"/>
  <c r="L864" i="2"/>
  <c r="L863" i="2"/>
  <c r="M863" i="2" s="1"/>
  <c r="M862" i="2"/>
  <c r="L862" i="2"/>
  <c r="Q861" i="2"/>
  <c r="P861" i="2"/>
  <c r="O861" i="2"/>
  <c r="N861" i="2"/>
  <c r="N856" i="2" s="1"/>
  <c r="M861" i="2"/>
  <c r="K861" i="2"/>
  <c r="J861" i="2"/>
  <c r="I861" i="2"/>
  <c r="H861" i="2"/>
  <c r="G861" i="2"/>
  <c r="M860" i="2"/>
  <c r="L860" i="2"/>
  <c r="L859" i="2"/>
  <c r="M859" i="2" s="1"/>
  <c r="L858" i="2"/>
  <c r="M858" i="2" s="1"/>
  <c r="M857" i="2" s="1"/>
  <c r="M856" i="2" s="1"/>
  <c r="Q857" i="2"/>
  <c r="Q856" i="2" s="1"/>
  <c r="P857" i="2"/>
  <c r="O857" i="2"/>
  <c r="N857" i="2"/>
  <c r="K857" i="2"/>
  <c r="K856" i="2" s="1"/>
  <c r="K855" i="2" s="1"/>
  <c r="J857" i="2"/>
  <c r="I857" i="2"/>
  <c r="H857" i="2"/>
  <c r="G857" i="2"/>
  <c r="P856" i="2"/>
  <c r="P855" i="2" s="1"/>
  <c r="O856" i="2"/>
  <c r="J856" i="2"/>
  <c r="I856" i="2"/>
  <c r="I855" i="2"/>
  <c r="J854" i="2"/>
  <c r="L854" i="2" s="1"/>
  <c r="M854" i="2" s="1"/>
  <c r="L853" i="2"/>
  <c r="M853" i="2" s="1"/>
  <c r="J852" i="2"/>
  <c r="Q851" i="2"/>
  <c r="P851" i="2"/>
  <c r="O851" i="2"/>
  <c r="O850" i="2" s="1"/>
  <c r="O849" i="2" s="1"/>
  <c r="N851" i="2"/>
  <c r="K851" i="2"/>
  <c r="K850" i="2" s="1"/>
  <c r="K849" i="2" s="1"/>
  <c r="I851" i="2"/>
  <c r="H851" i="2"/>
  <c r="G851" i="2"/>
  <c r="Q850" i="2"/>
  <c r="Q849" i="2" s="1"/>
  <c r="P850" i="2"/>
  <c r="P849" i="2" s="1"/>
  <c r="N850" i="2"/>
  <c r="I850" i="2"/>
  <c r="I849" i="2" s="1"/>
  <c r="I848" i="2" s="1"/>
  <c r="H850" i="2"/>
  <c r="G850" i="2"/>
  <c r="N849" i="2"/>
  <c r="G849" i="2"/>
  <c r="M847" i="2"/>
  <c r="L847" i="2"/>
  <c r="L846" i="2"/>
  <c r="M846" i="2" s="1"/>
  <c r="L845" i="2"/>
  <c r="M845" i="2" s="1"/>
  <c r="M844" i="2"/>
  <c r="L844" i="2"/>
  <c r="L843" i="2"/>
  <c r="M843" i="2" s="1"/>
  <c r="M841" i="2" s="1"/>
  <c r="M840" i="2" s="1"/>
  <c r="M842" i="2"/>
  <c r="L842" i="2"/>
  <c r="Q841" i="2"/>
  <c r="Q840" i="2" s="1"/>
  <c r="P841" i="2"/>
  <c r="O841" i="2"/>
  <c r="N841" i="2"/>
  <c r="N840" i="2" s="1"/>
  <c r="N820" i="2" s="1"/>
  <c r="N819" i="2" s="1"/>
  <c r="K841" i="2"/>
  <c r="K840" i="2" s="1"/>
  <c r="J841" i="2"/>
  <c r="I841" i="2"/>
  <c r="H841" i="2"/>
  <c r="G841" i="2"/>
  <c r="P840" i="2"/>
  <c r="O840" i="2"/>
  <c r="J840" i="2"/>
  <c r="I840" i="2"/>
  <c r="G840" i="2"/>
  <c r="M839" i="2"/>
  <c r="L839" i="2"/>
  <c r="M838" i="2"/>
  <c r="L838" i="2"/>
  <c r="L837" i="2"/>
  <c r="M837" i="2" s="1"/>
  <c r="L836" i="2"/>
  <c r="M836" i="2" s="1"/>
  <c r="M835" i="2"/>
  <c r="L835" i="2"/>
  <c r="L834" i="2"/>
  <c r="M834" i="2" s="1"/>
  <c r="L833" i="2"/>
  <c r="M833" i="2" s="1"/>
  <c r="Q832" i="2"/>
  <c r="Q820" i="2" s="1"/>
  <c r="Q819" i="2" s="1"/>
  <c r="P832" i="2"/>
  <c r="O832" i="2"/>
  <c r="N832" i="2"/>
  <c r="K832" i="2"/>
  <c r="L832" i="2" s="1"/>
  <c r="J832" i="2"/>
  <c r="I832" i="2"/>
  <c r="H832" i="2"/>
  <c r="G832" i="2"/>
  <c r="L831" i="2"/>
  <c r="M831" i="2" s="1"/>
  <c r="M830" i="2"/>
  <c r="L830" i="2"/>
  <c r="L829" i="2"/>
  <c r="M829" i="2" s="1"/>
  <c r="L828" i="2"/>
  <c r="M828" i="2" s="1"/>
  <c r="L827" i="2"/>
  <c r="M827" i="2" s="1"/>
  <c r="M826" i="2"/>
  <c r="L826" i="2"/>
  <c r="L825" i="2"/>
  <c r="M825" i="2" s="1"/>
  <c r="L824" i="2"/>
  <c r="M824" i="2" s="1"/>
  <c r="M823" i="2"/>
  <c r="L823" i="2"/>
  <c r="Q822" i="2"/>
  <c r="P822" i="2"/>
  <c r="P821" i="2" s="1"/>
  <c r="P820" i="2" s="1"/>
  <c r="P819" i="2" s="1"/>
  <c r="O822" i="2"/>
  <c r="N822" i="2"/>
  <c r="K822" i="2"/>
  <c r="J822" i="2"/>
  <c r="L822" i="2" s="1"/>
  <c r="I822" i="2"/>
  <c r="H822" i="2"/>
  <c r="G822" i="2"/>
  <c r="G821" i="2" s="1"/>
  <c r="Q821" i="2"/>
  <c r="O821" i="2"/>
  <c r="N821" i="2"/>
  <c r="K821" i="2"/>
  <c r="I821" i="2"/>
  <c r="H821" i="2"/>
  <c r="O820" i="2"/>
  <c r="O819" i="2" s="1"/>
  <c r="I820" i="2"/>
  <c r="I819" i="2"/>
  <c r="K817" i="2"/>
  <c r="L816" i="2"/>
  <c r="M816" i="2" s="1"/>
  <c r="M815" i="2" s="1"/>
  <c r="M814" i="2" s="1"/>
  <c r="M813" i="2" s="1"/>
  <c r="Q815" i="2"/>
  <c r="P815" i="2"/>
  <c r="O815" i="2"/>
  <c r="O814" i="2" s="1"/>
  <c r="O813" i="2" s="1"/>
  <c r="N815" i="2"/>
  <c r="N814" i="2" s="1"/>
  <c r="N813" i="2" s="1"/>
  <c r="L815" i="2"/>
  <c r="K815" i="2"/>
  <c r="J815" i="2"/>
  <c r="I815" i="2"/>
  <c r="I814" i="2" s="1"/>
  <c r="I813" i="2" s="1"/>
  <c r="H815" i="2"/>
  <c r="G815" i="2"/>
  <c r="G814" i="2" s="1"/>
  <c r="G813" i="2" s="1"/>
  <c r="Q814" i="2"/>
  <c r="Q813" i="2" s="1"/>
  <c r="P814" i="2"/>
  <c r="K814" i="2"/>
  <c r="J814" i="2"/>
  <c r="H814" i="2"/>
  <c r="P813" i="2"/>
  <c r="K813" i="2"/>
  <c r="J813" i="2"/>
  <c r="L812" i="2"/>
  <c r="M812" i="2" s="1"/>
  <c r="M811" i="2" s="1"/>
  <c r="M810" i="2" s="1"/>
  <c r="M809" i="2" s="1"/>
  <c r="Q811" i="2"/>
  <c r="P811" i="2"/>
  <c r="O811" i="2"/>
  <c r="N811" i="2"/>
  <c r="N810" i="2" s="1"/>
  <c r="N809" i="2" s="1"/>
  <c r="L811" i="2"/>
  <c r="K811" i="2"/>
  <c r="K810" i="2" s="1"/>
  <c r="K809" i="2" s="1"/>
  <c r="J811" i="2"/>
  <c r="I811" i="2"/>
  <c r="H811" i="2"/>
  <c r="H810" i="2" s="1"/>
  <c r="H809" i="2" s="1"/>
  <c r="G811" i="2"/>
  <c r="Q810" i="2"/>
  <c r="Q809" i="2" s="1"/>
  <c r="P810" i="2"/>
  <c r="P809" i="2" s="1"/>
  <c r="O810" i="2"/>
  <c r="J810" i="2"/>
  <c r="L810" i="2" s="1"/>
  <c r="I810" i="2"/>
  <c r="G810" i="2"/>
  <c r="G809" i="2" s="1"/>
  <c r="O809" i="2"/>
  <c r="J809" i="2"/>
  <c r="L809" i="2" s="1"/>
  <c r="I809" i="2"/>
  <c r="L808" i="2"/>
  <c r="M808" i="2" s="1"/>
  <c r="M794" i="2" s="1"/>
  <c r="M792" i="2" s="1"/>
  <c r="M807" i="2"/>
  <c r="L807" i="2"/>
  <c r="L806" i="2"/>
  <c r="M806" i="2" s="1"/>
  <c r="Q805" i="2"/>
  <c r="P805" i="2"/>
  <c r="P802" i="2" s="1"/>
  <c r="O805" i="2"/>
  <c r="O802" i="2" s="1"/>
  <c r="N805" i="2"/>
  <c r="K805" i="2"/>
  <c r="K800" i="2" s="1"/>
  <c r="K794" i="2" s="1"/>
  <c r="J805" i="2"/>
  <c r="I805" i="2"/>
  <c r="I802" i="2" s="1"/>
  <c r="H805" i="2"/>
  <c r="G805" i="2"/>
  <c r="Q804" i="2"/>
  <c r="P804" i="2"/>
  <c r="P801" i="2" s="1"/>
  <c r="O804" i="2"/>
  <c r="N804" i="2"/>
  <c r="K804" i="2"/>
  <c r="J804" i="2"/>
  <c r="J801" i="2" s="1"/>
  <c r="I804" i="2"/>
  <c r="H804" i="2"/>
  <c r="G804" i="2"/>
  <c r="Q803" i="2"/>
  <c r="P803" i="2"/>
  <c r="O803" i="2"/>
  <c r="O801" i="2" s="1"/>
  <c r="O799" i="2" s="1"/>
  <c r="N803" i="2"/>
  <c r="N801" i="2" s="1"/>
  <c r="N799" i="2" s="1"/>
  <c r="K803" i="2"/>
  <c r="J803" i="2"/>
  <c r="I803" i="2"/>
  <c r="H803" i="2"/>
  <c r="G803" i="2"/>
  <c r="G801" i="2" s="1"/>
  <c r="G799" i="2" s="1"/>
  <c r="Q802" i="2"/>
  <c r="K802" i="2"/>
  <c r="H802" i="2"/>
  <c r="G802" i="2"/>
  <c r="Q801" i="2"/>
  <c r="K801" i="2"/>
  <c r="K799" i="2" s="1"/>
  <c r="Q800" i="2"/>
  <c r="Q794" i="2" s="1"/>
  <c r="Q792" i="2" s="1"/>
  <c r="P800" i="2"/>
  <c r="P794" i="2" s="1"/>
  <c r="P792" i="2" s="1"/>
  <c r="O800" i="2"/>
  <c r="O794" i="2" s="1"/>
  <c r="O792" i="2" s="1"/>
  <c r="I800" i="2"/>
  <c r="G800" i="2"/>
  <c r="Q799" i="2"/>
  <c r="Q793" i="2" s="1"/>
  <c r="Q791" i="2" s="1"/>
  <c r="P799" i="2"/>
  <c r="J799" i="2"/>
  <c r="L798" i="2"/>
  <c r="M798" i="2" s="1"/>
  <c r="M797" i="2" s="1"/>
  <c r="M796" i="2" s="1"/>
  <c r="Q797" i="2"/>
  <c r="P797" i="2"/>
  <c r="P796" i="2" s="1"/>
  <c r="P795" i="2" s="1"/>
  <c r="P793" i="2" s="1"/>
  <c r="P791" i="2" s="1"/>
  <c r="O797" i="2"/>
  <c r="O796" i="2" s="1"/>
  <c r="O795" i="2" s="1"/>
  <c r="O793" i="2" s="1"/>
  <c r="O791" i="2" s="1"/>
  <c r="N797" i="2"/>
  <c r="L797" i="2"/>
  <c r="K797" i="2"/>
  <c r="J797" i="2"/>
  <c r="I797" i="2"/>
  <c r="H797" i="2"/>
  <c r="G797" i="2"/>
  <c r="Q796" i="2"/>
  <c r="Q795" i="2" s="1"/>
  <c r="N796" i="2"/>
  <c r="K796" i="2"/>
  <c r="K795" i="2" s="1"/>
  <c r="K793" i="2" s="1"/>
  <c r="K791" i="2" s="1"/>
  <c r="J796" i="2"/>
  <c r="J795" i="2" s="1"/>
  <c r="I796" i="2"/>
  <c r="I795" i="2" s="1"/>
  <c r="H796" i="2"/>
  <c r="G796" i="2"/>
  <c r="N795" i="2"/>
  <c r="M795" i="2"/>
  <c r="H795" i="2"/>
  <c r="G795" i="2"/>
  <c r="I794" i="2"/>
  <c r="I792" i="2" s="1"/>
  <c r="G794" i="2"/>
  <c r="G792" i="2" s="1"/>
  <c r="K792" i="2"/>
  <c r="L790" i="2"/>
  <c r="M790" i="2" s="1"/>
  <c r="M789" i="2" s="1"/>
  <c r="M788" i="2" s="1"/>
  <c r="M787" i="2" s="1"/>
  <c r="Q789" i="2"/>
  <c r="Q788" i="2" s="1"/>
  <c r="Q787" i="2" s="1"/>
  <c r="Q786" i="2" s="1"/>
  <c r="Q785" i="2" s="1"/>
  <c r="P789" i="2"/>
  <c r="O789" i="2"/>
  <c r="N789" i="2"/>
  <c r="K789" i="2"/>
  <c r="K788" i="2" s="1"/>
  <c r="J789" i="2"/>
  <c r="J788" i="2" s="1"/>
  <c r="J787" i="2" s="1"/>
  <c r="J786" i="2" s="1"/>
  <c r="J785" i="2" s="1"/>
  <c r="I789" i="2"/>
  <c r="H789" i="2"/>
  <c r="G789" i="2"/>
  <c r="G788" i="2" s="1"/>
  <c r="G787" i="2" s="1"/>
  <c r="P788" i="2"/>
  <c r="P787" i="2" s="1"/>
  <c r="P786" i="2" s="1"/>
  <c r="P785" i="2" s="1"/>
  <c r="O788" i="2"/>
  <c r="O787" i="2" s="1"/>
  <c r="O786" i="2" s="1"/>
  <c r="O785" i="2" s="1"/>
  <c r="N788" i="2"/>
  <c r="I788" i="2"/>
  <c r="H788" i="2"/>
  <c r="N787" i="2"/>
  <c r="N786" i="2" s="1"/>
  <c r="N785" i="2" s="1"/>
  <c r="K787" i="2"/>
  <c r="K786" i="2" s="1"/>
  <c r="K785" i="2" s="1"/>
  <c r="H787" i="2"/>
  <c r="M786" i="2"/>
  <c r="M785" i="2" s="1"/>
  <c r="H786" i="2"/>
  <c r="G786" i="2"/>
  <c r="H785" i="2"/>
  <c r="G785" i="2"/>
  <c r="M784" i="2"/>
  <c r="L784" i="2"/>
  <c r="Q783" i="2"/>
  <c r="P783" i="2"/>
  <c r="P782" i="2" s="1"/>
  <c r="P781" i="2" s="1"/>
  <c r="O783" i="2"/>
  <c r="O782" i="2" s="1"/>
  <c r="O781" i="2" s="1"/>
  <c r="O776" i="2" s="1"/>
  <c r="O775" i="2" s="1"/>
  <c r="N783" i="2"/>
  <c r="N782" i="2" s="1"/>
  <c r="M783" i="2"/>
  <c r="M782" i="2" s="1"/>
  <c r="M781" i="2" s="1"/>
  <c r="K783" i="2"/>
  <c r="J783" i="2"/>
  <c r="J782" i="2" s="1"/>
  <c r="J781" i="2" s="1"/>
  <c r="I783" i="2"/>
  <c r="H783" i="2"/>
  <c r="G783" i="2"/>
  <c r="G782" i="2" s="1"/>
  <c r="G781" i="2" s="1"/>
  <c r="Q782" i="2"/>
  <c r="K782" i="2"/>
  <c r="I782" i="2"/>
  <c r="I781" i="2" s="1"/>
  <c r="I776" i="2" s="1"/>
  <c r="I775" i="2" s="1"/>
  <c r="Q781" i="2"/>
  <c r="N781" i="2"/>
  <c r="K781" i="2"/>
  <c r="L780" i="2"/>
  <c r="M780" i="2" s="1"/>
  <c r="M779" i="2" s="1"/>
  <c r="M778" i="2" s="1"/>
  <c r="M777" i="2" s="1"/>
  <c r="M776" i="2" s="1"/>
  <c r="M775" i="2" s="1"/>
  <c r="Q779" i="2"/>
  <c r="P779" i="2"/>
  <c r="O779" i="2"/>
  <c r="O778" i="2" s="1"/>
  <c r="O777" i="2" s="1"/>
  <c r="N779" i="2"/>
  <c r="N778" i="2" s="1"/>
  <c r="N777" i="2" s="1"/>
  <c r="L779" i="2"/>
  <c r="K779" i="2"/>
  <c r="J779" i="2"/>
  <c r="I779" i="2"/>
  <c r="I778" i="2" s="1"/>
  <c r="I777" i="2" s="1"/>
  <c r="H779" i="2"/>
  <c r="G779" i="2"/>
  <c r="G778" i="2" s="1"/>
  <c r="G777" i="2" s="1"/>
  <c r="Q778" i="2"/>
  <c r="Q777" i="2" s="1"/>
  <c r="Q776" i="2" s="1"/>
  <c r="P778" i="2"/>
  <c r="K778" i="2"/>
  <c r="K777" i="2" s="1"/>
  <c r="K776" i="2" s="1"/>
  <c r="K775" i="2" s="1"/>
  <c r="J778" i="2"/>
  <c r="H778" i="2"/>
  <c r="P777" i="2"/>
  <c r="J777" i="2"/>
  <c r="J776" i="2" s="1"/>
  <c r="J775" i="2" s="1"/>
  <c r="P776" i="2"/>
  <c r="Q775" i="2"/>
  <c r="P775" i="2"/>
  <c r="L774" i="2"/>
  <c r="M774" i="2" s="1"/>
  <c r="M773" i="2" s="1"/>
  <c r="M772" i="2" s="1"/>
  <c r="Q773" i="2"/>
  <c r="P773" i="2"/>
  <c r="O773" i="2"/>
  <c r="O772" i="2" s="1"/>
  <c r="O771" i="2" s="1"/>
  <c r="O763" i="2" s="1"/>
  <c r="N773" i="2"/>
  <c r="K773" i="2"/>
  <c r="K772" i="2" s="1"/>
  <c r="K771" i="2" s="1"/>
  <c r="J773" i="2"/>
  <c r="I773" i="2"/>
  <c r="H773" i="2"/>
  <c r="G773" i="2"/>
  <c r="Q772" i="2"/>
  <c r="Q771" i="2" s="1"/>
  <c r="Q763" i="2" s="1"/>
  <c r="Q761" i="2" s="1"/>
  <c r="P772" i="2"/>
  <c r="P771" i="2" s="1"/>
  <c r="P763" i="2" s="1"/>
  <c r="N772" i="2"/>
  <c r="J772" i="2"/>
  <c r="J771" i="2" s="1"/>
  <c r="J763" i="2" s="1"/>
  <c r="J761" i="2" s="1"/>
  <c r="I772" i="2"/>
  <c r="I771" i="2" s="1"/>
  <c r="I763" i="2" s="1"/>
  <c r="I761" i="2" s="1"/>
  <c r="H772" i="2"/>
  <c r="G772" i="2"/>
  <c r="N771" i="2"/>
  <c r="N763" i="2" s="1"/>
  <c r="N761" i="2" s="1"/>
  <c r="M771" i="2"/>
  <c r="M763" i="2" s="1"/>
  <c r="M761" i="2" s="1"/>
  <c r="G771" i="2"/>
  <c r="G763" i="2" s="1"/>
  <c r="G761" i="2" s="1"/>
  <c r="L770" i="2"/>
  <c r="M770" i="2" s="1"/>
  <c r="M769" i="2" s="1"/>
  <c r="Q769" i="2"/>
  <c r="P769" i="2"/>
  <c r="O769" i="2"/>
  <c r="N769" i="2"/>
  <c r="K769" i="2"/>
  <c r="J769" i="2"/>
  <c r="I769" i="2"/>
  <c r="H769" i="2"/>
  <c r="G769" i="2"/>
  <c r="L768" i="2"/>
  <c r="M768" i="2" s="1"/>
  <c r="M767" i="2" s="1"/>
  <c r="Q767" i="2"/>
  <c r="P767" i="2"/>
  <c r="O767" i="2"/>
  <c r="O766" i="2" s="1"/>
  <c r="N767" i="2"/>
  <c r="K767" i="2"/>
  <c r="J767" i="2"/>
  <c r="I767" i="2"/>
  <c r="H767" i="2"/>
  <c r="G767" i="2"/>
  <c r="N766" i="2"/>
  <c r="N765" i="2" s="1"/>
  <c r="N764" i="2" s="1"/>
  <c r="N762" i="2" s="1"/>
  <c r="K766" i="2"/>
  <c r="K765" i="2" s="1"/>
  <c r="K764" i="2" s="1"/>
  <c r="K762" i="2" s="1"/>
  <c r="K644" i="2" s="1"/>
  <c r="J766" i="2"/>
  <c r="J765" i="2" s="1"/>
  <c r="J764" i="2" s="1"/>
  <c r="J762" i="2" s="1"/>
  <c r="G766" i="2"/>
  <c r="O765" i="2"/>
  <c r="O764" i="2" s="1"/>
  <c r="O762" i="2" s="1"/>
  <c r="O644" i="2" s="1"/>
  <c r="G765" i="2"/>
  <c r="G764" i="2" s="1"/>
  <c r="G762" i="2" s="1"/>
  <c r="G644" i="2" s="1"/>
  <c r="K763" i="2"/>
  <c r="K761" i="2" s="1"/>
  <c r="P761" i="2"/>
  <c r="O761" i="2"/>
  <c r="L760" i="2"/>
  <c r="M760" i="2" s="1"/>
  <c r="M759" i="2" s="1"/>
  <c r="M758" i="2" s="1"/>
  <c r="M757" i="2" s="1"/>
  <c r="M752" i="2" s="1"/>
  <c r="M751" i="2" s="1"/>
  <c r="Q759" i="2"/>
  <c r="Q758" i="2" s="1"/>
  <c r="Q757" i="2" s="1"/>
  <c r="P759" i="2"/>
  <c r="O759" i="2"/>
  <c r="N759" i="2"/>
  <c r="K759" i="2"/>
  <c r="K758" i="2" s="1"/>
  <c r="K757" i="2" s="1"/>
  <c r="J759" i="2"/>
  <c r="I759" i="2"/>
  <c r="H759" i="2"/>
  <c r="G759" i="2"/>
  <c r="G758" i="2" s="1"/>
  <c r="G757" i="2" s="1"/>
  <c r="P758" i="2"/>
  <c r="P757" i="2" s="1"/>
  <c r="O758" i="2"/>
  <c r="N758" i="2"/>
  <c r="J758" i="2"/>
  <c r="J757" i="2" s="1"/>
  <c r="I758" i="2"/>
  <c r="H758" i="2"/>
  <c r="O757" i="2"/>
  <c r="N757" i="2"/>
  <c r="H757" i="2"/>
  <c r="L756" i="2"/>
  <c r="M756" i="2" s="1"/>
  <c r="M755" i="2" s="1"/>
  <c r="M754" i="2" s="1"/>
  <c r="M753" i="2" s="1"/>
  <c r="Q755" i="2"/>
  <c r="Q754" i="2" s="1"/>
  <c r="Q753" i="2" s="1"/>
  <c r="P755" i="2"/>
  <c r="P754" i="2" s="1"/>
  <c r="P753" i="2" s="1"/>
  <c r="P752" i="2" s="1"/>
  <c r="P751" i="2" s="1"/>
  <c r="O755" i="2"/>
  <c r="N755" i="2"/>
  <c r="K755" i="2"/>
  <c r="K754" i="2" s="1"/>
  <c r="K753" i="2" s="1"/>
  <c r="J755" i="2"/>
  <c r="J754" i="2" s="1"/>
  <c r="J753" i="2" s="1"/>
  <c r="J752" i="2" s="1"/>
  <c r="J751" i="2" s="1"/>
  <c r="I755" i="2"/>
  <c r="H755" i="2"/>
  <c r="G755" i="2"/>
  <c r="O754" i="2"/>
  <c r="O753" i="2" s="1"/>
  <c r="N754" i="2"/>
  <c r="N753" i="2" s="1"/>
  <c r="H754" i="2"/>
  <c r="G754" i="2"/>
  <c r="G753" i="2"/>
  <c r="G752" i="2" s="1"/>
  <c r="G751" i="2" s="1"/>
  <c r="L750" i="2"/>
  <c r="M750" i="2" s="1"/>
  <c r="M749" i="2" s="1"/>
  <c r="Q749" i="2"/>
  <c r="P749" i="2"/>
  <c r="O749" i="2"/>
  <c r="N749" i="2"/>
  <c r="L749" i="2"/>
  <c r="K749" i="2"/>
  <c r="J749" i="2"/>
  <c r="I749" i="2"/>
  <c r="H749" i="2"/>
  <c r="G749" i="2"/>
  <c r="M748" i="2"/>
  <c r="L748" i="2"/>
  <c r="Q747" i="2"/>
  <c r="P747" i="2"/>
  <c r="O747" i="2"/>
  <c r="N747" i="2"/>
  <c r="M747" i="2"/>
  <c r="K747" i="2"/>
  <c r="J747" i="2"/>
  <c r="I747" i="2"/>
  <c r="H747" i="2"/>
  <c r="L747" i="2" s="1"/>
  <c r="G747" i="2"/>
  <c r="L746" i="2"/>
  <c r="M746" i="2" s="1"/>
  <c r="M745" i="2" s="1"/>
  <c r="Q745" i="2"/>
  <c r="P745" i="2"/>
  <c r="O745" i="2"/>
  <c r="N745" i="2"/>
  <c r="K745" i="2"/>
  <c r="J745" i="2"/>
  <c r="I745" i="2"/>
  <c r="H745" i="2"/>
  <c r="G745" i="2"/>
  <c r="Q744" i="2"/>
  <c r="P744" i="2"/>
  <c r="P742" i="2" s="1"/>
  <c r="O744" i="2"/>
  <c r="O742" i="2" s="1"/>
  <c r="N744" i="2"/>
  <c r="N742" i="2" s="1"/>
  <c r="K744" i="2"/>
  <c r="J744" i="2"/>
  <c r="J742" i="2" s="1"/>
  <c r="I744" i="2"/>
  <c r="I742" i="2" s="1"/>
  <c r="H744" i="2"/>
  <c r="L744" i="2" s="1"/>
  <c r="G744" i="2"/>
  <c r="M744" i="2" s="1"/>
  <c r="Q743" i="2"/>
  <c r="P743" i="2"/>
  <c r="O743" i="2"/>
  <c r="O741" i="2" s="1"/>
  <c r="N743" i="2"/>
  <c r="L743" i="2"/>
  <c r="K743" i="2"/>
  <c r="J743" i="2"/>
  <c r="I743" i="2"/>
  <c r="I741" i="2" s="1"/>
  <c r="H743" i="2"/>
  <c r="G743" i="2"/>
  <c r="Q742" i="2"/>
  <c r="K742" i="2"/>
  <c r="Q741" i="2"/>
  <c r="P741" i="2"/>
  <c r="K741" i="2"/>
  <c r="J741" i="2"/>
  <c r="L740" i="2"/>
  <c r="M740" i="2" s="1"/>
  <c r="M739" i="2" s="1"/>
  <c r="M738" i="2" s="1"/>
  <c r="M737" i="2" s="1"/>
  <c r="Q739" i="2"/>
  <c r="Q738" i="2" s="1"/>
  <c r="Q737" i="2" s="1"/>
  <c r="P739" i="2"/>
  <c r="O739" i="2"/>
  <c r="N739" i="2"/>
  <c r="N738" i="2" s="1"/>
  <c r="N737" i="2" s="1"/>
  <c r="K739" i="2"/>
  <c r="J739" i="2"/>
  <c r="I739" i="2"/>
  <c r="H739" i="2"/>
  <c r="H738" i="2" s="1"/>
  <c r="H737" i="2" s="1"/>
  <c r="G739" i="2"/>
  <c r="P738" i="2"/>
  <c r="P737" i="2" s="1"/>
  <c r="O738" i="2"/>
  <c r="J738" i="2"/>
  <c r="I738" i="2"/>
  <c r="G738" i="2"/>
  <c r="G737" i="2" s="1"/>
  <c r="O737" i="2"/>
  <c r="J737" i="2"/>
  <c r="I737" i="2"/>
  <c r="M736" i="2"/>
  <c r="L736" i="2"/>
  <c r="Q735" i="2"/>
  <c r="Q734" i="2" s="1"/>
  <c r="P735" i="2"/>
  <c r="P734" i="2" s="1"/>
  <c r="O735" i="2"/>
  <c r="N735" i="2"/>
  <c r="M735" i="2"/>
  <c r="M734" i="2" s="1"/>
  <c r="M733" i="2" s="1"/>
  <c r="K735" i="2"/>
  <c r="K734" i="2" s="1"/>
  <c r="K733" i="2" s="1"/>
  <c r="J735" i="2"/>
  <c r="I735" i="2"/>
  <c r="H735" i="2"/>
  <c r="G735" i="2"/>
  <c r="G734" i="2" s="1"/>
  <c r="G733" i="2" s="1"/>
  <c r="O734" i="2"/>
  <c r="O733" i="2" s="1"/>
  <c r="N734" i="2"/>
  <c r="I734" i="2"/>
  <c r="H734" i="2"/>
  <c r="Q733" i="2"/>
  <c r="P733" i="2"/>
  <c r="N733" i="2"/>
  <c r="I733" i="2"/>
  <c r="H733" i="2"/>
  <c r="L732" i="2"/>
  <c r="M732" i="2" s="1"/>
  <c r="M731" i="2" s="1"/>
  <c r="M730" i="2" s="1"/>
  <c r="Q731" i="2"/>
  <c r="P731" i="2"/>
  <c r="P730" i="2" s="1"/>
  <c r="P729" i="2" s="1"/>
  <c r="O731" i="2"/>
  <c r="O730" i="2" s="1"/>
  <c r="N731" i="2"/>
  <c r="L731" i="2"/>
  <c r="K731" i="2"/>
  <c r="J731" i="2"/>
  <c r="I731" i="2"/>
  <c r="H731" i="2"/>
  <c r="G731" i="2"/>
  <c r="Q730" i="2"/>
  <c r="Q729" i="2" s="1"/>
  <c r="N730" i="2"/>
  <c r="K730" i="2"/>
  <c r="K729" i="2" s="1"/>
  <c r="J730" i="2"/>
  <c r="J729" i="2" s="1"/>
  <c r="I730" i="2"/>
  <c r="I729" i="2" s="1"/>
  <c r="H730" i="2"/>
  <c r="G730" i="2"/>
  <c r="O729" i="2"/>
  <c r="N729" i="2"/>
  <c r="M729" i="2"/>
  <c r="H729" i="2"/>
  <c r="G729" i="2"/>
  <c r="L728" i="2"/>
  <c r="M728" i="2" s="1"/>
  <c r="M727" i="2" s="1"/>
  <c r="Q727" i="2"/>
  <c r="Q726" i="2" s="1"/>
  <c r="Q725" i="2" s="1"/>
  <c r="P727" i="2"/>
  <c r="O727" i="2"/>
  <c r="N727" i="2"/>
  <c r="K727" i="2"/>
  <c r="K726" i="2" s="1"/>
  <c r="K725" i="2" s="1"/>
  <c r="J727" i="2"/>
  <c r="J726" i="2" s="1"/>
  <c r="J725" i="2" s="1"/>
  <c r="I727" i="2"/>
  <c r="I726" i="2" s="1"/>
  <c r="I725" i="2" s="1"/>
  <c r="H727" i="2"/>
  <c r="G727" i="2"/>
  <c r="P726" i="2"/>
  <c r="P725" i="2" s="1"/>
  <c r="O726" i="2"/>
  <c r="O725" i="2" s="1"/>
  <c r="N726" i="2"/>
  <c r="N725" i="2" s="1"/>
  <c r="M726" i="2"/>
  <c r="M725" i="2" s="1"/>
  <c r="H726" i="2"/>
  <c r="G726" i="2"/>
  <c r="H725" i="2"/>
  <c r="G725" i="2"/>
  <c r="M724" i="2"/>
  <c r="L724" i="2"/>
  <c r="Q723" i="2"/>
  <c r="P723" i="2"/>
  <c r="P722" i="2" s="1"/>
  <c r="P721" i="2" s="1"/>
  <c r="O723" i="2"/>
  <c r="O722" i="2" s="1"/>
  <c r="O721" i="2" s="1"/>
  <c r="N723" i="2"/>
  <c r="N722" i="2" s="1"/>
  <c r="M723" i="2"/>
  <c r="M722" i="2" s="1"/>
  <c r="K723" i="2"/>
  <c r="J723" i="2"/>
  <c r="J722" i="2" s="1"/>
  <c r="J721" i="2" s="1"/>
  <c r="I723" i="2"/>
  <c r="H723" i="2"/>
  <c r="G723" i="2"/>
  <c r="G722" i="2" s="1"/>
  <c r="G721" i="2" s="1"/>
  <c r="Q722" i="2"/>
  <c r="K722" i="2"/>
  <c r="I722" i="2"/>
  <c r="I721" i="2" s="1"/>
  <c r="Q721" i="2"/>
  <c r="N721" i="2"/>
  <c r="M721" i="2"/>
  <c r="K721" i="2"/>
  <c r="L720" i="2"/>
  <c r="M720" i="2" s="1"/>
  <c r="M719" i="2" s="1"/>
  <c r="M718" i="2" s="1"/>
  <c r="M717" i="2" s="1"/>
  <c r="Q719" i="2"/>
  <c r="P719" i="2"/>
  <c r="O719" i="2"/>
  <c r="O718" i="2" s="1"/>
  <c r="O717" i="2" s="1"/>
  <c r="N719" i="2"/>
  <c r="N718" i="2" s="1"/>
  <c r="N717" i="2" s="1"/>
  <c r="L719" i="2"/>
  <c r="K719" i="2"/>
  <c r="J719" i="2"/>
  <c r="I719" i="2"/>
  <c r="I718" i="2" s="1"/>
  <c r="I717" i="2" s="1"/>
  <c r="H719" i="2"/>
  <c r="G719" i="2"/>
  <c r="G718" i="2" s="1"/>
  <c r="G717" i="2" s="1"/>
  <c r="Q718" i="2"/>
  <c r="Q717" i="2" s="1"/>
  <c r="P718" i="2"/>
  <c r="K718" i="2"/>
  <c r="J718" i="2"/>
  <c r="H718" i="2"/>
  <c r="P717" i="2"/>
  <c r="K717" i="2"/>
  <c r="J717" i="2"/>
  <c r="L716" i="2"/>
  <c r="M716" i="2" s="1"/>
  <c r="M715" i="2" s="1"/>
  <c r="M714" i="2" s="1"/>
  <c r="M713" i="2" s="1"/>
  <c r="Q715" i="2"/>
  <c r="Q714" i="2" s="1"/>
  <c r="Q713" i="2" s="1"/>
  <c r="P715" i="2"/>
  <c r="O715" i="2"/>
  <c r="N715" i="2"/>
  <c r="N714" i="2" s="1"/>
  <c r="N713" i="2" s="1"/>
  <c r="L715" i="2"/>
  <c r="K715" i="2"/>
  <c r="K714" i="2" s="1"/>
  <c r="J715" i="2"/>
  <c r="I715" i="2"/>
  <c r="H715" i="2"/>
  <c r="H714" i="2" s="1"/>
  <c r="H713" i="2" s="1"/>
  <c r="G715" i="2"/>
  <c r="P714" i="2"/>
  <c r="P713" i="2" s="1"/>
  <c r="O714" i="2"/>
  <c r="J714" i="2"/>
  <c r="L714" i="2" s="1"/>
  <c r="I714" i="2"/>
  <c r="G714" i="2"/>
  <c r="G713" i="2" s="1"/>
  <c r="O713" i="2"/>
  <c r="K713" i="2"/>
  <c r="J713" i="2"/>
  <c r="L713" i="2" s="1"/>
  <c r="I713" i="2"/>
  <c r="L712" i="2"/>
  <c r="M712" i="2" s="1"/>
  <c r="M711" i="2" s="1"/>
  <c r="M710" i="2" s="1"/>
  <c r="M709" i="2" s="1"/>
  <c r="Q711" i="2"/>
  <c r="Q710" i="2" s="1"/>
  <c r="P711" i="2"/>
  <c r="O711" i="2"/>
  <c r="N711" i="2"/>
  <c r="K711" i="2"/>
  <c r="K710" i="2" s="1"/>
  <c r="J711" i="2"/>
  <c r="I711" i="2"/>
  <c r="H711" i="2"/>
  <c r="G711" i="2"/>
  <c r="G710" i="2" s="1"/>
  <c r="G709" i="2" s="1"/>
  <c r="P710" i="2"/>
  <c r="P709" i="2" s="1"/>
  <c r="O710" i="2"/>
  <c r="O709" i="2" s="1"/>
  <c r="N710" i="2"/>
  <c r="I710" i="2"/>
  <c r="H710" i="2"/>
  <c r="Q709" i="2"/>
  <c r="N709" i="2"/>
  <c r="K709" i="2"/>
  <c r="I709" i="2"/>
  <c r="H709" i="2"/>
  <c r="L708" i="2"/>
  <c r="M708" i="2" s="1"/>
  <c r="M707" i="2" s="1"/>
  <c r="M706" i="2" s="1"/>
  <c r="Q707" i="2"/>
  <c r="Q706" i="2" s="1"/>
  <c r="Q705" i="2" s="1"/>
  <c r="P707" i="2"/>
  <c r="P706" i="2" s="1"/>
  <c r="O707" i="2"/>
  <c r="O706" i="2" s="1"/>
  <c r="O705" i="2" s="1"/>
  <c r="N707" i="2"/>
  <c r="K707" i="2"/>
  <c r="J707" i="2"/>
  <c r="I707" i="2"/>
  <c r="H707" i="2"/>
  <c r="G707" i="2"/>
  <c r="N706" i="2"/>
  <c r="N705" i="2" s="1"/>
  <c r="K706" i="2"/>
  <c r="K705" i="2" s="1"/>
  <c r="J706" i="2"/>
  <c r="J705" i="2" s="1"/>
  <c r="H706" i="2"/>
  <c r="G706" i="2"/>
  <c r="P705" i="2"/>
  <c r="M705" i="2"/>
  <c r="H705" i="2"/>
  <c r="G705" i="2"/>
  <c r="L704" i="2"/>
  <c r="M704" i="2" s="1"/>
  <c r="M703" i="2" s="1"/>
  <c r="M702" i="2" s="1"/>
  <c r="M701" i="2" s="1"/>
  <c r="Q703" i="2"/>
  <c r="Q702" i="2" s="1"/>
  <c r="Q701" i="2" s="1"/>
  <c r="P703" i="2"/>
  <c r="O703" i="2"/>
  <c r="N703" i="2"/>
  <c r="K703" i="2"/>
  <c r="K702" i="2" s="1"/>
  <c r="K701" i="2" s="1"/>
  <c r="J703" i="2"/>
  <c r="J702" i="2" s="1"/>
  <c r="J701" i="2" s="1"/>
  <c r="I703" i="2"/>
  <c r="H703" i="2"/>
  <c r="G703" i="2"/>
  <c r="P702" i="2"/>
  <c r="P701" i="2" s="1"/>
  <c r="O702" i="2"/>
  <c r="O701" i="2" s="1"/>
  <c r="N702" i="2"/>
  <c r="N701" i="2" s="1"/>
  <c r="I702" i="2"/>
  <c r="H702" i="2"/>
  <c r="G702" i="2"/>
  <c r="G701" i="2" s="1"/>
  <c r="I701" i="2"/>
  <c r="H701" i="2"/>
  <c r="L701" i="2" s="1"/>
  <c r="M700" i="2"/>
  <c r="L700" i="2"/>
  <c r="Q699" i="2"/>
  <c r="P699" i="2"/>
  <c r="P698" i="2" s="1"/>
  <c r="P697" i="2" s="1"/>
  <c r="O699" i="2"/>
  <c r="O698" i="2" s="1"/>
  <c r="O697" i="2" s="1"/>
  <c r="N699" i="2"/>
  <c r="N698" i="2" s="1"/>
  <c r="M699" i="2"/>
  <c r="K699" i="2"/>
  <c r="J699" i="2"/>
  <c r="J698" i="2" s="1"/>
  <c r="J697" i="2" s="1"/>
  <c r="I699" i="2"/>
  <c r="I698" i="2" s="1"/>
  <c r="I697" i="2" s="1"/>
  <c r="H699" i="2"/>
  <c r="G699" i="2"/>
  <c r="G698" i="2" s="1"/>
  <c r="Q698" i="2"/>
  <c r="M698" i="2"/>
  <c r="M697" i="2" s="1"/>
  <c r="K698" i="2"/>
  <c r="Q697" i="2"/>
  <c r="N697" i="2"/>
  <c r="K697" i="2"/>
  <c r="G697" i="2"/>
  <c r="L696" i="2"/>
  <c r="M696" i="2" s="1"/>
  <c r="M695" i="2" s="1"/>
  <c r="M694" i="2" s="1"/>
  <c r="M693" i="2" s="1"/>
  <c r="Q695" i="2"/>
  <c r="P695" i="2"/>
  <c r="O695" i="2"/>
  <c r="O694" i="2" s="1"/>
  <c r="O693" i="2" s="1"/>
  <c r="N695" i="2"/>
  <c r="N694" i="2" s="1"/>
  <c r="N693" i="2" s="1"/>
  <c r="L695" i="2"/>
  <c r="K695" i="2"/>
  <c r="J695" i="2"/>
  <c r="I695" i="2"/>
  <c r="I694" i="2" s="1"/>
  <c r="I693" i="2" s="1"/>
  <c r="H695" i="2"/>
  <c r="H694" i="2" s="1"/>
  <c r="H693" i="2" s="1"/>
  <c r="L693" i="2" s="1"/>
  <c r="G695" i="2"/>
  <c r="G694" i="2" s="1"/>
  <c r="G693" i="2" s="1"/>
  <c r="Q694" i="2"/>
  <c r="Q693" i="2" s="1"/>
  <c r="P694" i="2"/>
  <c r="K694" i="2"/>
  <c r="K693" i="2" s="1"/>
  <c r="J694" i="2"/>
  <c r="P693" i="2"/>
  <c r="J693" i="2"/>
  <c r="L692" i="2"/>
  <c r="M692" i="2" s="1"/>
  <c r="M691" i="2" s="1"/>
  <c r="M690" i="2" s="1"/>
  <c r="M689" i="2" s="1"/>
  <c r="Q691" i="2"/>
  <c r="Q690" i="2" s="1"/>
  <c r="Q689" i="2" s="1"/>
  <c r="P691" i="2"/>
  <c r="O691" i="2"/>
  <c r="N691" i="2"/>
  <c r="N690" i="2" s="1"/>
  <c r="N689" i="2" s="1"/>
  <c r="K691" i="2"/>
  <c r="K690" i="2" s="1"/>
  <c r="K689" i="2" s="1"/>
  <c r="J691" i="2"/>
  <c r="I691" i="2"/>
  <c r="H691" i="2"/>
  <c r="H690" i="2" s="1"/>
  <c r="H689" i="2" s="1"/>
  <c r="G691" i="2"/>
  <c r="G690" i="2" s="1"/>
  <c r="G689" i="2" s="1"/>
  <c r="P690" i="2"/>
  <c r="P689" i="2" s="1"/>
  <c r="O690" i="2"/>
  <c r="J690" i="2"/>
  <c r="I690" i="2"/>
  <c r="O689" i="2"/>
  <c r="I689" i="2"/>
  <c r="L688" i="2"/>
  <c r="M688" i="2" s="1"/>
  <c r="M687" i="2" s="1"/>
  <c r="M686" i="2" s="1"/>
  <c r="Q687" i="2"/>
  <c r="Q686" i="2" s="1"/>
  <c r="Q685" i="2" s="1"/>
  <c r="P687" i="2"/>
  <c r="P686" i="2" s="1"/>
  <c r="P685" i="2" s="1"/>
  <c r="O687" i="2"/>
  <c r="N687" i="2"/>
  <c r="K687" i="2"/>
  <c r="K686" i="2" s="1"/>
  <c r="J687" i="2"/>
  <c r="L687" i="2" s="1"/>
  <c r="I687" i="2"/>
  <c r="H687" i="2"/>
  <c r="G687" i="2"/>
  <c r="G686" i="2" s="1"/>
  <c r="G685" i="2" s="1"/>
  <c r="O686" i="2"/>
  <c r="O685" i="2" s="1"/>
  <c r="N686" i="2"/>
  <c r="J686" i="2"/>
  <c r="J685" i="2" s="1"/>
  <c r="I686" i="2"/>
  <c r="H686" i="2"/>
  <c r="N685" i="2"/>
  <c r="K685" i="2"/>
  <c r="H685" i="2"/>
  <c r="L684" i="2"/>
  <c r="M684" i="2" s="1"/>
  <c r="M683" i="2" s="1"/>
  <c r="M682" i="2" s="1"/>
  <c r="M681" i="2" s="1"/>
  <c r="Q683" i="2"/>
  <c r="Q682" i="2" s="1"/>
  <c r="Q681" i="2" s="1"/>
  <c r="P683" i="2"/>
  <c r="P682" i="2" s="1"/>
  <c r="O683" i="2"/>
  <c r="N683" i="2"/>
  <c r="K683" i="2"/>
  <c r="J683" i="2"/>
  <c r="J682" i="2" s="1"/>
  <c r="J681" i="2" s="1"/>
  <c r="I683" i="2"/>
  <c r="H683" i="2"/>
  <c r="G683" i="2"/>
  <c r="O682" i="2"/>
  <c r="O681" i="2" s="1"/>
  <c r="N682" i="2"/>
  <c r="N681" i="2" s="1"/>
  <c r="K682" i="2"/>
  <c r="K681" i="2" s="1"/>
  <c r="H682" i="2"/>
  <c r="G682" i="2"/>
  <c r="P681" i="2"/>
  <c r="H681" i="2"/>
  <c r="G681" i="2"/>
  <c r="L680" i="2"/>
  <c r="M680" i="2" s="1"/>
  <c r="M679" i="2" s="1"/>
  <c r="M678" i="2" s="1"/>
  <c r="M677" i="2" s="1"/>
  <c r="Q679" i="2"/>
  <c r="Q678" i="2" s="1"/>
  <c r="Q677" i="2" s="1"/>
  <c r="P679" i="2"/>
  <c r="O679" i="2"/>
  <c r="O678" i="2" s="1"/>
  <c r="O677" i="2" s="1"/>
  <c r="N679" i="2"/>
  <c r="N678" i="2" s="1"/>
  <c r="N677" i="2" s="1"/>
  <c r="K679" i="2"/>
  <c r="K678" i="2" s="1"/>
  <c r="K677" i="2" s="1"/>
  <c r="J679" i="2"/>
  <c r="I679" i="2"/>
  <c r="H679" i="2"/>
  <c r="G679" i="2"/>
  <c r="P678" i="2"/>
  <c r="P677" i="2" s="1"/>
  <c r="J678" i="2"/>
  <c r="J677" i="2" s="1"/>
  <c r="I678" i="2"/>
  <c r="I677" i="2" s="1"/>
  <c r="H678" i="2"/>
  <c r="L678" i="2" s="1"/>
  <c r="G678" i="2"/>
  <c r="G677" i="2" s="1"/>
  <c r="M676" i="2"/>
  <c r="L676" i="2"/>
  <c r="Q675" i="2"/>
  <c r="P675" i="2"/>
  <c r="P674" i="2" s="1"/>
  <c r="P673" i="2" s="1"/>
  <c r="O675" i="2"/>
  <c r="O674" i="2" s="1"/>
  <c r="O673" i="2" s="1"/>
  <c r="N675" i="2"/>
  <c r="M675" i="2"/>
  <c r="K675" i="2"/>
  <c r="J675" i="2"/>
  <c r="J674" i="2" s="1"/>
  <c r="J673" i="2" s="1"/>
  <c r="I675" i="2"/>
  <c r="I674" i="2" s="1"/>
  <c r="I673" i="2" s="1"/>
  <c r="H675" i="2"/>
  <c r="G675" i="2"/>
  <c r="Q674" i="2"/>
  <c r="N674" i="2"/>
  <c r="M674" i="2"/>
  <c r="M673" i="2" s="1"/>
  <c r="K674" i="2"/>
  <c r="G674" i="2"/>
  <c r="Q673" i="2"/>
  <c r="N673" i="2"/>
  <c r="K673" i="2"/>
  <c r="G673" i="2"/>
  <c r="M672" i="2"/>
  <c r="L672" i="2"/>
  <c r="Q671" i="2"/>
  <c r="P671" i="2"/>
  <c r="O671" i="2"/>
  <c r="O670" i="2" s="1"/>
  <c r="O669" i="2" s="1"/>
  <c r="N671" i="2"/>
  <c r="N670" i="2" s="1"/>
  <c r="N669" i="2" s="1"/>
  <c r="M671" i="2"/>
  <c r="K671" i="2"/>
  <c r="J671" i="2"/>
  <c r="I671" i="2"/>
  <c r="I670" i="2" s="1"/>
  <c r="I669" i="2" s="1"/>
  <c r="H671" i="2"/>
  <c r="G671" i="2"/>
  <c r="G670" i="2" s="1"/>
  <c r="Q670" i="2"/>
  <c r="P670" i="2"/>
  <c r="M670" i="2"/>
  <c r="K670" i="2"/>
  <c r="K669" i="2" s="1"/>
  <c r="J670" i="2"/>
  <c r="Q669" i="2"/>
  <c r="P669" i="2"/>
  <c r="M669" i="2"/>
  <c r="J669" i="2"/>
  <c r="G669" i="2"/>
  <c r="M668" i="2"/>
  <c r="L668" i="2"/>
  <c r="Q667" i="2"/>
  <c r="P667" i="2"/>
  <c r="O667" i="2"/>
  <c r="N667" i="2"/>
  <c r="N666" i="2" s="1"/>
  <c r="N665" i="2" s="1"/>
  <c r="M667" i="2"/>
  <c r="M666" i="2" s="1"/>
  <c r="M665" i="2" s="1"/>
  <c r="K667" i="2"/>
  <c r="J667" i="2"/>
  <c r="I667" i="2"/>
  <c r="H667" i="2"/>
  <c r="H666" i="2" s="1"/>
  <c r="H665" i="2" s="1"/>
  <c r="L665" i="2" s="1"/>
  <c r="G667" i="2"/>
  <c r="G666" i="2" s="1"/>
  <c r="G665" i="2" s="1"/>
  <c r="Q666" i="2"/>
  <c r="Q665" i="2" s="1"/>
  <c r="P666" i="2"/>
  <c r="O666" i="2"/>
  <c r="K666" i="2"/>
  <c r="K665" i="2" s="1"/>
  <c r="J666" i="2"/>
  <c r="J665" i="2" s="1"/>
  <c r="I666" i="2"/>
  <c r="P665" i="2"/>
  <c r="O665" i="2"/>
  <c r="I665" i="2"/>
  <c r="M664" i="2"/>
  <c r="L664" i="2"/>
  <c r="Q663" i="2"/>
  <c r="Q662" i="2" s="1"/>
  <c r="Q661" i="2" s="1"/>
  <c r="P663" i="2"/>
  <c r="O663" i="2"/>
  <c r="N663" i="2"/>
  <c r="M663" i="2"/>
  <c r="M662" i="2" s="1"/>
  <c r="M661" i="2" s="1"/>
  <c r="K663" i="2"/>
  <c r="L663" i="2" s="1"/>
  <c r="J663" i="2"/>
  <c r="I663" i="2"/>
  <c r="H663" i="2"/>
  <c r="G663" i="2"/>
  <c r="G662" i="2" s="1"/>
  <c r="G661" i="2" s="1"/>
  <c r="P662" i="2"/>
  <c r="P661" i="2" s="1"/>
  <c r="O662" i="2"/>
  <c r="N662" i="2"/>
  <c r="K662" i="2"/>
  <c r="J662" i="2"/>
  <c r="J661" i="2" s="1"/>
  <c r="I662" i="2"/>
  <c r="H662" i="2"/>
  <c r="O661" i="2"/>
  <c r="N661" i="2"/>
  <c r="K661" i="2"/>
  <c r="H661" i="2"/>
  <c r="L660" i="2"/>
  <c r="M660" i="2" s="1"/>
  <c r="M659" i="2" s="1"/>
  <c r="M658" i="2" s="1"/>
  <c r="M657" i="2" s="1"/>
  <c r="Q659" i="2"/>
  <c r="Q658" i="2" s="1"/>
  <c r="Q657" i="2" s="1"/>
  <c r="P659" i="2"/>
  <c r="O659" i="2"/>
  <c r="N659" i="2"/>
  <c r="K659" i="2"/>
  <c r="K658" i="2" s="1"/>
  <c r="K657" i="2" s="1"/>
  <c r="J659" i="2"/>
  <c r="J658" i="2" s="1"/>
  <c r="I659" i="2"/>
  <c r="H659" i="2"/>
  <c r="G659" i="2"/>
  <c r="P658" i="2"/>
  <c r="P657" i="2" s="1"/>
  <c r="O658" i="2"/>
  <c r="O657" i="2" s="1"/>
  <c r="N658" i="2"/>
  <c r="N657" i="2" s="1"/>
  <c r="H658" i="2"/>
  <c r="G658" i="2"/>
  <c r="J657" i="2"/>
  <c r="G657" i="2"/>
  <c r="L656" i="2"/>
  <c r="M656" i="2" s="1"/>
  <c r="M655" i="2" s="1"/>
  <c r="Q655" i="2"/>
  <c r="Q654" i="2" s="1"/>
  <c r="Q653" i="2" s="1"/>
  <c r="P655" i="2"/>
  <c r="P654" i="2" s="1"/>
  <c r="P653" i="2" s="1"/>
  <c r="O655" i="2"/>
  <c r="O654" i="2" s="1"/>
  <c r="O653" i="2" s="1"/>
  <c r="N655" i="2"/>
  <c r="N654" i="2" s="1"/>
  <c r="N653" i="2" s="1"/>
  <c r="K655" i="2"/>
  <c r="K654" i="2" s="1"/>
  <c r="K653" i="2" s="1"/>
  <c r="J655" i="2"/>
  <c r="I655" i="2"/>
  <c r="H655" i="2"/>
  <c r="L655" i="2" s="1"/>
  <c r="G655" i="2"/>
  <c r="M654" i="2"/>
  <c r="J654" i="2"/>
  <c r="J653" i="2" s="1"/>
  <c r="I654" i="2"/>
  <c r="I653" i="2" s="1"/>
  <c r="H654" i="2"/>
  <c r="G654" i="2"/>
  <c r="G653" i="2" s="1"/>
  <c r="M653" i="2"/>
  <c r="M652" i="2"/>
  <c r="M651" i="2" s="1"/>
  <c r="M650" i="2" s="1"/>
  <c r="L652" i="2"/>
  <c r="Q651" i="2"/>
  <c r="P651" i="2"/>
  <c r="P650" i="2" s="1"/>
  <c r="O651" i="2"/>
  <c r="N651" i="2"/>
  <c r="K651" i="2"/>
  <c r="J651" i="2"/>
  <c r="J650" i="2" s="1"/>
  <c r="J649" i="2" s="1"/>
  <c r="I651" i="2"/>
  <c r="I650" i="2" s="1"/>
  <c r="H651" i="2"/>
  <c r="G651" i="2"/>
  <c r="Q650" i="2"/>
  <c r="O650" i="2"/>
  <c r="N650" i="2"/>
  <c r="K650" i="2"/>
  <c r="H650" i="2"/>
  <c r="G650" i="2"/>
  <c r="Q649" i="2"/>
  <c r="K649" i="2"/>
  <c r="Q647" i="2"/>
  <c r="Q645" i="2" s="1"/>
  <c r="P647" i="2"/>
  <c r="O647" i="2"/>
  <c r="K647" i="2"/>
  <c r="K645" i="2" s="1"/>
  <c r="K642" i="2" s="1"/>
  <c r="J647" i="2"/>
  <c r="P645" i="2"/>
  <c r="O645" i="2"/>
  <c r="O642" i="2" s="1"/>
  <c r="J645" i="2"/>
  <c r="J642" i="2" s="1"/>
  <c r="Q642" i="2"/>
  <c r="P642" i="2"/>
  <c r="L641" i="2"/>
  <c r="M641" i="2" s="1"/>
  <c r="M640" i="2" s="1"/>
  <c r="M636" i="2" s="1"/>
  <c r="M634" i="2" s="1"/>
  <c r="Q640" i="2"/>
  <c r="Q636" i="2" s="1"/>
  <c r="Q634" i="2" s="1"/>
  <c r="P640" i="2"/>
  <c r="O640" i="2"/>
  <c r="N640" i="2"/>
  <c r="N636" i="2" s="1"/>
  <c r="K640" i="2"/>
  <c r="K636" i="2" s="1"/>
  <c r="J640" i="2"/>
  <c r="I640" i="2"/>
  <c r="H640" i="2"/>
  <c r="H636" i="2" s="1"/>
  <c r="G640" i="2"/>
  <c r="L639" i="2"/>
  <c r="M639" i="2" s="1"/>
  <c r="M638" i="2" s="1"/>
  <c r="M637" i="2" s="1"/>
  <c r="M635" i="2" s="1"/>
  <c r="M633" i="2" s="1"/>
  <c r="Q638" i="2"/>
  <c r="P638" i="2"/>
  <c r="O638" i="2"/>
  <c r="O637" i="2" s="1"/>
  <c r="O635" i="2" s="1"/>
  <c r="O633" i="2" s="1"/>
  <c r="N638" i="2"/>
  <c r="N637" i="2" s="1"/>
  <c r="N635" i="2" s="1"/>
  <c r="L638" i="2"/>
  <c r="K638" i="2"/>
  <c r="J638" i="2"/>
  <c r="I638" i="2"/>
  <c r="I637" i="2" s="1"/>
  <c r="H638" i="2"/>
  <c r="H637" i="2" s="1"/>
  <c r="H635" i="2" s="1"/>
  <c r="G638" i="2"/>
  <c r="G637" i="2" s="1"/>
  <c r="G635" i="2" s="1"/>
  <c r="Q637" i="2"/>
  <c r="Q635" i="2" s="1"/>
  <c r="Q633" i="2" s="1"/>
  <c r="P637" i="2"/>
  <c r="L637" i="2"/>
  <c r="K637" i="2"/>
  <c r="J637" i="2"/>
  <c r="P636" i="2"/>
  <c r="P634" i="2" s="1"/>
  <c r="O636" i="2"/>
  <c r="J636" i="2"/>
  <c r="I636" i="2"/>
  <c r="G636" i="2"/>
  <c r="G634" i="2" s="1"/>
  <c r="P635" i="2"/>
  <c r="K635" i="2"/>
  <c r="K633" i="2" s="1"/>
  <c r="J635" i="2"/>
  <c r="J633" i="2" s="1"/>
  <c r="I635" i="2"/>
  <c r="I633" i="2" s="1"/>
  <c r="O634" i="2"/>
  <c r="N634" i="2"/>
  <c r="K634" i="2"/>
  <c r="J634" i="2"/>
  <c r="I634" i="2"/>
  <c r="P633" i="2"/>
  <c r="N633" i="2"/>
  <c r="G633" i="2"/>
  <c r="L632" i="2"/>
  <c r="M632" i="2" s="1"/>
  <c r="M631" i="2" s="1"/>
  <c r="M630" i="2" s="1"/>
  <c r="Q631" i="2"/>
  <c r="Q630" i="2" s="1"/>
  <c r="P631" i="2"/>
  <c r="O631" i="2"/>
  <c r="N631" i="2"/>
  <c r="K631" i="2"/>
  <c r="K630" i="2" s="1"/>
  <c r="J631" i="2"/>
  <c r="J630" i="2" s="1"/>
  <c r="I631" i="2"/>
  <c r="I630" i="2" s="1"/>
  <c r="H631" i="2"/>
  <c r="G631" i="2"/>
  <c r="P630" i="2"/>
  <c r="O630" i="2"/>
  <c r="N630" i="2"/>
  <c r="H630" i="2"/>
  <c r="G630" i="2"/>
  <c r="L629" i="2"/>
  <c r="M629" i="2" s="1"/>
  <c r="M628" i="2"/>
  <c r="L628" i="2"/>
  <c r="L627" i="2"/>
  <c r="M627" i="2" s="1"/>
  <c r="Q626" i="2"/>
  <c r="P626" i="2"/>
  <c r="O626" i="2"/>
  <c r="O624" i="2" s="1"/>
  <c r="N626" i="2"/>
  <c r="N624" i="2" s="1"/>
  <c r="K626" i="2"/>
  <c r="J626" i="2"/>
  <c r="I626" i="2"/>
  <c r="H626" i="2"/>
  <c r="H624" i="2" s="1"/>
  <c r="G626" i="2"/>
  <c r="Q625" i="2"/>
  <c r="P625" i="2"/>
  <c r="O625" i="2"/>
  <c r="N625" i="2"/>
  <c r="K625" i="2"/>
  <c r="K623" i="2" s="1"/>
  <c r="K536" i="2" s="1"/>
  <c r="J625" i="2"/>
  <c r="I625" i="2"/>
  <c r="H625" i="2"/>
  <c r="G625" i="2"/>
  <c r="Q624" i="2"/>
  <c r="P624" i="2"/>
  <c r="K624" i="2"/>
  <c r="J624" i="2"/>
  <c r="G624" i="2"/>
  <c r="Q623" i="2"/>
  <c r="P623" i="2"/>
  <c r="P536" i="2" s="1"/>
  <c r="O623" i="2"/>
  <c r="O536" i="2" s="1"/>
  <c r="J623" i="2"/>
  <c r="I623" i="2"/>
  <c r="L622" i="2"/>
  <c r="M622" i="2" s="1"/>
  <c r="M620" i="2" s="1"/>
  <c r="M619" i="2" s="1"/>
  <c r="M618" i="2" s="1"/>
  <c r="M621" i="2"/>
  <c r="L621" i="2"/>
  <c r="Q620" i="2"/>
  <c r="P620" i="2"/>
  <c r="O620" i="2"/>
  <c r="O619" i="2" s="1"/>
  <c r="O618" i="2" s="1"/>
  <c r="O614" i="2" s="1"/>
  <c r="N620" i="2"/>
  <c r="N619" i="2" s="1"/>
  <c r="N618" i="2" s="1"/>
  <c r="K620" i="2"/>
  <c r="J620" i="2"/>
  <c r="I620" i="2"/>
  <c r="I619" i="2" s="1"/>
  <c r="I618" i="2" s="1"/>
  <c r="H620" i="2"/>
  <c r="G620" i="2"/>
  <c r="G619" i="2" s="1"/>
  <c r="G618" i="2" s="1"/>
  <c r="Q619" i="2"/>
  <c r="P619" i="2"/>
  <c r="K619" i="2"/>
  <c r="K618" i="2" s="1"/>
  <c r="J619" i="2"/>
  <c r="Q618" i="2"/>
  <c r="P618" i="2"/>
  <c r="J618" i="2"/>
  <c r="L617" i="2"/>
  <c r="M617" i="2" s="1"/>
  <c r="M616" i="2" s="1"/>
  <c r="M615" i="2" s="1"/>
  <c r="Q616" i="2"/>
  <c r="P616" i="2"/>
  <c r="O616" i="2"/>
  <c r="N616" i="2"/>
  <c r="N615" i="2" s="1"/>
  <c r="L616" i="2"/>
  <c r="K616" i="2"/>
  <c r="J616" i="2"/>
  <c r="I616" i="2"/>
  <c r="H616" i="2"/>
  <c r="H615" i="2" s="1"/>
  <c r="L615" i="2" s="1"/>
  <c r="G616" i="2"/>
  <c r="G615" i="2" s="1"/>
  <c r="Q615" i="2"/>
  <c r="Q614" i="2" s="1"/>
  <c r="P615" i="2"/>
  <c r="O615" i="2"/>
  <c r="K615" i="2"/>
  <c r="J615" i="2"/>
  <c r="J614" i="2" s="1"/>
  <c r="I615" i="2"/>
  <c r="P614" i="2"/>
  <c r="Q613" i="2"/>
  <c r="P613" i="2"/>
  <c r="O613" i="2"/>
  <c r="J613" i="2"/>
  <c r="I613" i="2"/>
  <c r="L612" i="2"/>
  <c r="M612" i="2" s="1"/>
  <c r="M611" i="2"/>
  <c r="L611" i="2"/>
  <c r="M610" i="2"/>
  <c r="L610" i="2"/>
  <c r="L609" i="2"/>
  <c r="M609" i="2" s="1"/>
  <c r="M608" i="2"/>
  <c r="M606" i="2" s="1"/>
  <c r="L608" i="2"/>
  <c r="M607" i="2"/>
  <c r="L607" i="2"/>
  <c r="Q606" i="2"/>
  <c r="P606" i="2"/>
  <c r="P587" i="2" s="1"/>
  <c r="O606" i="2"/>
  <c r="N606" i="2"/>
  <c r="K606" i="2"/>
  <c r="J606" i="2"/>
  <c r="I606" i="2"/>
  <c r="H606" i="2"/>
  <c r="G606" i="2"/>
  <c r="L605" i="2"/>
  <c r="M605" i="2" s="1"/>
  <c r="L604" i="2"/>
  <c r="M604" i="2" s="1"/>
  <c r="M603" i="2"/>
  <c r="L603" i="2"/>
  <c r="L602" i="2"/>
  <c r="M602" i="2" s="1"/>
  <c r="L601" i="2"/>
  <c r="M601" i="2" s="1"/>
  <c r="L600" i="2"/>
  <c r="M600" i="2" s="1"/>
  <c r="M599" i="2" s="1"/>
  <c r="Q599" i="2"/>
  <c r="P599" i="2"/>
  <c r="O599" i="2"/>
  <c r="N599" i="2"/>
  <c r="L599" i="2"/>
  <c r="K599" i="2"/>
  <c r="J599" i="2"/>
  <c r="I599" i="2"/>
  <c r="H599" i="2"/>
  <c r="G599" i="2"/>
  <c r="M598" i="2"/>
  <c r="L598" i="2"/>
  <c r="L597" i="2"/>
  <c r="M597" i="2" s="1"/>
  <c r="K597" i="2"/>
  <c r="K595" i="2" s="1"/>
  <c r="L596" i="2"/>
  <c r="M596" i="2" s="1"/>
  <c r="Q595" i="2"/>
  <c r="P595" i="2"/>
  <c r="O595" i="2"/>
  <c r="N595" i="2"/>
  <c r="J595" i="2"/>
  <c r="I595" i="2"/>
  <c r="L595" i="2" s="1"/>
  <c r="H595" i="2"/>
  <c r="G595" i="2"/>
  <c r="M594" i="2"/>
  <c r="L594" i="2"/>
  <c r="L593" i="2"/>
  <c r="M593" i="2" s="1"/>
  <c r="M592" i="2"/>
  <c r="L592" i="2"/>
  <c r="M591" i="2"/>
  <c r="L591" i="2"/>
  <c r="L590" i="2"/>
  <c r="M590" i="2" s="1"/>
  <c r="L589" i="2"/>
  <c r="M589" i="2" s="1"/>
  <c r="M588" i="2" s="1"/>
  <c r="Q588" i="2"/>
  <c r="P588" i="2"/>
  <c r="O588" i="2"/>
  <c r="N588" i="2"/>
  <c r="N587" i="2" s="1"/>
  <c r="L588" i="2"/>
  <c r="K588" i="2"/>
  <c r="J588" i="2"/>
  <c r="I588" i="2"/>
  <c r="H588" i="2"/>
  <c r="H587" i="2" s="1"/>
  <c r="G588" i="2"/>
  <c r="G587" i="2" s="1"/>
  <c r="Q587" i="2"/>
  <c r="K587" i="2"/>
  <c r="J587" i="2"/>
  <c r="M586" i="2"/>
  <c r="L586" i="2"/>
  <c r="M585" i="2"/>
  <c r="L585" i="2"/>
  <c r="L584" i="2"/>
  <c r="M584" i="2" s="1"/>
  <c r="M583" i="2"/>
  <c r="L583" i="2"/>
  <c r="M582" i="2"/>
  <c r="L582" i="2"/>
  <c r="L581" i="2"/>
  <c r="M581" i="2" s="1"/>
  <c r="Q580" i="2"/>
  <c r="P580" i="2"/>
  <c r="O580" i="2"/>
  <c r="N580" i="2"/>
  <c r="K580" i="2"/>
  <c r="J580" i="2"/>
  <c r="I580" i="2"/>
  <c r="L580" i="2" s="1"/>
  <c r="H580" i="2"/>
  <c r="G580" i="2"/>
  <c r="L579" i="2"/>
  <c r="M579" i="2" s="1"/>
  <c r="L578" i="2"/>
  <c r="M578" i="2" s="1"/>
  <c r="M576" i="2" s="1"/>
  <c r="M577" i="2"/>
  <c r="L577" i="2"/>
  <c r="Q576" i="2"/>
  <c r="P576" i="2"/>
  <c r="O576" i="2"/>
  <c r="O575" i="2" s="1"/>
  <c r="N576" i="2"/>
  <c r="N575" i="2" s="1"/>
  <c r="N574" i="2" s="1"/>
  <c r="K576" i="2"/>
  <c r="J576" i="2"/>
  <c r="I576" i="2"/>
  <c r="H576" i="2"/>
  <c r="L576" i="2" s="1"/>
  <c r="G576" i="2"/>
  <c r="P575" i="2"/>
  <c r="P574" i="2" s="1"/>
  <c r="J575" i="2"/>
  <c r="J574" i="2" s="1"/>
  <c r="G575" i="2"/>
  <c r="M573" i="2"/>
  <c r="L573" i="2"/>
  <c r="J573" i="2"/>
  <c r="M572" i="2"/>
  <c r="L572" i="2"/>
  <c r="L571" i="2"/>
  <c r="M571" i="2" s="1"/>
  <c r="M570" i="2" s="1"/>
  <c r="M569" i="2" s="1"/>
  <c r="M568" i="2" s="1"/>
  <c r="J571" i="2"/>
  <c r="Q570" i="2"/>
  <c r="P570" i="2"/>
  <c r="P569" i="2" s="1"/>
  <c r="P568" i="2" s="1"/>
  <c r="O570" i="2"/>
  <c r="N570" i="2"/>
  <c r="K570" i="2"/>
  <c r="J570" i="2"/>
  <c r="J569" i="2" s="1"/>
  <c r="J568" i="2" s="1"/>
  <c r="I570" i="2"/>
  <c r="I569" i="2" s="1"/>
  <c r="I568" i="2" s="1"/>
  <c r="H570" i="2"/>
  <c r="G570" i="2"/>
  <c r="Q569" i="2"/>
  <c r="O569" i="2"/>
  <c r="O568" i="2" s="1"/>
  <c r="N569" i="2"/>
  <c r="N568" i="2" s="1"/>
  <c r="K569" i="2"/>
  <c r="H569" i="2"/>
  <c r="L569" i="2" s="1"/>
  <c r="G569" i="2"/>
  <c r="G568" i="2" s="1"/>
  <c r="Q568" i="2"/>
  <c r="K568" i="2"/>
  <c r="J567" i="2"/>
  <c r="J537" i="2" s="1"/>
  <c r="L566" i="2"/>
  <c r="M566" i="2" s="1"/>
  <c r="M565" i="2"/>
  <c r="L565" i="2"/>
  <c r="L564" i="2"/>
  <c r="M564" i="2" s="1"/>
  <c r="M563" i="2"/>
  <c r="L563" i="2"/>
  <c r="M562" i="2"/>
  <c r="L562" i="2"/>
  <c r="L561" i="2"/>
  <c r="M561" i="2" s="1"/>
  <c r="M560" i="2" s="1"/>
  <c r="Q560" i="2"/>
  <c r="Q559" i="2" s="1"/>
  <c r="P560" i="2"/>
  <c r="O560" i="2"/>
  <c r="N560" i="2"/>
  <c r="K560" i="2"/>
  <c r="K559" i="2" s="1"/>
  <c r="J560" i="2"/>
  <c r="J559" i="2" s="1"/>
  <c r="I560" i="2"/>
  <c r="H560" i="2"/>
  <c r="G560" i="2"/>
  <c r="P559" i="2"/>
  <c r="O559" i="2"/>
  <c r="N559" i="2"/>
  <c r="I559" i="2"/>
  <c r="H559" i="2"/>
  <c r="G559" i="2"/>
  <c r="L558" i="2"/>
  <c r="M558" i="2" s="1"/>
  <c r="L557" i="2"/>
  <c r="M557" i="2" s="1"/>
  <c r="M556" i="2"/>
  <c r="L556" i="2"/>
  <c r="L555" i="2"/>
  <c r="M555" i="2" s="1"/>
  <c r="M554" i="2"/>
  <c r="L554" i="2"/>
  <c r="M553" i="2"/>
  <c r="L553" i="2"/>
  <c r="L552" i="2"/>
  <c r="M552" i="2" s="1"/>
  <c r="M551" i="2" s="1"/>
  <c r="Q551" i="2"/>
  <c r="P551" i="2"/>
  <c r="O551" i="2"/>
  <c r="N551" i="2"/>
  <c r="K551" i="2"/>
  <c r="L551" i="2" s="1"/>
  <c r="J551" i="2"/>
  <c r="I551" i="2"/>
  <c r="H551" i="2"/>
  <c r="G551" i="2"/>
  <c r="L550" i="2"/>
  <c r="M550" i="2" s="1"/>
  <c r="M549" i="2"/>
  <c r="L549" i="2"/>
  <c r="M548" i="2"/>
  <c r="L548" i="2"/>
  <c r="L547" i="2"/>
  <c r="M547" i="2" s="1"/>
  <c r="M546" i="2"/>
  <c r="L546" i="2"/>
  <c r="M545" i="2"/>
  <c r="L545" i="2"/>
  <c r="L544" i="2"/>
  <c r="M544" i="2" s="1"/>
  <c r="M543" i="2"/>
  <c r="L543" i="2"/>
  <c r="M542" i="2"/>
  <c r="L542" i="2"/>
  <c r="Q541" i="2"/>
  <c r="Q540" i="2" s="1"/>
  <c r="P541" i="2"/>
  <c r="P540" i="2" s="1"/>
  <c r="P539" i="2" s="1"/>
  <c r="P538" i="2" s="1"/>
  <c r="O541" i="2"/>
  <c r="O540" i="2" s="1"/>
  <c r="N541" i="2"/>
  <c r="K541" i="2"/>
  <c r="K540" i="2" s="1"/>
  <c r="J541" i="2"/>
  <c r="I541" i="2"/>
  <c r="H541" i="2"/>
  <c r="G541" i="2"/>
  <c r="N540" i="2"/>
  <c r="J540" i="2"/>
  <c r="J539" i="2" s="1"/>
  <c r="J538" i="2" s="1"/>
  <c r="I540" i="2"/>
  <c r="G540" i="2"/>
  <c r="N539" i="2"/>
  <c r="G539" i="2"/>
  <c r="N538" i="2"/>
  <c r="G538" i="2"/>
  <c r="Q536" i="2"/>
  <c r="J536" i="2"/>
  <c r="I536" i="2"/>
  <c r="M535" i="2"/>
  <c r="L535" i="2"/>
  <c r="Q534" i="2"/>
  <c r="Q533" i="2" s="1"/>
  <c r="P534" i="2"/>
  <c r="P533" i="2" s="1"/>
  <c r="O534" i="2"/>
  <c r="N534" i="2"/>
  <c r="M534" i="2"/>
  <c r="M533" i="2" s="1"/>
  <c r="M532" i="2" s="1"/>
  <c r="K534" i="2"/>
  <c r="K533" i="2" s="1"/>
  <c r="K532" i="2" s="1"/>
  <c r="J534" i="2"/>
  <c r="I534" i="2"/>
  <c r="H534" i="2"/>
  <c r="G534" i="2"/>
  <c r="G533" i="2" s="1"/>
  <c r="G532" i="2" s="1"/>
  <c r="O533" i="2"/>
  <c r="O532" i="2" s="1"/>
  <c r="N533" i="2"/>
  <c r="I533" i="2"/>
  <c r="H533" i="2"/>
  <c r="Q532" i="2"/>
  <c r="P532" i="2"/>
  <c r="N532" i="2"/>
  <c r="I532" i="2"/>
  <c r="H532" i="2"/>
  <c r="L531" i="2"/>
  <c r="M531" i="2" s="1"/>
  <c r="M530" i="2" s="1"/>
  <c r="M529" i="2" s="1"/>
  <c r="Q530" i="2"/>
  <c r="P530" i="2"/>
  <c r="P529" i="2" s="1"/>
  <c r="P528" i="2" s="1"/>
  <c r="O530" i="2"/>
  <c r="O529" i="2" s="1"/>
  <c r="N530" i="2"/>
  <c r="L530" i="2"/>
  <c r="K530" i="2"/>
  <c r="J530" i="2"/>
  <c r="I530" i="2"/>
  <c r="H530" i="2"/>
  <c r="G530" i="2"/>
  <c r="Q529" i="2"/>
  <c r="Q528" i="2" s="1"/>
  <c r="N529" i="2"/>
  <c r="K529" i="2"/>
  <c r="K528" i="2" s="1"/>
  <c r="J529" i="2"/>
  <c r="J528" i="2" s="1"/>
  <c r="I529" i="2"/>
  <c r="I528" i="2" s="1"/>
  <c r="H529" i="2"/>
  <c r="G529" i="2"/>
  <c r="O528" i="2"/>
  <c r="N528" i="2"/>
  <c r="M528" i="2"/>
  <c r="H528" i="2"/>
  <c r="G528" i="2"/>
  <c r="M527" i="2"/>
  <c r="L527" i="2"/>
  <c r="M526" i="2"/>
  <c r="L526" i="2"/>
  <c r="L525" i="2"/>
  <c r="M525" i="2" s="1"/>
  <c r="Q524" i="2"/>
  <c r="P524" i="2"/>
  <c r="O524" i="2"/>
  <c r="N524" i="2"/>
  <c r="N521" i="2" s="1"/>
  <c r="L524" i="2"/>
  <c r="K524" i="2"/>
  <c r="J524" i="2"/>
  <c r="I524" i="2"/>
  <c r="I521" i="2" s="1"/>
  <c r="H524" i="2"/>
  <c r="H521" i="2" s="1"/>
  <c r="G524" i="2"/>
  <c r="G521" i="2" s="1"/>
  <c r="Q523" i="2"/>
  <c r="Q520" i="2" s="1"/>
  <c r="Q518" i="2" s="1"/>
  <c r="Q512" i="2" s="1"/>
  <c r="Q510" i="2" s="1"/>
  <c r="P523" i="2"/>
  <c r="O523" i="2"/>
  <c r="N523" i="2"/>
  <c r="K523" i="2"/>
  <c r="L523" i="2" s="1"/>
  <c r="J523" i="2"/>
  <c r="I523" i="2"/>
  <c r="H523" i="2"/>
  <c r="G523" i="2"/>
  <c r="Q522" i="2"/>
  <c r="P522" i="2"/>
  <c r="O522" i="2"/>
  <c r="N522" i="2"/>
  <c r="K522" i="2"/>
  <c r="J522" i="2"/>
  <c r="I522" i="2"/>
  <c r="H522" i="2"/>
  <c r="G522" i="2"/>
  <c r="G520" i="2" s="1"/>
  <c r="Q521" i="2"/>
  <c r="P521" i="2"/>
  <c r="O521" i="2"/>
  <c r="K521" i="2"/>
  <c r="L521" i="2" s="1"/>
  <c r="J521" i="2"/>
  <c r="P520" i="2"/>
  <c r="P518" i="2" s="1"/>
  <c r="P512" i="2" s="1"/>
  <c r="P510" i="2" s="1"/>
  <c r="O520" i="2"/>
  <c r="O518" i="2" s="1"/>
  <c r="N520" i="2"/>
  <c r="I520" i="2"/>
  <c r="I518" i="2" s="1"/>
  <c r="H520" i="2"/>
  <c r="Q519" i="2"/>
  <c r="P519" i="2"/>
  <c r="P513" i="2" s="1"/>
  <c r="O519" i="2"/>
  <c r="O513" i="2" s="1"/>
  <c r="N519" i="2"/>
  <c r="N513" i="2" s="1"/>
  <c r="K519" i="2"/>
  <c r="J519" i="2"/>
  <c r="J513" i="2" s="1"/>
  <c r="J511" i="2" s="1"/>
  <c r="I519" i="2"/>
  <c r="I513" i="2" s="1"/>
  <c r="I511" i="2" s="1"/>
  <c r="H519" i="2"/>
  <c r="N518" i="2"/>
  <c r="G518" i="2"/>
  <c r="M517" i="2"/>
  <c r="L517" i="2"/>
  <c r="Q516" i="2"/>
  <c r="P516" i="2"/>
  <c r="P515" i="2" s="1"/>
  <c r="P514" i="2" s="1"/>
  <c r="O516" i="2"/>
  <c r="N516" i="2"/>
  <c r="M516" i="2"/>
  <c r="M515" i="2" s="1"/>
  <c r="M514" i="2" s="1"/>
  <c r="K516" i="2"/>
  <c r="J516" i="2"/>
  <c r="J515" i="2" s="1"/>
  <c r="J514" i="2" s="1"/>
  <c r="I516" i="2"/>
  <c r="H516" i="2"/>
  <c r="G516" i="2"/>
  <c r="Q515" i="2"/>
  <c r="O515" i="2"/>
  <c r="O514" i="2" s="1"/>
  <c r="O512" i="2" s="1"/>
  <c r="O510" i="2" s="1"/>
  <c r="N515" i="2"/>
  <c r="N514" i="2" s="1"/>
  <c r="K515" i="2"/>
  <c r="I515" i="2"/>
  <c r="I514" i="2" s="1"/>
  <c r="I512" i="2" s="1"/>
  <c r="I510" i="2" s="1"/>
  <c r="H515" i="2"/>
  <c r="L515" i="2" s="1"/>
  <c r="G515" i="2"/>
  <c r="G514" i="2" s="1"/>
  <c r="G512" i="2" s="1"/>
  <c r="G510" i="2" s="1"/>
  <c r="Q514" i="2"/>
  <c r="K514" i="2"/>
  <c r="Q513" i="2"/>
  <c r="M513" i="2"/>
  <c r="M511" i="2" s="1"/>
  <c r="K513" i="2"/>
  <c r="K511" i="2" s="1"/>
  <c r="Q511" i="2"/>
  <c r="P511" i="2"/>
  <c r="O511" i="2"/>
  <c r="N511" i="2"/>
  <c r="L509" i="2"/>
  <c r="M509" i="2" s="1"/>
  <c r="M508" i="2" s="1"/>
  <c r="Q508" i="2"/>
  <c r="Q507" i="2" s="1"/>
  <c r="Q506" i="2" s="1"/>
  <c r="P508" i="2"/>
  <c r="P507" i="2" s="1"/>
  <c r="P506" i="2" s="1"/>
  <c r="P505" i="2" s="1"/>
  <c r="P504" i="2" s="1"/>
  <c r="O508" i="2"/>
  <c r="O507" i="2" s="1"/>
  <c r="O506" i="2" s="1"/>
  <c r="O505" i="2" s="1"/>
  <c r="O504" i="2" s="1"/>
  <c r="N508" i="2"/>
  <c r="N507" i="2" s="1"/>
  <c r="N506" i="2" s="1"/>
  <c r="K508" i="2"/>
  <c r="K507" i="2" s="1"/>
  <c r="K506" i="2" s="1"/>
  <c r="J508" i="2"/>
  <c r="I508" i="2"/>
  <c r="H508" i="2"/>
  <c r="L508" i="2" s="1"/>
  <c r="G508" i="2"/>
  <c r="M507" i="2"/>
  <c r="J507" i="2"/>
  <c r="J506" i="2" s="1"/>
  <c r="J505" i="2" s="1"/>
  <c r="J504" i="2" s="1"/>
  <c r="I507" i="2"/>
  <c r="I506" i="2" s="1"/>
  <c r="I505" i="2" s="1"/>
  <c r="I504" i="2" s="1"/>
  <c r="H507" i="2"/>
  <c r="G507" i="2"/>
  <c r="G506" i="2" s="1"/>
  <c r="G505" i="2" s="1"/>
  <c r="M506" i="2"/>
  <c r="Q505" i="2"/>
  <c r="N505" i="2"/>
  <c r="N504" i="2" s="1"/>
  <c r="M505" i="2"/>
  <c r="M504" i="2" s="1"/>
  <c r="K505" i="2"/>
  <c r="K504" i="2" s="1"/>
  <c r="Q504" i="2"/>
  <c r="G504" i="2"/>
  <c r="M503" i="2"/>
  <c r="L503" i="2"/>
  <c r="Q502" i="2"/>
  <c r="P502" i="2"/>
  <c r="O502" i="2"/>
  <c r="N502" i="2"/>
  <c r="N501" i="2" s="1"/>
  <c r="N500" i="2" s="1"/>
  <c r="M502" i="2"/>
  <c r="M501" i="2" s="1"/>
  <c r="M500" i="2" s="1"/>
  <c r="K502" i="2"/>
  <c r="J502" i="2"/>
  <c r="I502" i="2"/>
  <c r="H502" i="2"/>
  <c r="H501" i="2" s="1"/>
  <c r="H500" i="2" s="1"/>
  <c r="L500" i="2" s="1"/>
  <c r="G502" i="2"/>
  <c r="G501" i="2" s="1"/>
  <c r="G500" i="2" s="1"/>
  <c r="Q501" i="2"/>
  <c r="Q500" i="2" s="1"/>
  <c r="P501" i="2"/>
  <c r="O501" i="2"/>
  <c r="K501" i="2"/>
  <c r="K500" i="2" s="1"/>
  <c r="J501" i="2"/>
  <c r="J500" i="2" s="1"/>
  <c r="I501" i="2"/>
  <c r="P500" i="2"/>
  <c r="O500" i="2"/>
  <c r="I500" i="2"/>
  <c r="M499" i="2"/>
  <c r="L499" i="2"/>
  <c r="Q498" i="2"/>
  <c r="Q497" i="2" s="1"/>
  <c r="Q496" i="2" s="1"/>
  <c r="Q495" i="2" s="1"/>
  <c r="Q494" i="2" s="1"/>
  <c r="P498" i="2"/>
  <c r="O498" i="2"/>
  <c r="N498" i="2"/>
  <c r="M498" i="2"/>
  <c r="M497" i="2" s="1"/>
  <c r="M496" i="2" s="1"/>
  <c r="M495" i="2" s="1"/>
  <c r="M494" i="2" s="1"/>
  <c r="K498" i="2"/>
  <c r="L498" i="2" s="1"/>
  <c r="J498" i="2"/>
  <c r="I498" i="2"/>
  <c r="H498" i="2"/>
  <c r="G498" i="2"/>
  <c r="G497" i="2" s="1"/>
  <c r="G496" i="2" s="1"/>
  <c r="P497" i="2"/>
  <c r="P496" i="2" s="1"/>
  <c r="P495" i="2" s="1"/>
  <c r="P494" i="2" s="1"/>
  <c r="O497" i="2"/>
  <c r="N497" i="2"/>
  <c r="K497" i="2"/>
  <c r="J497" i="2"/>
  <c r="J496" i="2" s="1"/>
  <c r="J495" i="2" s="1"/>
  <c r="J494" i="2" s="1"/>
  <c r="I497" i="2"/>
  <c r="H497" i="2"/>
  <c r="O496" i="2"/>
  <c r="O495" i="2" s="1"/>
  <c r="O494" i="2" s="1"/>
  <c r="N496" i="2"/>
  <c r="N495" i="2" s="1"/>
  <c r="N494" i="2" s="1"/>
  <c r="K496" i="2"/>
  <c r="K495" i="2" s="1"/>
  <c r="K494" i="2" s="1"/>
  <c r="H496" i="2"/>
  <c r="G495" i="2"/>
  <c r="G494" i="2" s="1"/>
  <c r="M493" i="2"/>
  <c r="L493" i="2"/>
  <c r="Q492" i="2"/>
  <c r="P492" i="2"/>
  <c r="P491" i="2" s="1"/>
  <c r="P490" i="2" s="1"/>
  <c r="O492" i="2"/>
  <c r="O491" i="2" s="1"/>
  <c r="O490" i="2" s="1"/>
  <c r="O482" i="2" s="1"/>
  <c r="O480" i="2" s="1"/>
  <c r="N492" i="2"/>
  <c r="N491" i="2" s="1"/>
  <c r="M492" i="2"/>
  <c r="K492" i="2"/>
  <c r="J492" i="2"/>
  <c r="J491" i="2" s="1"/>
  <c r="J490" i="2" s="1"/>
  <c r="I492" i="2"/>
  <c r="I491" i="2" s="1"/>
  <c r="I490" i="2" s="1"/>
  <c r="H492" i="2"/>
  <c r="G492" i="2"/>
  <c r="G491" i="2" s="1"/>
  <c r="G490" i="2" s="1"/>
  <c r="G482" i="2" s="1"/>
  <c r="G480" i="2" s="1"/>
  <c r="Q491" i="2"/>
  <c r="M491" i="2"/>
  <c r="M490" i="2" s="1"/>
  <c r="M482" i="2" s="1"/>
  <c r="M480" i="2" s="1"/>
  <c r="K491" i="2"/>
  <c r="Q490" i="2"/>
  <c r="N490" i="2"/>
  <c r="N482" i="2" s="1"/>
  <c r="N480" i="2" s="1"/>
  <c r="K490" i="2"/>
  <c r="L489" i="2"/>
  <c r="M489" i="2" s="1"/>
  <c r="M488" i="2" s="1"/>
  <c r="Q488" i="2"/>
  <c r="P488" i="2"/>
  <c r="O488" i="2"/>
  <c r="N488" i="2"/>
  <c r="L488" i="2"/>
  <c r="K488" i="2"/>
  <c r="J488" i="2"/>
  <c r="I488" i="2"/>
  <c r="H488" i="2"/>
  <c r="G488" i="2"/>
  <c r="M487" i="2"/>
  <c r="L487" i="2"/>
  <c r="Q486" i="2"/>
  <c r="P486" i="2"/>
  <c r="P485" i="2" s="1"/>
  <c r="P484" i="2" s="1"/>
  <c r="P481" i="2" s="1"/>
  <c r="P363" i="2" s="1"/>
  <c r="O486" i="2"/>
  <c r="O485" i="2" s="1"/>
  <c r="O484" i="2" s="1"/>
  <c r="O483" i="2" s="1"/>
  <c r="O481" i="2" s="1"/>
  <c r="O363" i="2" s="1"/>
  <c r="N486" i="2"/>
  <c r="M486" i="2"/>
  <c r="K486" i="2"/>
  <c r="J486" i="2"/>
  <c r="J485" i="2" s="1"/>
  <c r="J484" i="2" s="1"/>
  <c r="I486" i="2"/>
  <c r="H486" i="2"/>
  <c r="G486" i="2"/>
  <c r="G485" i="2" s="1"/>
  <c r="G484" i="2" s="1"/>
  <c r="Q485" i="2"/>
  <c r="K485" i="2"/>
  <c r="I485" i="2"/>
  <c r="I484" i="2" s="1"/>
  <c r="I483" i="2" s="1"/>
  <c r="I481" i="2" s="1"/>
  <c r="Q484" i="2"/>
  <c r="K484" i="2"/>
  <c r="K483" i="2" s="1"/>
  <c r="Q483" i="2"/>
  <c r="Q481" i="2" s="1"/>
  <c r="Q363" i="2" s="1"/>
  <c r="P483" i="2"/>
  <c r="J483" i="2"/>
  <c r="G483" i="2"/>
  <c r="G481" i="2" s="1"/>
  <c r="Q482" i="2"/>
  <c r="Q480" i="2" s="1"/>
  <c r="P482" i="2"/>
  <c r="P480" i="2" s="1"/>
  <c r="K482" i="2"/>
  <c r="K480" i="2" s="1"/>
  <c r="J482" i="2"/>
  <c r="I482" i="2"/>
  <c r="I480" i="2" s="1"/>
  <c r="K481" i="2"/>
  <c r="K363" i="2" s="1"/>
  <c r="J481" i="2"/>
  <c r="J363" i="2" s="1"/>
  <c r="J480" i="2"/>
  <c r="L479" i="2"/>
  <c r="M479" i="2" s="1"/>
  <c r="M478" i="2" s="1"/>
  <c r="Q478" i="2"/>
  <c r="Q477" i="2" s="1"/>
  <c r="Q476" i="2" s="1"/>
  <c r="P478" i="2"/>
  <c r="P477" i="2" s="1"/>
  <c r="P476" i="2" s="1"/>
  <c r="P471" i="2" s="1"/>
  <c r="P470" i="2" s="1"/>
  <c r="O478" i="2"/>
  <c r="N478" i="2"/>
  <c r="K478" i="2"/>
  <c r="K477" i="2" s="1"/>
  <c r="K476" i="2" s="1"/>
  <c r="J478" i="2"/>
  <c r="I478" i="2"/>
  <c r="I477" i="2" s="1"/>
  <c r="I476" i="2" s="1"/>
  <c r="H478" i="2"/>
  <c r="G478" i="2"/>
  <c r="O477" i="2"/>
  <c r="N477" i="2"/>
  <c r="N476" i="2" s="1"/>
  <c r="M477" i="2"/>
  <c r="M476" i="2" s="1"/>
  <c r="J477" i="2"/>
  <c r="J476" i="2" s="1"/>
  <c r="J471" i="2" s="1"/>
  <c r="J470" i="2" s="1"/>
  <c r="G477" i="2"/>
  <c r="O476" i="2"/>
  <c r="G476" i="2"/>
  <c r="M475" i="2"/>
  <c r="L475" i="2"/>
  <c r="Q474" i="2"/>
  <c r="Q473" i="2" s="1"/>
  <c r="P474" i="2"/>
  <c r="P473" i="2" s="1"/>
  <c r="P472" i="2" s="1"/>
  <c r="O474" i="2"/>
  <c r="N474" i="2"/>
  <c r="N473" i="2" s="1"/>
  <c r="N472" i="2" s="1"/>
  <c r="M474" i="2"/>
  <c r="M473" i="2" s="1"/>
  <c r="M472" i="2" s="1"/>
  <c r="K474" i="2"/>
  <c r="K473" i="2" s="1"/>
  <c r="J474" i="2"/>
  <c r="J473" i="2" s="1"/>
  <c r="J472" i="2" s="1"/>
  <c r="I474" i="2"/>
  <c r="H474" i="2"/>
  <c r="L474" i="2" s="1"/>
  <c r="G474" i="2"/>
  <c r="G473" i="2" s="1"/>
  <c r="G472" i="2" s="1"/>
  <c r="G471" i="2" s="1"/>
  <c r="G470" i="2" s="1"/>
  <c r="O473" i="2"/>
  <c r="O472" i="2" s="1"/>
  <c r="O471" i="2" s="1"/>
  <c r="I473" i="2"/>
  <c r="I472" i="2" s="1"/>
  <c r="H473" i="2"/>
  <c r="L473" i="2" s="1"/>
  <c r="Q472" i="2"/>
  <c r="K472" i="2"/>
  <c r="K471" i="2" s="1"/>
  <c r="K470" i="2" s="1"/>
  <c r="O470" i="2"/>
  <c r="L469" i="2"/>
  <c r="M469" i="2" s="1"/>
  <c r="M468" i="2" s="1"/>
  <c r="Q468" i="2"/>
  <c r="P468" i="2"/>
  <c r="O468" i="2"/>
  <c r="N468" i="2"/>
  <c r="K468" i="2"/>
  <c r="J468" i="2"/>
  <c r="L468" i="2" s="1"/>
  <c r="I468" i="2"/>
  <c r="H468" i="2"/>
  <c r="G468" i="2"/>
  <c r="L467" i="2"/>
  <c r="M467" i="2" s="1"/>
  <c r="M466" i="2" s="1"/>
  <c r="Q466" i="2"/>
  <c r="P466" i="2"/>
  <c r="O466" i="2"/>
  <c r="N466" i="2"/>
  <c r="K466" i="2"/>
  <c r="L466" i="2" s="1"/>
  <c r="J466" i="2"/>
  <c r="I466" i="2"/>
  <c r="H466" i="2"/>
  <c r="G466" i="2"/>
  <c r="L465" i="2"/>
  <c r="M465" i="2" s="1"/>
  <c r="M464" i="2" s="1"/>
  <c r="Q464" i="2"/>
  <c r="P464" i="2"/>
  <c r="O464" i="2"/>
  <c r="N464" i="2"/>
  <c r="L464" i="2"/>
  <c r="K464" i="2"/>
  <c r="J464" i="2"/>
  <c r="I464" i="2"/>
  <c r="H464" i="2"/>
  <c r="G464" i="2"/>
  <c r="Q463" i="2"/>
  <c r="Q461" i="2" s="1"/>
  <c r="P463" i="2"/>
  <c r="O463" i="2"/>
  <c r="N463" i="2"/>
  <c r="N461" i="2" s="1"/>
  <c r="K463" i="2"/>
  <c r="K461" i="2" s="1"/>
  <c r="J463" i="2"/>
  <c r="I463" i="2"/>
  <c r="H463" i="2"/>
  <c r="H461" i="2" s="1"/>
  <c r="G463" i="2"/>
  <c r="G461" i="2" s="1"/>
  <c r="Q462" i="2"/>
  <c r="Q366" i="2" s="1"/>
  <c r="P462" i="2"/>
  <c r="P366" i="2" s="1"/>
  <c r="P364" i="2" s="1"/>
  <c r="P361" i="2" s="1"/>
  <c r="O462" i="2"/>
  <c r="N462" i="2"/>
  <c r="K462" i="2"/>
  <c r="J462" i="2"/>
  <c r="L462" i="2" s="1"/>
  <c r="I462" i="2"/>
  <c r="H462" i="2"/>
  <c r="G462" i="2"/>
  <c r="G460" i="2" s="1"/>
  <c r="P461" i="2"/>
  <c r="O461" i="2"/>
  <c r="J461" i="2"/>
  <c r="I461" i="2"/>
  <c r="Q460" i="2"/>
  <c r="O460" i="2"/>
  <c r="N460" i="2"/>
  <c r="J460" i="2"/>
  <c r="I460" i="2"/>
  <c r="H460" i="2"/>
  <c r="L459" i="2"/>
  <c r="M459" i="2" s="1"/>
  <c r="M458" i="2" s="1"/>
  <c r="M457" i="2" s="1"/>
  <c r="Q458" i="2"/>
  <c r="P458" i="2"/>
  <c r="P457" i="2" s="1"/>
  <c r="P456" i="2" s="1"/>
  <c r="O458" i="2"/>
  <c r="O457" i="2" s="1"/>
  <c r="O456" i="2" s="1"/>
  <c r="N458" i="2"/>
  <c r="L458" i="2"/>
  <c r="K458" i="2"/>
  <c r="J458" i="2"/>
  <c r="I458" i="2"/>
  <c r="H458" i="2"/>
  <c r="G458" i="2"/>
  <c r="Q457" i="2"/>
  <c r="Q456" i="2" s="1"/>
  <c r="N457" i="2"/>
  <c r="K457" i="2"/>
  <c r="K456" i="2" s="1"/>
  <c r="J457" i="2"/>
  <c r="J456" i="2" s="1"/>
  <c r="I457" i="2"/>
  <c r="I456" i="2" s="1"/>
  <c r="H457" i="2"/>
  <c r="G457" i="2"/>
  <c r="N456" i="2"/>
  <c r="M456" i="2"/>
  <c r="H456" i="2"/>
  <c r="G456" i="2"/>
  <c r="L455" i="2"/>
  <c r="M455" i="2" s="1"/>
  <c r="M454" i="2" s="1"/>
  <c r="M453" i="2" s="1"/>
  <c r="M452" i="2" s="1"/>
  <c r="Q454" i="2"/>
  <c r="Q453" i="2" s="1"/>
  <c r="Q452" i="2" s="1"/>
  <c r="P454" i="2"/>
  <c r="O454" i="2"/>
  <c r="N454" i="2"/>
  <c r="K454" i="2"/>
  <c r="K453" i="2" s="1"/>
  <c r="K452" i="2" s="1"/>
  <c r="J454" i="2"/>
  <c r="J453" i="2" s="1"/>
  <c r="J452" i="2" s="1"/>
  <c r="I454" i="2"/>
  <c r="I453" i="2" s="1"/>
  <c r="I452" i="2" s="1"/>
  <c r="H454" i="2"/>
  <c r="G454" i="2"/>
  <c r="P453" i="2"/>
  <c r="P452" i="2" s="1"/>
  <c r="O453" i="2"/>
  <c r="O452" i="2" s="1"/>
  <c r="N453" i="2"/>
  <c r="N452" i="2" s="1"/>
  <c r="H453" i="2"/>
  <c r="G453" i="2"/>
  <c r="G452" i="2" s="1"/>
  <c r="H452" i="2"/>
  <c r="L452" i="2" s="1"/>
  <c r="M451" i="2"/>
  <c r="L451" i="2"/>
  <c r="Q450" i="2"/>
  <c r="P450" i="2"/>
  <c r="P449" i="2" s="1"/>
  <c r="P448" i="2" s="1"/>
  <c r="O450" i="2"/>
  <c r="O449" i="2" s="1"/>
  <c r="O448" i="2" s="1"/>
  <c r="N450" i="2"/>
  <c r="N449" i="2" s="1"/>
  <c r="N448" i="2" s="1"/>
  <c r="M450" i="2"/>
  <c r="L450" i="2"/>
  <c r="K450" i="2"/>
  <c r="J450" i="2"/>
  <c r="J449" i="2" s="1"/>
  <c r="J448" i="2" s="1"/>
  <c r="I450" i="2"/>
  <c r="I449" i="2" s="1"/>
  <c r="I448" i="2" s="1"/>
  <c r="H450" i="2"/>
  <c r="H449" i="2" s="1"/>
  <c r="H448" i="2" s="1"/>
  <c r="G450" i="2"/>
  <c r="G449" i="2" s="1"/>
  <c r="Q449" i="2"/>
  <c r="M449" i="2"/>
  <c r="M448" i="2" s="1"/>
  <c r="K449" i="2"/>
  <c r="Q448" i="2"/>
  <c r="K448" i="2"/>
  <c r="G448" i="2"/>
  <c r="M447" i="2"/>
  <c r="L447" i="2"/>
  <c r="Q446" i="2"/>
  <c r="P446" i="2"/>
  <c r="O446" i="2"/>
  <c r="O445" i="2" s="1"/>
  <c r="O444" i="2" s="1"/>
  <c r="N446" i="2"/>
  <c r="N445" i="2" s="1"/>
  <c r="N444" i="2" s="1"/>
  <c r="M446" i="2"/>
  <c r="M445" i="2" s="1"/>
  <c r="M444" i="2" s="1"/>
  <c r="K446" i="2"/>
  <c r="J446" i="2"/>
  <c r="I446" i="2"/>
  <c r="I445" i="2" s="1"/>
  <c r="I444" i="2" s="1"/>
  <c r="H446" i="2"/>
  <c r="H445" i="2" s="1"/>
  <c r="H444" i="2" s="1"/>
  <c r="L444" i="2" s="1"/>
  <c r="G446" i="2"/>
  <c r="G445" i="2" s="1"/>
  <c r="G444" i="2" s="1"/>
  <c r="Q445" i="2"/>
  <c r="Q444" i="2" s="1"/>
  <c r="P445" i="2"/>
  <c r="K445" i="2"/>
  <c r="K444" i="2" s="1"/>
  <c r="J445" i="2"/>
  <c r="P444" i="2"/>
  <c r="J444" i="2"/>
  <c r="L443" i="2"/>
  <c r="M443" i="2" s="1"/>
  <c r="M442" i="2" s="1"/>
  <c r="M441" i="2" s="1"/>
  <c r="M440" i="2" s="1"/>
  <c r="Q442" i="2"/>
  <c r="Q441" i="2" s="1"/>
  <c r="Q440" i="2" s="1"/>
  <c r="P442" i="2"/>
  <c r="O442" i="2"/>
  <c r="N442" i="2"/>
  <c r="N441" i="2" s="1"/>
  <c r="N440" i="2" s="1"/>
  <c r="K442" i="2"/>
  <c r="K441" i="2" s="1"/>
  <c r="K440" i="2" s="1"/>
  <c r="J442" i="2"/>
  <c r="I442" i="2"/>
  <c r="H442" i="2"/>
  <c r="H441" i="2" s="1"/>
  <c r="H440" i="2" s="1"/>
  <c r="G442" i="2"/>
  <c r="G441" i="2" s="1"/>
  <c r="G440" i="2" s="1"/>
  <c r="P441" i="2"/>
  <c r="P440" i="2" s="1"/>
  <c r="O441" i="2"/>
  <c r="J441" i="2"/>
  <c r="I441" i="2"/>
  <c r="O440" i="2"/>
  <c r="I440" i="2"/>
  <c r="L439" i="2"/>
  <c r="M439" i="2" s="1"/>
  <c r="M438" i="2" s="1"/>
  <c r="M437" i="2" s="1"/>
  <c r="M436" i="2" s="1"/>
  <c r="Q438" i="2"/>
  <c r="Q437" i="2" s="1"/>
  <c r="Q436" i="2" s="1"/>
  <c r="P438" i="2"/>
  <c r="P437" i="2" s="1"/>
  <c r="P436" i="2" s="1"/>
  <c r="O438" i="2"/>
  <c r="N438" i="2"/>
  <c r="K438" i="2"/>
  <c r="K437" i="2" s="1"/>
  <c r="J438" i="2"/>
  <c r="L438" i="2" s="1"/>
  <c r="I438" i="2"/>
  <c r="H438" i="2"/>
  <c r="G438" i="2"/>
  <c r="G437" i="2" s="1"/>
  <c r="G436" i="2" s="1"/>
  <c r="O437" i="2"/>
  <c r="O436" i="2" s="1"/>
  <c r="N437" i="2"/>
  <c r="J437" i="2"/>
  <c r="J436" i="2" s="1"/>
  <c r="I437" i="2"/>
  <c r="H437" i="2"/>
  <c r="N436" i="2"/>
  <c r="K436" i="2"/>
  <c r="H436" i="2"/>
  <c r="L435" i="2"/>
  <c r="M435" i="2" s="1"/>
  <c r="M434" i="2" s="1"/>
  <c r="M433" i="2" s="1"/>
  <c r="M432" i="2" s="1"/>
  <c r="Q434" i="2"/>
  <c r="Q433" i="2" s="1"/>
  <c r="Q432" i="2" s="1"/>
  <c r="P434" i="2"/>
  <c r="P433" i="2" s="1"/>
  <c r="O434" i="2"/>
  <c r="N434" i="2"/>
  <c r="K434" i="2"/>
  <c r="J434" i="2"/>
  <c r="J433" i="2" s="1"/>
  <c r="J432" i="2" s="1"/>
  <c r="I434" i="2"/>
  <c r="H434" i="2"/>
  <c r="G434" i="2"/>
  <c r="O433" i="2"/>
  <c r="N433" i="2"/>
  <c r="N432" i="2" s="1"/>
  <c r="K433" i="2"/>
  <c r="K432" i="2" s="1"/>
  <c r="H433" i="2"/>
  <c r="G433" i="2"/>
  <c r="P432" i="2"/>
  <c r="O432" i="2"/>
  <c r="H432" i="2"/>
  <c r="G432" i="2"/>
  <c r="L431" i="2"/>
  <c r="M431" i="2" s="1"/>
  <c r="M430" i="2" s="1"/>
  <c r="M429" i="2" s="1"/>
  <c r="M428" i="2" s="1"/>
  <c r="Q430" i="2"/>
  <c r="Q429" i="2" s="1"/>
  <c r="Q428" i="2" s="1"/>
  <c r="P430" i="2"/>
  <c r="O430" i="2"/>
  <c r="O429" i="2" s="1"/>
  <c r="O428" i="2" s="1"/>
  <c r="N430" i="2"/>
  <c r="N429" i="2" s="1"/>
  <c r="N428" i="2" s="1"/>
  <c r="K430" i="2"/>
  <c r="K429" i="2" s="1"/>
  <c r="K428" i="2" s="1"/>
  <c r="J430" i="2"/>
  <c r="I430" i="2"/>
  <c r="H430" i="2"/>
  <c r="G430" i="2"/>
  <c r="P429" i="2"/>
  <c r="P428" i="2" s="1"/>
  <c r="J429" i="2"/>
  <c r="J428" i="2" s="1"/>
  <c r="I429" i="2"/>
  <c r="I428" i="2" s="1"/>
  <c r="H429" i="2"/>
  <c r="L429" i="2" s="1"/>
  <c r="G429" i="2"/>
  <c r="G428" i="2" s="1"/>
  <c r="M427" i="2"/>
  <c r="L427" i="2"/>
  <c r="Q426" i="2"/>
  <c r="P426" i="2"/>
  <c r="P425" i="2" s="1"/>
  <c r="P424" i="2" s="1"/>
  <c r="O426" i="2"/>
  <c r="O425" i="2" s="1"/>
  <c r="O424" i="2" s="1"/>
  <c r="N426" i="2"/>
  <c r="M426" i="2"/>
  <c r="K426" i="2"/>
  <c r="J426" i="2"/>
  <c r="J425" i="2" s="1"/>
  <c r="J424" i="2" s="1"/>
  <c r="I426" i="2"/>
  <c r="I425" i="2" s="1"/>
  <c r="I424" i="2" s="1"/>
  <c r="H426" i="2"/>
  <c r="G426" i="2"/>
  <c r="Q425" i="2"/>
  <c r="N425" i="2"/>
  <c r="M425" i="2"/>
  <c r="M424" i="2" s="1"/>
  <c r="K425" i="2"/>
  <c r="G425" i="2"/>
  <c r="G424" i="2" s="1"/>
  <c r="Q424" i="2"/>
  <c r="N424" i="2"/>
  <c r="K424" i="2"/>
  <c r="M423" i="2"/>
  <c r="M422" i="2" s="1"/>
  <c r="M421" i="2" s="1"/>
  <c r="M420" i="2" s="1"/>
  <c r="L423" i="2"/>
  <c r="Q422" i="2"/>
  <c r="P422" i="2"/>
  <c r="O422" i="2"/>
  <c r="O421" i="2" s="1"/>
  <c r="O420" i="2" s="1"/>
  <c r="N422" i="2"/>
  <c r="N421" i="2" s="1"/>
  <c r="N420" i="2" s="1"/>
  <c r="K422" i="2"/>
  <c r="J422" i="2"/>
  <c r="I422" i="2"/>
  <c r="I421" i="2" s="1"/>
  <c r="I420" i="2" s="1"/>
  <c r="H422" i="2"/>
  <c r="G422" i="2"/>
  <c r="G421" i="2" s="1"/>
  <c r="Q421" i="2"/>
  <c r="P421" i="2"/>
  <c r="K421" i="2"/>
  <c r="K420" i="2" s="1"/>
  <c r="J421" i="2"/>
  <c r="Q420" i="2"/>
  <c r="P420" i="2"/>
  <c r="J420" i="2"/>
  <c r="G420" i="2"/>
  <c r="L419" i="2"/>
  <c r="M419" i="2" s="1"/>
  <c r="M418" i="2" s="1"/>
  <c r="M417" i="2" s="1"/>
  <c r="M416" i="2" s="1"/>
  <c r="Q418" i="2"/>
  <c r="P418" i="2"/>
  <c r="O418" i="2"/>
  <c r="N418" i="2"/>
  <c r="N417" i="2" s="1"/>
  <c r="N416" i="2" s="1"/>
  <c r="L418" i="2"/>
  <c r="K418" i="2"/>
  <c r="J418" i="2"/>
  <c r="I418" i="2"/>
  <c r="H418" i="2"/>
  <c r="H417" i="2" s="1"/>
  <c r="H416" i="2" s="1"/>
  <c r="G418" i="2"/>
  <c r="G417" i="2" s="1"/>
  <c r="G416" i="2" s="1"/>
  <c r="Q417" i="2"/>
  <c r="Q416" i="2" s="1"/>
  <c r="P417" i="2"/>
  <c r="O417" i="2"/>
  <c r="L417" i="2"/>
  <c r="K417" i="2"/>
  <c r="K416" i="2" s="1"/>
  <c r="J417" i="2"/>
  <c r="J416" i="2" s="1"/>
  <c r="I417" i="2"/>
  <c r="P416" i="2"/>
  <c r="O416" i="2"/>
  <c r="L416" i="2"/>
  <c r="I416" i="2"/>
  <c r="L415" i="2"/>
  <c r="M415" i="2" s="1"/>
  <c r="M414" i="2" s="1"/>
  <c r="M413" i="2" s="1"/>
  <c r="M412" i="2" s="1"/>
  <c r="Q414" i="2"/>
  <c r="Q413" i="2" s="1"/>
  <c r="Q412" i="2" s="1"/>
  <c r="P414" i="2"/>
  <c r="O414" i="2"/>
  <c r="N414" i="2"/>
  <c r="K414" i="2"/>
  <c r="K413" i="2" s="1"/>
  <c r="K412" i="2" s="1"/>
  <c r="J414" i="2"/>
  <c r="I414" i="2"/>
  <c r="H414" i="2"/>
  <c r="G414" i="2"/>
  <c r="G413" i="2" s="1"/>
  <c r="G412" i="2" s="1"/>
  <c r="P413" i="2"/>
  <c r="P412" i="2" s="1"/>
  <c r="O413" i="2"/>
  <c r="N413" i="2"/>
  <c r="J413" i="2"/>
  <c r="J412" i="2" s="1"/>
  <c r="I413" i="2"/>
  <c r="H413" i="2"/>
  <c r="O412" i="2"/>
  <c r="N412" i="2"/>
  <c r="H412" i="2"/>
  <c r="L411" i="2"/>
  <c r="M411" i="2" s="1"/>
  <c r="M410" i="2" s="1"/>
  <c r="M409" i="2" s="1"/>
  <c r="M408" i="2" s="1"/>
  <c r="Q410" i="2"/>
  <c r="Q409" i="2" s="1"/>
  <c r="Q408" i="2" s="1"/>
  <c r="P410" i="2"/>
  <c r="P409" i="2" s="1"/>
  <c r="P408" i="2" s="1"/>
  <c r="O410" i="2"/>
  <c r="N410" i="2"/>
  <c r="K410" i="2"/>
  <c r="K409" i="2" s="1"/>
  <c r="K408" i="2" s="1"/>
  <c r="J410" i="2"/>
  <c r="J409" i="2" s="1"/>
  <c r="J408" i="2" s="1"/>
  <c r="I410" i="2"/>
  <c r="H410" i="2"/>
  <c r="G410" i="2"/>
  <c r="O409" i="2"/>
  <c r="O408" i="2" s="1"/>
  <c r="N409" i="2"/>
  <c r="N408" i="2" s="1"/>
  <c r="H409" i="2"/>
  <c r="G409" i="2"/>
  <c r="G408" i="2"/>
  <c r="L407" i="2"/>
  <c r="M407" i="2" s="1"/>
  <c r="M406" i="2" s="1"/>
  <c r="Q406" i="2"/>
  <c r="Q405" i="2" s="1"/>
  <c r="Q404" i="2" s="1"/>
  <c r="P406" i="2"/>
  <c r="O406" i="2"/>
  <c r="O405" i="2" s="1"/>
  <c r="O404" i="2" s="1"/>
  <c r="N406" i="2"/>
  <c r="N405" i="2" s="1"/>
  <c r="N404" i="2" s="1"/>
  <c r="K406" i="2"/>
  <c r="K405" i="2" s="1"/>
  <c r="K404" i="2" s="1"/>
  <c r="J406" i="2"/>
  <c r="I406" i="2"/>
  <c r="H406" i="2"/>
  <c r="L406" i="2" s="1"/>
  <c r="G406" i="2"/>
  <c r="P405" i="2"/>
  <c r="P404" i="2" s="1"/>
  <c r="M405" i="2"/>
  <c r="J405" i="2"/>
  <c r="J404" i="2" s="1"/>
  <c r="I405" i="2"/>
  <c r="I404" i="2" s="1"/>
  <c r="H405" i="2"/>
  <c r="G405" i="2"/>
  <c r="G404" i="2" s="1"/>
  <c r="M403" i="2"/>
  <c r="M402" i="2" s="1"/>
  <c r="M401" i="2" s="1"/>
  <c r="M400" i="2" s="1"/>
  <c r="L403" i="2"/>
  <c r="Q402" i="2"/>
  <c r="P402" i="2"/>
  <c r="P401" i="2" s="1"/>
  <c r="P400" i="2" s="1"/>
  <c r="O402" i="2"/>
  <c r="N402" i="2"/>
  <c r="K402" i="2"/>
  <c r="J402" i="2"/>
  <c r="J401" i="2" s="1"/>
  <c r="J400" i="2" s="1"/>
  <c r="I402" i="2"/>
  <c r="I401" i="2" s="1"/>
  <c r="I400" i="2" s="1"/>
  <c r="H402" i="2"/>
  <c r="G402" i="2"/>
  <c r="Q401" i="2"/>
  <c r="O401" i="2"/>
  <c r="O400" i="2" s="1"/>
  <c r="N401" i="2"/>
  <c r="N400" i="2" s="1"/>
  <c r="K401" i="2"/>
  <c r="H401" i="2"/>
  <c r="L401" i="2" s="1"/>
  <c r="G401" i="2"/>
  <c r="G400" i="2" s="1"/>
  <c r="Q400" i="2"/>
  <c r="K400" i="2"/>
  <c r="M399" i="2"/>
  <c r="L399" i="2"/>
  <c r="Q398" i="2"/>
  <c r="P398" i="2"/>
  <c r="O398" i="2"/>
  <c r="O397" i="2" s="1"/>
  <c r="O396" i="2" s="1"/>
  <c r="N398" i="2"/>
  <c r="M398" i="2"/>
  <c r="K398" i="2"/>
  <c r="J398" i="2"/>
  <c r="I398" i="2"/>
  <c r="I397" i="2" s="1"/>
  <c r="I396" i="2" s="1"/>
  <c r="H398" i="2"/>
  <c r="G398" i="2"/>
  <c r="Q397" i="2"/>
  <c r="P397" i="2"/>
  <c r="N397" i="2"/>
  <c r="N396" i="2" s="1"/>
  <c r="M397" i="2"/>
  <c r="M396" i="2" s="1"/>
  <c r="K397" i="2"/>
  <c r="J397" i="2"/>
  <c r="G397" i="2"/>
  <c r="G396" i="2" s="1"/>
  <c r="Q396" i="2"/>
  <c r="P396" i="2"/>
  <c r="K396" i="2"/>
  <c r="J396" i="2"/>
  <c r="M395" i="2"/>
  <c r="M394" i="2" s="1"/>
  <c r="M393" i="2" s="1"/>
  <c r="M392" i="2" s="1"/>
  <c r="L395" i="2"/>
  <c r="Q394" i="2"/>
  <c r="P394" i="2"/>
  <c r="O394" i="2"/>
  <c r="N394" i="2"/>
  <c r="N393" i="2" s="1"/>
  <c r="N392" i="2" s="1"/>
  <c r="K394" i="2"/>
  <c r="J394" i="2"/>
  <c r="I394" i="2"/>
  <c r="H394" i="2"/>
  <c r="G394" i="2"/>
  <c r="G393" i="2" s="1"/>
  <c r="G392" i="2" s="1"/>
  <c r="Q393" i="2"/>
  <c r="P393" i="2"/>
  <c r="O393" i="2"/>
  <c r="K393" i="2"/>
  <c r="K392" i="2" s="1"/>
  <c r="J393" i="2"/>
  <c r="I393" i="2"/>
  <c r="Q392" i="2"/>
  <c r="P392" i="2"/>
  <c r="O392" i="2"/>
  <c r="J392" i="2"/>
  <c r="I392" i="2"/>
  <c r="M391" i="2"/>
  <c r="L391" i="2"/>
  <c r="Q390" i="2"/>
  <c r="P390" i="2"/>
  <c r="O390" i="2"/>
  <c r="N390" i="2"/>
  <c r="M390" i="2"/>
  <c r="M389" i="2" s="1"/>
  <c r="M388" i="2" s="1"/>
  <c r="L390" i="2"/>
  <c r="K390" i="2"/>
  <c r="J390" i="2"/>
  <c r="I390" i="2"/>
  <c r="H390" i="2"/>
  <c r="G390" i="2"/>
  <c r="G389" i="2" s="1"/>
  <c r="G388" i="2" s="1"/>
  <c r="Q389" i="2"/>
  <c r="Q388" i="2" s="1"/>
  <c r="P389" i="2"/>
  <c r="O389" i="2"/>
  <c r="N389" i="2"/>
  <c r="K389" i="2"/>
  <c r="K388" i="2" s="1"/>
  <c r="J389" i="2"/>
  <c r="J388" i="2" s="1"/>
  <c r="I389" i="2"/>
  <c r="H389" i="2"/>
  <c r="P388" i="2"/>
  <c r="O388" i="2"/>
  <c r="N388" i="2"/>
  <c r="I388" i="2"/>
  <c r="H388" i="2"/>
  <c r="L387" i="2"/>
  <c r="M387" i="2" s="1"/>
  <c r="M386" i="2" s="1"/>
  <c r="M385" i="2" s="1"/>
  <c r="M384" i="2" s="1"/>
  <c r="Q386" i="2"/>
  <c r="Q385" i="2" s="1"/>
  <c r="P386" i="2"/>
  <c r="O386" i="2"/>
  <c r="N386" i="2"/>
  <c r="K386" i="2"/>
  <c r="K385" i="2" s="1"/>
  <c r="K384" i="2" s="1"/>
  <c r="J386" i="2"/>
  <c r="J385" i="2" s="1"/>
  <c r="J384" i="2" s="1"/>
  <c r="I386" i="2"/>
  <c r="H386" i="2"/>
  <c r="G386" i="2"/>
  <c r="G385" i="2" s="1"/>
  <c r="G384" i="2" s="1"/>
  <c r="P385" i="2"/>
  <c r="P384" i="2" s="1"/>
  <c r="O385" i="2"/>
  <c r="O384" i="2" s="1"/>
  <c r="N385" i="2"/>
  <c r="N384" i="2" s="1"/>
  <c r="I385" i="2"/>
  <c r="H385" i="2"/>
  <c r="H384" i="2"/>
  <c r="L383" i="2"/>
  <c r="M383" i="2" s="1"/>
  <c r="M382" i="2" s="1"/>
  <c r="Q382" i="2"/>
  <c r="Q381" i="2" s="1"/>
  <c r="Q380" i="2" s="1"/>
  <c r="P382" i="2"/>
  <c r="O382" i="2"/>
  <c r="O381" i="2" s="1"/>
  <c r="O380" i="2" s="1"/>
  <c r="N382" i="2"/>
  <c r="N381" i="2" s="1"/>
  <c r="N380" i="2" s="1"/>
  <c r="K382" i="2"/>
  <c r="K381" i="2" s="1"/>
  <c r="K380" i="2" s="1"/>
  <c r="J382" i="2"/>
  <c r="I382" i="2"/>
  <c r="H382" i="2"/>
  <c r="L382" i="2" s="1"/>
  <c r="G382" i="2"/>
  <c r="P381" i="2"/>
  <c r="P380" i="2" s="1"/>
  <c r="M381" i="2"/>
  <c r="J381" i="2"/>
  <c r="J380" i="2" s="1"/>
  <c r="I381" i="2"/>
  <c r="H381" i="2"/>
  <c r="G381" i="2"/>
  <c r="G380" i="2" s="1"/>
  <c r="M380" i="2"/>
  <c r="I380" i="2"/>
  <c r="M379" i="2"/>
  <c r="M378" i="2" s="1"/>
  <c r="L379" i="2"/>
  <c r="Q378" i="2"/>
  <c r="P378" i="2"/>
  <c r="P377" i="2" s="1"/>
  <c r="P376" i="2" s="1"/>
  <c r="O378" i="2"/>
  <c r="N378" i="2"/>
  <c r="K378" i="2"/>
  <c r="J378" i="2"/>
  <c r="J377" i="2" s="1"/>
  <c r="J376" i="2" s="1"/>
  <c r="I378" i="2"/>
  <c r="I377" i="2" s="1"/>
  <c r="I376" i="2" s="1"/>
  <c r="H378" i="2"/>
  <c r="G378" i="2"/>
  <c r="Q377" i="2"/>
  <c r="O377" i="2"/>
  <c r="O376" i="2" s="1"/>
  <c r="N377" i="2"/>
  <c r="N376" i="2" s="1"/>
  <c r="M377" i="2"/>
  <c r="M376" i="2" s="1"/>
  <c r="K377" i="2"/>
  <c r="H377" i="2"/>
  <c r="L377" i="2" s="1"/>
  <c r="G377" i="2"/>
  <c r="G376" i="2" s="1"/>
  <c r="Q376" i="2"/>
  <c r="K376" i="2"/>
  <c r="M375" i="2"/>
  <c r="L375" i="2"/>
  <c r="Q374" i="2"/>
  <c r="P374" i="2"/>
  <c r="O374" i="2"/>
  <c r="O373" i="2" s="1"/>
  <c r="N374" i="2"/>
  <c r="N373" i="2" s="1"/>
  <c r="N372" i="2" s="1"/>
  <c r="M374" i="2"/>
  <c r="K374" i="2"/>
  <c r="J374" i="2"/>
  <c r="I374" i="2"/>
  <c r="I373" i="2" s="1"/>
  <c r="I372" i="2" s="1"/>
  <c r="H374" i="2"/>
  <c r="G374" i="2"/>
  <c r="Q373" i="2"/>
  <c r="P373" i="2"/>
  <c r="M373" i="2"/>
  <c r="M372" i="2" s="1"/>
  <c r="K373" i="2"/>
  <c r="J373" i="2"/>
  <c r="G373" i="2"/>
  <c r="G372" i="2" s="1"/>
  <c r="Q372" i="2"/>
  <c r="P372" i="2"/>
  <c r="K372" i="2"/>
  <c r="J372" i="2"/>
  <c r="M371" i="2"/>
  <c r="L371" i="2"/>
  <c r="Q370" i="2"/>
  <c r="P370" i="2"/>
  <c r="O370" i="2"/>
  <c r="N370" i="2"/>
  <c r="N369" i="2" s="1"/>
  <c r="M370" i="2"/>
  <c r="M369" i="2" s="1"/>
  <c r="K370" i="2"/>
  <c r="J370" i="2"/>
  <c r="I370" i="2"/>
  <c r="H370" i="2"/>
  <c r="G370" i="2"/>
  <c r="G369" i="2" s="1"/>
  <c r="Q369" i="2"/>
  <c r="P369" i="2"/>
  <c r="O369" i="2"/>
  <c r="K369" i="2"/>
  <c r="J369" i="2"/>
  <c r="I369" i="2"/>
  <c r="Q368" i="2"/>
  <c r="P368" i="2"/>
  <c r="O368" i="2"/>
  <c r="J368" i="2"/>
  <c r="I368" i="2"/>
  <c r="O366" i="2"/>
  <c r="O364" i="2" s="1"/>
  <c r="N366" i="2"/>
  <c r="J366" i="2"/>
  <c r="J364" i="2" s="1"/>
  <c r="J361" i="2" s="1"/>
  <c r="I366" i="2"/>
  <c r="I364" i="2" s="1"/>
  <c r="I361" i="2" s="1"/>
  <c r="H366" i="2"/>
  <c r="Q364" i="2"/>
  <c r="Q361" i="2" s="1"/>
  <c r="N364" i="2"/>
  <c r="H364" i="2"/>
  <c r="O361" i="2"/>
  <c r="N361" i="2"/>
  <c r="L360" i="2"/>
  <c r="M360" i="2" s="1"/>
  <c r="M359" i="2" s="1"/>
  <c r="M355" i="2" s="1"/>
  <c r="M353" i="2" s="1"/>
  <c r="Q359" i="2"/>
  <c r="P359" i="2"/>
  <c r="P355" i="2" s="1"/>
  <c r="P353" i="2" s="1"/>
  <c r="O359" i="2"/>
  <c r="O355" i="2" s="1"/>
  <c r="O353" i="2" s="1"/>
  <c r="N359" i="2"/>
  <c r="K359" i="2"/>
  <c r="J359" i="2"/>
  <c r="I359" i="2"/>
  <c r="L359" i="2" s="1"/>
  <c r="H359" i="2"/>
  <c r="G359" i="2"/>
  <c r="L358" i="2"/>
  <c r="M358" i="2" s="1"/>
  <c r="M357" i="2" s="1"/>
  <c r="M356" i="2" s="1"/>
  <c r="Q357" i="2"/>
  <c r="Q356" i="2" s="1"/>
  <c r="Q354" i="2" s="1"/>
  <c r="P357" i="2"/>
  <c r="O357" i="2"/>
  <c r="N357" i="2"/>
  <c r="K357" i="2"/>
  <c r="K356" i="2" s="1"/>
  <c r="K354" i="2" s="1"/>
  <c r="K352" i="2" s="1"/>
  <c r="J357" i="2"/>
  <c r="I357" i="2"/>
  <c r="H357" i="2"/>
  <c r="G357" i="2"/>
  <c r="G356" i="2" s="1"/>
  <c r="P356" i="2"/>
  <c r="P354" i="2" s="1"/>
  <c r="P352" i="2" s="1"/>
  <c r="O356" i="2"/>
  <c r="O354" i="2" s="1"/>
  <c r="O352" i="2" s="1"/>
  <c r="N356" i="2"/>
  <c r="I356" i="2"/>
  <c r="H356" i="2"/>
  <c r="Q355" i="2"/>
  <c r="Q353" i="2" s="1"/>
  <c r="N355" i="2"/>
  <c r="K355" i="2"/>
  <c r="K353" i="2" s="1"/>
  <c r="J355" i="2"/>
  <c r="J353" i="2" s="1"/>
  <c r="H355" i="2"/>
  <c r="G355" i="2"/>
  <c r="N354" i="2"/>
  <c r="N352" i="2" s="1"/>
  <c r="M354" i="2"/>
  <c r="M352" i="2" s="1"/>
  <c r="H354" i="2"/>
  <c r="G354" i="2"/>
  <c r="N353" i="2"/>
  <c r="H353" i="2"/>
  <c r="G353" i="2"/>
  <c r="Q352" i="2"/>
  <c r="H352" i="2"/>
  <c r="G352" i="2"/>
  <c r="M351" i="2"/>
  <c r="L351" i="2"/>
  <c r="Q350" i="2"/>
  <c r="P350" i="2"/>
  <c r="O350" i="2"/>
  <c r="O349" i="2" s="1"/>
  <c r="N350" i="2"/>
  <c r="N349" i="2" s="1"/>
  <c r="M350" i="2"/>
  <c r="K350" i="2"/>
  <c r="J350" i="2"/>
  <c r="I350" i="2"/>
  <c r="I349" i="2" s="1"/>
  <c r="H350" i="2"/>
  <c r="G350" i="2"/>
  <c r="Q349" i="2"/>
  <c r="P349" i="2"/>
  <c r="M349" i="2"/>
  <c r="K349" i="2"/>
  <c r="J349" i="2"/>
  <c r="G349" i="2"/>
  <c r="M348" i="2"/>
  <c r="L348" i="2"/>
  <c r="L347" i="2"/>
  <c r="M347" i="2" s="1"/>
  <c r="L346" i="2"/>
  <c r="M346" i="2" s="1"/>
  <c r="Q345" i="2"/>
  <c r="Q343" i="2" s="1"/>
  <c r="P345" i="2"/>
  <c r="P343" i="2" s="1"/>
  <c r="O345" i="2"/>
  <c r="N345" i="2"/>
  <c r="K345" i="2"/>
  <c r="K343" i="2" s="1"/>
  <c r="J345" i="2"/>
  <c r="L345" i="2" s="1"/>
  <c r="I345" i="2"/>
  <c r="H345" i="2"/>
  <c r="G345" i="2"/>
  <c r="G343" i="2" s="1"/>
  <c r="Q344" i="2"/>
  <c r="P344" i="2"/>
  <c r="O344" i="2"/>
  <c r="O332" i="2" s="1"/>
  <c r="N344" i="2"/>
  <c r="K344" i="2"/>
  <c r="J344" i="2"/>
  <c r="J332" i="2" s="1"/>
  <c r="I344" i="2"/>
  <c r="H344" i="2"/>
  <c r="G344" i="2"/>
  <c r="O343" i="2"/>
  <c r="N343" i="2"/>
  <c r="I343" i="2"/>
  <c r="H343" i="2"/>
  <c r="O342" i="2"/>
  <c r="O256" i="2" s="1"/>
  <c r="N342" i="2"/>
  <c r="N256" i="2" s="1"/>
  <c r="H342" i="2"/>
  <c r="G342" i="2"/>
  <c r="G256" i="2" s="1"/>
  <c r="L341" i="2"/>
  <c r="M341" i="2" s="1"/>
  <c r="M340" i="2"/>
  <c r="M339" i="2" s="1"/>
  <c r="M338" i="2" s="1"/>
  <c r="M337" i="2" s="1"/>
  <c r="L340" i="2"/>
  <c r="Q339" i="2"/>
  <c r="P339" i="2"/>
  <c r="P338" i="2" s="1"/>
  <c r="O339" i="2"/>
  <c r="N339" i="2"/>
  <c r="K339" i="2"/>
  <c r="J339" i="2"/>
  <c r="L339" i="2" s="1"/>
  <c r="I339" i="2"/>
  <c r="H339" i="2"/>
  <c r="G339" i="2"/>
  <c r="G338" i="2" s="1"/>
  <c r="G337" i="2" s="1"/>
  <c r="G333" i="2" s="1"/>
  <c r="Q338" i="2"/>
  <c r="O338" i="2"/>
  <c r="N338" i="2"/>
  <c r="K338" i="2"/>
  <c r="K337" i="2" s="1"/>
  <c r="I338" i="2"/>
  <c r="H338" i="2"/>
  <c r="Q337" i="2"/>
  <c r="P337" i="2"/>
  <c r="O337" i="2"/>
  <c r="N337" i="2"/>
  <c r="I337" i="2"/>
  <c r="H337" i="2"/>
  <c r="L336" i="2"/>
  <c r="M336" i="2" s="1"/>
  <c r="M335" i="2" s="1"/>
  <c r="M334" i="2" s="1"/>
  <c r="Q335" i="2"/>
  <c r="P335" i="2"/>
  <c r="O335" i="2"/>
  <c r="O334" i="2" s="1"/>
  <c r="O333" i="2" s="1"/>
  <c r="N335" i="2"/>
  <c r="K335" i="2"/>
  <c r="K334" i="2" s="1"/>
  <c r="J335" i="2"/>
  <c r="I335" i="2"/>
  <c r="H335" i="2"/>
  <c r="G335" i="2"/>
  <c r="Q334" i="2"/>
  <c r="P334" i="2"/>
  <c r="P333" i="2" s="1"/>
  <c r="N334" i="2"/>
  <c r="J334" i="2"/>
  <c r="I334" i="2"/>
  <c r="H334" i="2"/>
  <c r="G334" i="2"/>
  <c r="N333" i="2"/>
  <c r="N332" i="2"/>
  <c r="H332" i="2"/>
  <c r="G332" i="2"/>
  <c r="M331" i="2"/>
  <c r="L331" i="2"/>
  <c r="L330" i="2"/>
  <c r="M330" i="2" s="1"/>
  <c r="L329" i="2"/>
  <c r="M329" i="2" s="1"/>
  <c r="M328" i="2"/>
  <c r="L328" i="2"/>
  <c r="L327" i="2"/>
  <c r="M327" i="2" s="1"/>
  <c r="M326" i="2"/>
  <c r="L326" i="2"/>
  <c r="Q325" i="2"/>
  <c r="P325" i="2"/>
  <c r="O325" i="2"/>
  <c r="N325" i="2"/>
  <c r="K325" i="2"/>
  <c r="J325" i="2"/>
  <c r="I325" i="2"/>
  <c r="H325" i="2"/>
  <c r="L325" i="2" s="1"/>
  <c r="G325" i="2"/>
  <c r="L324" i="2"/>
  <c r="M324" i="2" s="1"/>
  <c r="M323" i="2"/>
  <c r="L323" i="2"/>
  <c r="M322" i="2"/>
  <c r="L322" i="2"/>
  <c r="L321" i="2"/>
  <c r="M321" i="2" s="1"/>
  <c r="L320" i="2"/>
  <c r="M320" i="2" s="1"/>
  <c r="L319" i="2"/>
  <c r="M319" i="2" s="1"/>
  <c r="M318" i="2" s="1"/>
  <c r="Q318" i="2"/>
  <c r="P318" i="2"/>
  <c r="O318" i="2"/>
  <c r="N318" i="2"/>
  <c r="L318" i="2"/>
  <c r="K318" i="2"/>
  <c r="J318" i="2"/>
  <c r="I318" i="2"/>
  <c r="H318" i="2"/>
  <c r="G318" i="2"/>
  <c r="M317" i="2"/>
  <c r="L317" i="2"/>
  <c r="M316" i="2"/>
  <c r="L316" i="2"/>
  <c r="L315" i="2"/>
  <c r="M315" i="2" s="1"/>
  <c r="Q314" i="2"/>
  <c r="P314" i="2"/>
  <c r="O314" i="2"/>
  <c r="N314" i="2"/>
  <c r="K314" i="2"/>
  <c r="J314" i="2"/>
  <c r="J306" i="2" s="1"/>
  <c r="J293" i="2" s="1"/>
  <c r="I314" i="2"/>
  <c r="L314" i="2" s="1"/>
  <c r="H314" i="2"/>
  <c r="G314" i="2"/>
  <c r="L313" i="2"/>
  <c r="M313" i="2" s="1"/>
  <c r="M312" i="2"/>
  <c r="L312" i="2"/>
  <c r="M311" i="2"/>
  <c r="L311" i="2"/>
  <c r="L310" i="2"/>
  <c r="M310" i="2" s="1"/>
  <c r="M309" i="2"/>
  <c r="L309" i="2"/>
  <c r="L308" i="2"/>
  <c r="M308" i="2" s="1"/>
  <c r="Q307" i="2"/>
  <c r="P307" i="2"/>
  <c r="O307" i="2"/>
  <c r="O306" i="2" s="1"/>
  <c r="O293" i="2" s="1"/>
  <c r="N307" i="2"/>
  <c r="N306" i="2" s="1"/>
  <c r="K307" i="2"/>
  <c r="K306" i="2" s="1"/>
  <c r="J307" i="2"/>
  <c r="I307" i="2"/>
  <c r="H307" i="2"/>
  <c r="G307" i="2"/>
  <c r="P306" i="2"/>
  <c r="P293" i="2" s="1"/>
  <c r="G306" i="2"/>
  <c r="M305" i="2"/>
  <c r="L305" i="2"/>
  <c r="L304" i="2"/>
  <c r="M304" i="2" s="1"/>
  <c r="L303" i="2"/>
  <c r="M303" i="2" s="1"/>
  <c r="M299" i="2" s="1"/>
  <c r="L302" i="2"/>
  <c r="M302" i="2" s="1"/>
  <c r="L301" i="2"/>
  <c r="M301" i="2" s="1"/>
  <c r="M300" i="2"/>
  <c r="L300" i="2"/>
  <c r="Q299" i="2"/>
  <c r="P299" i="2"/>
  <c r="O299" i="2"/>
  <c r="O294" i="2" s="1"/>
  <c r="N299" i="2"/>
  <c r="L299" i="2"/>
  <c r="K299" i="2"/>
  <c r="J299" i="2"/>
  <c r="I299" i="2"/>
  <c r="I294" i="2" s="1"/>
  <c r="H299" i="2"/>
  <c r="G299" i="2"/>
  <c r="G294" i="2" s="1"/>
  <c r="G293" i="2" s="1"/>
  <c r="M298" i="2"/>
  <c r="L298" i="2"/>
  <c r="L297" i="2"/>
  <c r="M297" i="2" s="1"/>
  <c r="L296" i="2"/>
  <c r="M296" i="2" s="1"/>
  <c r="M295" i="2" s="1"/>
  <c r="Q295" i="2"/>
  <c r="Q294" i="2" s="1"/>
  <c r="P295" i="2"/>
  <c r="O295" i="2"/>
  <c r="N295" i="2"/>
  <c r="K295" i="2"/>
  <c r="J295" i="2"/>
  <c r="I295" i="2"/>
  <c r="H295" i="2"/>
  <c r="G295" i="2"/>
  <c r="P294" i="2"/>
  <c r="J294" i="2"/>
  <c r="L292" i="2"/>
  <c r="M292" i="2" s="1"/>
  <c r="M290" i="2" s="1"/>
  <c r="M289" i="2" s="1"/>
  <c r="M288" i="2" s="1"/>
  <c r="M291" i="2"/>
  <c r="L291" i="2"/>
  <c r="Q290" i="2"/>
  <c r="P290" i="2"/>
  <c r="O290" i="2"/>
  <c r="O289" i="2" s="1"/>
  <c r="O288" i="2" s="1"/>
  <c r="N290" i="2"/>
  <c r="N289" i="2" s="1"/>
  <c r="N288" i="2" s="1"/>
  <c r="K290" i="2"/>
  <c r="J290" i="2"/>
  <c r="I290" i="2"/>
  <c r="I289" i="2" s="1"/>
  <c r="I288" i="2" s="1"/>
  <c r="H290" i="2"/>
  <c r="G290" i="2"/>
  <c r="Q289" i="2"/>
  <c r="P289" i="2"/>
  <c r="K289" i="2"/>
  <c r="J289" i="2"/>
  <c r="G289" i="2"/>
  <c r="G288" i="2" s="1"/>
  <c r="G287" i="2" s="1"/>
  <c r="Q288" i="2"/>
  <c r="P288" i="2"/>
  <c r="K288" i="2"/>
  <c r="J288" i="2"/>
  <c r="J287" i="2" s="1"/>
  <c r="M286" i="2"/>
  <c r="L286" i="2"/>
  <c r="L285" i="2"/>
  <c r="M285" i="2" s="1"/>
  <c r="L284" i="2"/>
  <c r="M284" i="2" s="1"/>
  <c r="M283" i="2"/>
  <c r="L283" i="2"/>
  <c r="L282" i="2"/>
  <c r="M282" i="2" s="1"/>
  <c r="L281" i="2"/>
  <c r="M281" i="2" s="1"/>
  <c r="M280" i="2" s="1"/>
  <c r="M279" i="2" s="1"/>
  <c r="Q280" i="2"/>
  <c r="Q279" i="2" s="1"/>
  <c r="Q259" i="2" s="1"/>
  <c r="Q258" i="2" s="1"/>
  <c r="P280" i="2"/>
  <c r="P279" i="2" s="1"/>
  <c r="O280" i="2"/>
  <c r="N280" i="2"/>
  <c r="K280" i="2"/>
  <c r="K279" i="2" s="1"/>
  <c r="J280" i="2"/>
  <c r="I280" i="2"/>
  <c r="I279" i="2" s="1"/>
  <c r="H280" i="2"/>
  <c r="G280" i="2"/>
  <c r="O279" i="2"/>
  <c r="N279" i="2"/>
  <c r="J279" i="2"/>
  <c r="G279" i="2"/>
  <c r="L278" i="2"/>
  <c r="M278" i="2" s="1"/>
  <c r="L277" i="2"/>
  <c r="M277" i="2" s="1"/>
  <c r="M276" i="2"/>
  <c r="L276" i="2"/>
  <c r="L275" i="2"/>
  <c r="M275" i="2" s="1"/>
  <c r="L274" i="2"/>
  <c r="M274" i="2" s="1"/>
  <c r="M273" i="2"/>
  <c r="L273" i="2"/>
  <c r="L272" i="2"/>
  <c r="M272" i="2" s="1"/>
  <c r="Q271" i="2"/>
  <c r="P271" i="2"/>
  <c r="O271" i="2"/>
  <c r="N271" i="2"/>
  <c r="K271" i="2"/>
  <c r="K259" i="2" s="1"/>
  <c r="K258" i="2" s="1"/>
  <c r="J271" i="2"/>
  <c r="I271" i="2"/>
  <c r="H271" i="2"/>
  <c r="L271" i="2" s="1"/>
  <c r="G271" i="2"/>
  <c r="L270" i="2"/>
  <c r="M270" i="2" s="1"/>
  <c r="M269" i="2"/>
  <c r="L269" i="2"/>
  <c r="M268" i="2"/>
  <c r="L268" i="2"/>
  <c r="L267" i="2"/>
  <c r="M267" i="2" s="1"/>
  <c r="M266" i="2"/>
  <c r="L266" i="2"/>
  <c r="M265" i="2"/>
  <c r="L265" i="2"/>
  <c r="L264" i="2"/>
  <c r="M264" i="2" s="1"/>
  <c r="L263" i="2"/>
  <c r="M263" i="2" s="1"/>
  <c r="M261" i="2" s="1"/>
  <c r="M260" i="2" s="1"/>
  <c r="M262" i="2"/>
  <c r="L262" i="2"/>
  <c r="Q261" i="2"/>
  <c r="P261" i="2"/>
  <c r="P260" i="2" s="1"/>
  <c r="O261" i="2"/>
  <c r="O260" i="2" s="1"/>
  <c r="O259" i="2" s="1"/>
  <c r="O258" i="2" s="1"/>
  <c r="N261" i="2"/>
  <c r="N260" i="2" s="1"/>
  <c r="N259" i="2" s="1"/>
  <c r="N258" i="2" s="1"/>
  <c r="K261" i="2"/>
  <c r="J261" i="2"/>
  <c r="J260" i="2" s="1"/>
  <c r="I261" i="2"/>
  <c r="I260" i="2" s="1"/>
  <c r="H261" i="2"/>
  <c r="G261" i="2"/>
  <c r="G260" i="2" s="1"/>
  <c r="Q260" i="2"/>
  <c r="K260" i="2"/>
  <c r="G259" i="2"/>
  <c r="G258" i="2" s="1"/>
  <c r="G257" i="2" s="1"/>
  <c r="L255" i="2"/>
  <c r="M255" i="2" s="1"/>
  <c r="M254" i="2" s="1"/>
  <c r="M253" i="2" s="1"/>
  <c r="M252" i="2" s="1"/>
  <c r="Q254" i="2"/>
  <c r="Q253" i="2" s="1"/>
  <c r="Q252" i="2" s="1"/>
  <c r="P254" i="2"/>
  <c r="P253" i="2" s="1"/>
  <c r="P252" i="2" s="1"/>
  <c r="O254" i="2"/>
  <c r="N254" i="2"/>
  <c r="K254" i="2"/>
  <c r="J254" i="2"/>
  <c r="J253" i="2" s="1"/>
  <c r="J252" i="2" s="1"/>
  <c r="I254" i="2"/>
  <c r="H254" i="2"/>
  <c r="G254" i="2"/>
  <c r="O253" i="2"/>
  <c r="N253" i="2"/>
  <c r="N252" i="2" s="1"/>
  <c r="K253" i="2"/>
  <c r="K252" i="2" s="1"/>
  <c r="H253" i="2"/>
  <c r="G253" i="2"/>
  <c r="O252" i="2"/>
  <c r="H252" i="2"/>
  <c r="G252" i="2"/>
  <c r="L251" i="2"/>
  <c r="M251" i="2" s="1"/>
  <c r="M250" i="2" s="1"/>
  <c r="M249" i="2" s="1"/>
  <c r="M248" i="2" s="1"/>
  <c r="Q250" i="2"/>
  <c r="Q249" i="2" s="1"/>
  <c r="Q248" i="2" s="1"/>
  <c r="P250" i="2"/>
  <c r="O250" i="2"/>
  <c r="N250" i="2"/>
  <c r="N249" i="2" s="1"/>
  <c r="N248" i="2" s="1"/>
  <c r="K250" i="2"/>
  <c r="K249" i="2" s="1"/>
  <c r="K248" i="2" s="1"/>
  <c r="J250" i="2"/>
  <c r="I250" i="2"/>
  <c r="H250" i="2"/>
  <c r="G250" i="2"/>
  <c r="P249" i="2"/>
  <c r="P248" i="2" s="1"/>
  <c r="O249" i="2"/>
  <c r="O248" i="2" s="1"/>
  <c r="J249" i="2"/>
  <c r="J248" i="2" s="1"/>
  <c r="I249" i="2"/>
  <c r="H249" i="2"/>
  <c r="G249" i="2"/>
  <c r="G248" i="2" s="1"/>
  <c r="I248" i="2"/>
  <c r="M247" i="2"/>
  <c r="L247" i="2"/>
  <c r="L246" i="2"/>
  <c r="M246" i="2" s="1"/>
  <c r="M245" i="2" s="1"/>
  <c r="Q245" i="2"/>
  <c r="P245" i="2"/>
  <c r="O245" i="2"/>
  <c r="N245" i="2"/>
  <c r="K245" i="2"/>
  <c r="J245" i="2"/>
  <c r="I245" i="2"/>
  <c r="L245" i="2" s="1"/>
  <c r="H245" i="2"/>
  <c r="G245" i="2"/>
  <c r="L244" i="2"/>
  <c r="M244" i="2" s="1"/>
  <c r="M243" i="2" s="1"/>
  <c r="Q243" i="2"/>
  <c r="Q242" i="2" s="1"/>
  <c r="Q241" i="2" s="1"/>
  <c r="P243" i="2"/>
  <c r="P242" i="2" s="1"/>
  <c r="P241" i="2" s="1"/>
  <c r="O243" i="2"/>
  <c r="N243" i="2"/>
  <c r="K243" i="2"/>
  <c r="J243" i="2"/>
  <c r="L243" i="2" s="1"/>
  <c r="I243" i="2"/>
  <c r="H243" i="2"/>
  <c r="G243" i="2"/>
  <c r="G242" i="2" s="1"/>
  <c r="G241" i="2" s="1"/>
  <c r="O242" i="2"/>
  <c r="O241" i="2" s="1"/>
  <c r="N242" i="2"/>
  <c r="J242" i="2"/>
  <c r="J241" i="2" s="1"/>
  <c r="I242" i="2"/>
  <c r="H242" i="2"/>
  <c r="N241" i="2"/>
  <c r="H241" i="2"/>
  <c r="L240" i="2"/>
  <c r="M240" i="2" s="1"/>
  <c r="M239" i="2" s="1"/>
  <c r="M238" i="2" s="1"/>
  <c r="M237" i="2" s="1"/>
  <c r="Q239" i="2"/>
  <c r="Q238" i="2" s="1"/>
  <c r="Q237" i="2" s="1"/>
  <c r="P239" i="2"/>
  <c r="P238" i="2" s="1"/>
  <c r="O239" i="2"/>
  <c r="N239" i="2"/>
  <c r="K239" i="2"/>
  <c r="J239" i="2"/>
  <c r="J238" i="2" s="1"/>
  <c r="J237" i="2" s="1"/>
  <c r="I239" i="2"/>
  <c r="H239" i="2"/>
  <c r="G239" i="2"/>
  <c r="O238" i="2"/>
  <c r="N238" i="2"/>
  <c r="N237" i="2" s="1"/>
  <c r="N236" i="2" s="1"/>
  <c r="N235" i="2" s="1"/>
  <c r="K238" i="2"/>
  <c r="K237" i="2" s="1"/>
  <c r="H238" i="2"/>
  <c r="G238" i="2"/>
  <c r="P237" i="2"/>
  <c r="O237" i="2"/>
  <c r="H237" i="2"/>
  <c r="G237" i="2"/>
  <c r="L234" i="2"/>
  <c r="M234" i="2" s="1"/>
  <c r="M233" i="2" s="1"/>
  <c r="M232" i="2" s="1"/>
  <c r="M231" i="2" s="1"/>
  <c r="M230" i="2" s="1"/>
  <c r="M229" i="2" s="1"/>
  <c r="Q233" i="2"/>
  <c r="P233" i="2"/>
  <c r="O233" i="2"/>
  <c r="O232" i="2" s="1"/>
  <c r="O231" i="2" s="1"/>
  <c r="N233" i="2"/>
  <c r="L233" i="2"/>
  <c r="K233" i="2"/>
  <c r="J233" i="2"/>
  <c r="I233" i="2"/>
  <c r="I232" i="2" s="1"/>
  <c r="I231" i="2" s="1"/>
  <c r="I230" i="2" s="1"/>
  <c r="I229" i="2" s="1"/>
  <c r="H233" i="2"/>
  <c r="G233" i="2"/>
  <c r="Q232" i="2"/>
  <c r="Q231" i="2" s="1"/>
  <c r="Q230" i="2" s="1"/>
  <c r="Q229" i="2" s="1"/>
  <c r="P232" i="2"/>
  <c r="N232" i="2"/>
  <c r="N231" i="2" s="1"/>
  <c r="N230" i="2" s="1"/>
  <c r="K232" i="2"/>
  <c r="J232" i="2"/>
  <c r="H232" i="2"/>
  <c r="G232" i="2"/>
  <c r="G231" i="2" s="1"/>
  <c r="G230" i="2" s="1"/>
  <c r="G229" i="2" s="1"/>
  <c r="P231" i="2"/>
  <c r="K231" i="2"/>
  <c r="K230" i="2" s="1"/>
  <c r="K229" i="2" s="1"/>
  <c r="J231" i="2"/>
  <c r="J230" i="2" s="1"/>
  <c r="J229" i="2" s="1"/>
  <c r="P230" i="2"/>
  <c r="O230" i="2"/>
  <c r="P229" i="2"/>
  <c r="O229" i="2"/>
  <c r="N229" i="2"/>
  <c r="L228" i="2"/>
  <c r="M228" i="2" s="1"/>
  <c r="M227" i="2" s="1"/>
  <c r="M226" i="2" s="1"/>
  <c r="Q227" i="2"/>
  <c r="Q226" i="2" s="1"/>
  <c r="Q225" i="2" s="1"/>
  <c r="Q220" i="2" s="1"/>
  <c r="Q219" i="2" s="1"/>
  <c r="P227" i="2"/>
  <c r="O227" i="2"/>
  <c r="N227" i="2"/>
  <c r="K227" i="2"/>
  <c r="K226" i="2" s="1"/>
  <c r="K225" i="2" s="1"/>
  <c r="K220" i="2" s="1"/>
  <c r="K219" i="2" s="1"/>
  <c r="J227" i="2"/>
  <c r="J226" i="2" s="1"/>
  <c r="I227" i="2"/>
  <c r="H227" i="2"/>
  <c r="G227" i="2"/>
  <c r="P226" i="2"/>
  <c r="P225" i="2" s="1"/>
  <c r="O226" i="2"/>
  <c r="O225" i="2" s="1"/>
  <c r="N226" i="2"/>
  <c r="I226" i="2"/>
  <c r="I225" i="2" s="1"/>
  <c r="H226" i="2"/>
  <c r="G226" i="2"/>
  <c r="N225" i="2"/>
  <c r="M225" i="2"/>
  <c r="J225" i="2"/>
  <c r="G225" i="2"/>
  <c r="L224" i="2"/>
  <c r="M224" i="2" s="1"/>
  <c r="M223" i="2" s="1"/>
  <c r="Q223" i="2"/>
  <c r="Q222" i="2" s="1"/>
  <c r="Q221" i="2" s="1"/>
  <c r="P223" i="2"/>
  <c r="P222" i="2" s="1"/>
  <c r="P221" i="2" s="1"/>
  <c r="P220" i="2" s="1"/>
  <c r="P219" i="2" s="1"/>
  <c r="O223" i="2"/>
  <c r="O222" i="2" s="1"/>
  <c r="O221" i="2" s="1"/>
  <c r="O220" i="2" s="1"/>
  <c r="O219" i="2" s="1"/>
  <c r="N223" i="2"/>
  <c r="K223" i="2"/>
  <c r="K222" i="2" s="1"/>
  <c r="K221" i="2" s="1"/>
  <c r="J223" i="2"/>
  <c r="I223" i="2"/>
  <c r="H223" i="2"/>
  <c r="G223" i="2"/>
  <c r="N222" i="2"/>
  <c r="M222" i="2"/>
  <c r="M221" i="2" s="1"/>
  <c r="M220" i="2" s="1"/>
  <c r="M219" i="2" s="1"/>
  <c r="J222" i="2"/>
  <c r="J221" i="2" s="1"/>
  <c r="I222" i="2"/>
  <c r="I221" i="2" s="1"/>
  <c r="G222" i="2"/>
  <c r="N221" i="2"/>
  <c r="N220" i="2" s="1"/>
  <c r="N219" i="2" s="1"/>
  <c r="G221" i="2"/>
  <c r="G220" i="2"/>
  <c r="G219" i="2" s="1"/>
  <c r="M218" i="2"/>
  <c r="L218" i="2"/>
  <c r="Q217" i="2"/>
  <c r="P217" i="2"/>
  <c r="O217" i="2"/>
  <c r="N217" i="2"/>
  <c r="N216" i="2" s="1"/>
  <c r="N215" i="2" s="1"/>
  <c r="M217" i="2"/>
  <c r="M216" i="2" s="1"/>
  <c r="M215" i="2" s="1"/>
  <c r="K217" i="2"/>
  <c r="J217" i="2"/>
  <c r="I217" i="2"/>
  <c r="H217" i="2"/>
  <c r="G217" i="2"/>
  <c r="G216" i="2" s="1"/>
  <c r="G215" i="2" s="1"/>
  <c r="Q216" i="2"/>
  <c r="P216" i="2"/>
  <c r="O216" i="2"/>
  <c r="K216" i="2"/>
  <c r="K215" i="2" s="1"/>
  <c r="J216" i="2"/>
  <c r="I216" i="2"/>
  <c r="Q215" i="2"/>
  <c r="Q208" i="2" s="1"/>
  <c r="Q207" i="2" s="1"/>
  <c r="P215" i="2"/>
  <c r="O215" i="2"/>
  <c r="J215" i="2"/>
  <c r="I215" i="2"/>
  <c r="L214" i="2"/>
  <c r="M214" i="2" s="1"/>
  <c r="M213" i="2" s="1"/>
  <c r="Q213" i="2"/>
  <c r="P213" i="2"/>
  <c r="O213" i="2"/>
  <c r="N213" i="2"/>
  <c r="L213" i="2"/>
  <c r="K213" i="2"/>
  <c r="J213" i="2"/>
  <c r="I213" i="2"/>
  <c r="H213" i="2"/>
  <c r="G213" i="2"/>
  <c r="M212" i="2"/>
  <c r="M211" i="2" s="1"/>
  <c r="L212" i="2"/>
  <c r="Q211" i="2"/>
  <c r="P211" i="2"/>
  <c r="O211" i="2"/>
  <c r="N211" i="2"/>
  <c r="N210" i="2" s="1"/>
  <c r="N209" i="2" s="1"/>
  <c r="N208" i="2" s="1"/>
  <c r="N207" i="2" s="1"/>
  <c r="K211" i="2"/>
  <c r="J211" i="2"/>
  <c r="I211" i="2"/>
  <c r="H211" i="2"/>
  <c r="G211" i="2"/>
  <c r="G210" i="2" s="1"/>
  <c r="G209" i="2" s="1"/>
  <c r="G208" i="2" s="1"/>
  <c r="G207" i="2" s="1"/>
  <c r="Q210" i="2"/>
  <c r="P210" i="2"/>
  <c r="O210" i="2"/>
  <c r="K210" i="2"/>
  <c r="K209" i="2" s="1"/>
  <c r="K208" i="2" s="1"/>
  <c r="K207" i="2" s="1"/>
  <c r="J210" i="2"/>
  <c r="I210" i="2"/>
  <c r="Q209" i="2"/>
  <c r="P209" i="2"/>
  <c r="P208" i="2" s="1"/>
  <c r="P207" i="2" s="1"/>
  <c r="O209" i="2"/>
  <c r="O208" i="2" s="1"/>
  <c r="O207" i="2" s="1"/>
  <c r="J209" i="2"/>
  <c r="I209" i="2"/>
  <c r="I208" i="2" s="1"/>
  <c r="I207" i="2" s="1"/>
  <c r="J208" i="2"/>
  <c r="J207" i="2" s="1"/>
  <c r="L206" i="2"/>
  <c r="M206" i="2" s="1"/>
  <c r="M205" i="2" s="1"/>
  <c r="Q205" i="2"/>
  <c r="Q204" i="2" s="1"/>
  <c r="Q203" i="2" s="1"/>
  <c r="P205" i="2"/>
  <c r="P204" i="2" s="1"/>
  <c r="P203" i="2" s="1"/>
  <c r="P198" i="2" s="1"/>
  <c r="O205" i="2"/>
  <c r="O204" i="2" s="1"/>
  <c r="O203" i="2" s="1"/>
  <c r="N205" i="2"/>
  <c r="K205" i="2"/>
  <c r="K204" i="2" s="1"/>
  <c r="K203" i="2" s="1"/>
  <c r="J205" i="2"/>
  <c r="I205" i="2"/>
  <c r="H205" i="2"/>
  <c r="G205" i="2"/>
  <c r="N204" i="2"/>
  <c r="M204" i="2"/>
  <c r="J204" i="2"/>
  <c r="J203" i="2" s="1"/>
  <c r="I204" i="2"/>
  <c r="I203" i="2" s="1"/>
  <c r="G204" i="2"/>
  <c r="N203" i="2"/>
  <c r="M203" i="2"/>
  <c r="G203" i="2"/>
  <c r="M202" i="2"/>
  <c r="M201" i="2" s="1"/>
  <c r="M200" i="2" s="1"/>
  <c r="M199" i="2" s="1"/>
  <c r="M198" i="2" s="1"/>
  <c r="M197" i="2" s="1"/>
  <c r="L202" i="2"/>
  <c r="Q201" i="2"/>
  <c r="P201" i="2"/>
  <c r="P200" i="2" s="1"/>
  <c r="P199" i="2" s="1"/>
  <c r="O201" i="2"/>
  <c r="N201" i="2"/>
  <c r="K201" i="2"/>
  <c r="J201" i="2"/>
  <c r="J200" i="2" s="1"/>
  <c r="J199" i="2" s="1"/>
  <c r="J198" i="2" s="1"/>
  <c r="J197" i="2" s="1"/>
  <c r="I201" i="2"/>
  <c r="H201" i="2"/>
  <c r="G201" i="2"/>
  <c r="Q200" i="2"/>
  <c r="O200" i="2"/>
  <c r="O199" i="2" s="1"/>
  <c r="N200" i="2"/>
  <c r="N199" i="2" s="1"/>
  <c r="N198" i="2" s="1"/>
  <c r="N197" i="2" s="1"/>
  <c r="K200" i="2"/>
  <c r="I200" i="2"/>
  <c r="I199" i="2" s="1"/>
  <c r="H200" i="2"/>
  <c r="H199" i="2" s="1"/>
  <c r="G200" i="2"/>
  <c r="G199" i="2" s="1"/>
  <c r="G198" i="2" s="1"/>
  <c r="G197" i="2" s="1"/>
  <c r="Q199" i="2"/>
  <c r="Q198" i="2" s="1"/>
  <c r="Q197" i="2" s="1"/>
  <c r="K199" i="2"/>
  <c r="K198" i="2"/>
  <c r="K197" i="2" s="1"/>
  <c r="P197" i="2"/>
  <c r="L196" i="2"/>
  <c r="M196" i="2" s="1"/>
  <c r="M195" i="2" s="1"/>
  <c r="Q195" i="2"/>
  <c r="Q190" i="2" s="1"/>
  <c r="Q189" i="2" s="1"/>
  <c r="P195" i="2"/>
  <c r="P190" i="2" s="1"/>
  <c r="O195" i="2"/>
  <c r="N195" i="2"/>
  <c r="K195" i="2"/>
  <c r="L195" i="2" s="1"/>
  <c r="J195" i="2"/>
  <c r="J190" i="2" s="1"/>
  <c r="I195" i="2"/>
  <c r="H195" i="2"/>
  <c r="G195" i="2"/>
  <c r="L194" i="2"/>
  <c r="M194" i="2" s="1"/>
  <c r="M193" i="2" s="1"/>
  <c r="Q193" i="2"/>
  <c r="P193" i="2"/>
  <c r="O193" i="2"/>
  <c r="N193" i="2"/>
  <c r="L193" i="2"/>
  <c r="K193" i="2"/>
  <c r="J193" i="2"/>
  <c r="I193" i="2"/>
  <c r="H193" i="2"/>
  <c r="G193" i="2"/>
  <c r="M192" i="2"/>
  <c r="L192" i="2"/>
  <c r="Q191" i="2"/>
  <c r="P191" i="2"/>
  <c r="O191" i="2"/>
  <c r="O190" i="2" s="1"/>
  <c r="O189" i="2" s="1"/>
  <c r="N191" i="2"/>
  <c r="N190" i="2" s="1"/>
  <c r="N189" i="2" s="1"/>
  <c r="M191" i="2"/>
  <c r="K191" i="2"/>
  <c r="J191" i="2"/>
  <c r="I191" i="2"/>
  <c r="I190" i="2" s="1"/>
  <c r="I189" i="2" s="1"/>
  <c r="H191" i="2"/>
  <c r="L191" i="2" s="1"/>
  <c r="G191" i="2"/>
  <c r="G190" i="2" s="1"/>
  <c r="G189" i="2" s="1"/>
  <c r="K190" i="2"/>
  <c r="K189" i="2" s="1"/>
  <c r="P189" i="2"/>
  <c r="J189" i="2"/>
  <c r="L188" i="2"/>
  <c r="M188" i="2" s="1"/>
  <c r="M187" i="2" s="1"/>
  <c r="M186" i="2" s="1"/>
  <c r="M185" i="2" s="1"/>
  <c r="Q187" i="2"/>
  <c r="P187" i="2"/>
  <c r="O187" i="2"/>
  <c r="N187" i="2"/>
  <c r="N186" i="2" s="1"/>
  <c r="N185" i="2" s="1"/>
  <c r="L187" i="2"/>
  <c r="K187" i="2"/>
  <c r="K186" i="2" s="1"/>
  <c r="K185" i="2" s="1"/>
  <c r="J187" i="2"/>
  <c r="I187" i="2"/>
  <c r="H187" i="2"/>
  <c r="H186" i="2" s="1"/>
  <c r="H185" i="2" s="1"/>
  <c r="G187" i="2"/>
  <c r="Q186" i="2"/>
  <c r="Q185" i="2" s="1"/>
  <c r="P186" i="2"/>
  <c r="P185" i="2" s="1"/>
  <c r="O186" i="2"/>
  <c r="J186" i="2"/>
  <c r="L186" i="2" s="1"/>
  <c r="I186" i="2"/>
  <c r="G186" i="2"/>
  <c r="G185" i="2" s="1"/>
  <c r="O185" i="2"/>
  <c r="J185" i="2"/>
  <c r="L185" i="2" s="1"/>
  <c r="I185" i="2"/>
  <c r="L184" i="2"/>
  <c r="M184" i="2" s="1"/>
  <c r="M183" i="2" s="1"/>
  <c r="M182" i="2" s="1"/>
  <c r="M181" i="2" s="1"/>
  <c r="Q183" i="2"/>
  <c r="Q182" i="2" s="1"/>
  <c r="Q181" i="2" s="1"/>
  <c r="P183" i="2"/>
  <c r="O183" i="2"/>
  <c r="N183" i="2"/>
  <c r="K183" i="2"/>
  <c r="K182" i="2" s="1"/>
  <c r="J183" i="2"/>
  <c r="I183" i="2"/>
  <c r="H183" i="2"/>
  <c r="G183" i="2"/>
  <c r="G182" i="2" s="1"/>
  <c r="G181" i="2" s="1"/>
  <c r="P182" i="2"/>
  <c r="P181" i="2" s="1"/>
  <c r="O182" i="2"/>
  <c r="O181" i="2" s="1"/>
  <c r="N182" i="2"/>
  <c r="I182" i="2"/>
  <c r="H182" i="2"/>
  <c r="N181" i="2"/>
  <c r="K181" i="2"/>
  <c r="I181" i="2"/>
  <c r="H181" i="2"/>
  <c r="L180" i="2"/>
  <c r="M180" i="2" s="1"/>
  <c r="M179" i="2" s="1"/>
  <c r="M178" i="2" s="1"/>
  <c r="Q179" i="2"/>
  <c r="Q178" i="2" s="1"/>
  <c r="Q177" i="2" s="1"/>
  <c r="P179" i="2"/>
  <c r="P178" i="2" s="1"/>
  <c r="P177" i="2" s="1"/>
  <c r="O179" i="2"/>
  <c r="O178" i="2" s="1"/>
  <c r="O177" i="2" s="1"/>
  <c r="N179" i="2"/>
  <c r="L179" i="2"/>
  <c r="K179" i="2"/>
  <c r="J179" i="2"/>
  <c r="I179" i="2"/>
  <c r="I178" i="2" s="1"/>
  <c r="I177" i="2" s="1"/>
  <c r="H179" i="2"/>
  <c r="G179" i="2"/>
  <c r="G178" i="2" s="1"/>
  <c r="G177" i="2" s="1"/>
  <c r="N178" i="2"/>
  <c r="K178" i="2"/>
  <c r="K177" i="2" s="1"/>
  <c r="J178" i="2"/>
  <c r="J177" i="2" s="1"/>
  <c r="H178" i="2"/>
  <c r="N177" i="2"/>
  <c r="M177" i="2"/>
  <c r="H177" i="2"/>
  <c r="L176" i="2"/>
  <c r="M176" i="2" s="1"/>
  <c r="M175" i="2" s="1"/>
  <c r="Q175" i="2"/>
  <c r="Q174" i="2" s="1"/>
  <c r="Q173" i="2" s="1"/>
  <c r="P175" i="2"/>
  <c r="O175" i="2"/>
  <c r="N175" i="2"/>
  <c r="K175" i="2"/>
  <c r="K174" i="2" s="1"/>
  <c r="K173" i="2" s="1"/>
  <c r="J175" i="2"/>
  <c r="J174" i="2" s="1"/>
  <c r="J173" i="2" s="1"/>
  <c r="I175" i="2"/>
  <c r="I174" i="2" s="1"/>
  <c r="I173" i="2" s="1"/>
  <c r="H175" i="2"/>
  <c r="G175" i="2"/>
  <c r="P174" i="2"/>
  <c r="P173" i="2" s="1"/>
  <c r="O174" i="2"/>
  <c r="O173" i="2" s="1"/>
  <c r="N174" i="2"/>
  <c r="N173" i="2" s="1"/>
  <c r="M174" i="2"/>
  <c r="M173" i="2" s="1"/>
  <c r="H174" i="2"/>
  <c r="G174" i="2"/>
  <c r="H173" i="2"/>
  <c r="G173" i="2"/>
  <c r="M172" i="2"/>
  <c r="M171" i="2" s="1"/>
  <c r="M170" i="2" s="1"/>
  <c r="M169" i="2" s="1"/>
  <c r="L172" i="2"/>
  <c r="Q171" i="2"/>
  <c r="Q170" i="2" s="1"/>
  <c r="P171" i="2"/>
  <c r="P170" i="2" s="1"/>
  <c r="P169" i="2" s="1"/>
  <c r="O171" i="2"/>
  <c r="N171" i="2"/>
  <c r="N170" i="2" s="1"/>
  <c r="N169" i="2" s="1"/>
  <c r="K171" i="2"/>
  <c r="K170" i="2" s="1"/>
  <c r="J171" i="2"/>
  <c r="J170" i="2" s="1"/>
  <c r="J169" i="2" s="1"/>
  <c r="I171" i="2"/>
  <c r="H171" i="2"/>
  <c r="L171" i="2" s="1"/>
  <c r="G171" i="2"/>
  <c r="G170" i="2" s="1"/>
  <c r="G169" i="2" s="1"/>
  <c r="O170" i="2"/>
  <c r="O169" i="2" s="1"/>
  <c r="I170" i="2"/>
  <c r="I169" i="2" s="1"/>
  <c r="Q169" i="2"/>
  <c r="K169" i="2"/>
  <c r="L168" i="2"/>
  <c r="M168" i="2" s="1"/>
  <c r="M167" i="2" s="1"/>
  <c r="Q167" i="2"/>
  <c r="P167" i="2"/>
  <c r="P166" i="2" s="1"/>
  <c r="P165" i="2" s="1"/>
  <c r="O167" i="2"/>
  <c r="O166" i="2" s="1"/>
  <c r="O165" i="2" s="1"/>
  <c r="N167" i="2"/>
  <c r="K167" i="2"/>
  <c r="J167" i="2"/>
  <c r="J166" i="2" s="1"/>
  <c r="J165" i="2" s="1"/>
  <c r="I167" i="2"/>
  <c r="H167" i="2"/>
  <c r="H166" i="2" s="1"/>
  <c r="H165" i="2" s="1"/>
  <c r="G167" i="2"/>
  <c r="Q166" i="2"/>
  <c r="N166" i="2"/>
  <c r="N165" i="2" s="1"/>
  <c r="M166" i="2"/>
  <c r="K166" i="2"/>
  <c r="K165" i="2" s="1"/>
  <c r="G166" i="2"/>
  <c r="Q165" i="2"/>
  <c r="M165" i="2"/>
  <c r="G165" i="2"/>
  <c r="L164" i="2"/>
  <c r="M164" i="2" s="1"/>
  <c r="M163" i="2" s="1"/>
  <c r="M162" i="2" s="1"/>
  <c r="M161" i="2" s="1"/>
  <c r="Q163" i="2"/>
  <c r="P163" i="2"/>
  <c r="O163" i="2"/>
  <c r="O162" i="2" s="1"/>
  <c r="N163" i="2"/>
  <c r="N162" i="2" s="1"/>
  <c r="N161" i="2" s="1"/>
  <c r="L163" i="2"/>
  <c r="K163" i="2"/>
  <c r="J163" i="2"/>
  <c r="I163" i="2"/>
  <c r="I162" i="2" s="1"/>
  <c r="I161" i="2" s="1"/>
  <c r="H163" i="2"/>
  <c r="H162" i="2" s="1"/>
  <c r="G163" i="2"/>
  <c r="G162" i="2" s="1"/>
  <c r="G161" i="2" s="1"/>
  <c r="Q162" i="2"/>
  <c r="Q161" i="2" s="1"/>
  <c r="P162" i="2"/>
  <c r="P161" i="2" s="1"/>
  <c r="K162" i="2"/>
  <c r="J162" i="2"/>
  <c r="O161" i="2"/>
  <c r="K161" i="2"/>
  <c r="J161" i="2"/>
  <c r="L160" i="2"/>
  <c r="M160" i="2" s="1"/>
  <c r="M159" i="2" s="1"/>
  <c r="M158" i="2" s="1"/>
  <c r="M157" i="2" s="1"/>
  <c r="Q159" i="2"/>
  <c r="Q158" i="2" s="1"/>
  <c r="P159" i="2"/>
  <c r="O159" i="2"/>
  <c r="N159" i="2"/>
  <c r="N158" i="2" s="1"/>
  <c r="N157" i="2" s="1"/>
  <c r="K159" i="2"/>
  <c r="K158" i="2" s="1"/>
  <c r="K157" i="2" s="1"/>
  <c r="J159" i="2"/>
  <c r="I159" i="2"/>
  <c r="H159" i="2"/>
  <c r="G159" i="2"/>
  <c r="G158" i="2" s="1"/>
  <c r="G157" i="2" s="1"/>
  <c r="P158" i="2"/>
  <c r="O158" i="2"/>
  <c r="O157" i="2" s="1"/>
  <c r="I158" i="2"/>
  <c r="H158" i="2"/>
  <c r="Q157" i="2"/>
  <c r="P157" i="2"/>
  <c r="I157" i="2"/>
  <c r="H157" i="2"/>
  <c r="L156" i="2"/>
  <c r="M156" i="2" s="1"/>
  <c r="M155" i="2" s="1"/>
  <c r="M154" i="2" s="1"/>
  <c r="Q155" i="2"/>
  <c r="P155" i="2"/>
  <c r="P154" i="2" s="1"/>
  <c r="P153" i="2" s="1"/>
  <c r="O155" i="2"/>
  <c r="O154" i="2" s="1"/>
  <c r="N155" i="2"/>
  <c r="L155" i="2"/>
  <c r="K155" i="2"/>
  <c r="J155" i="2"/>
  <c r="I155" i="2"/>
  <c r="H155" i="2"/>
  <c r="G155" i="2"/>
  <c r="Q154" i="2"/>
  <c r="Q153" i="2" s="1"/>
  <c r="N154" i="2"/>
  <c r="K154" i="2"/>
  <c r="K153" i="2" s="1"/>
  <c r="J154" i="2"/>
  <c r="J153" i="2" s="1"/>
  <c r="I154" i="2"/>
  <c r="I153" i="2" s="1"/>
  <c r="H154" i="2"/>
  <c r="G154" i="2"/>
  <c r="O153" i="2"/>
  <c r="N153" i="2"/>
  <c r="M153" i="2"/>
  <c r="H153" i="2"/>
  <c r="G153" i="2"/>
  <c r="L152" i="2"/>
  <c r="M152" i="2" s="1"/>
  <c r="M151" i="2" s="1"/>
  <c r="Q151" i="2"/>
  <c r="Q150" i="2" s="1"/>
  <c r="Q149" i="2" s="1"/>
  <c r="P151" i="2"/>
  <c r="O151" i="2"/>
  <c r="N151" i="2"/>
  <c r="K151" i="2"/>
  <c r="K150" i="2" s="1"/>
  <c r="K149" i="2" s="1"/>
  <c r="J151" i="2"/>
  <c r="J150" i="2" s="1"/>
  <c r="J149" i="2" s="1"/>
  <c r="I151" i="2"/>
  <c r="I150" i="2" s="1"/>
  <c r="I149" i="2" s="1"/>
  <c r="H151" i="2"/>
  <c r="G151" i="2"/>
  <c r="P150" i="2"/>
  <c r="P149" i="2" s="1"/>
  <c r="O150" i="2"/>
  <c r="N150" i="2"/>
  <c r="N149" i="2" s="1"/>
  <c r="M150" i="2"/>
  <c r="M149" i="2" s="1"/>
  <c r="H150" i="2"/>
  <c r="G150" i="2"/>
  <c r="G149" i="2" s="1"/>
  <c r="O149" i="2"/>
  <c r="H149" i="2"/>
  <c r="M148" i="2"/>
  <c r="M147" i="2" s="1"/>
  <c r="M146" i="2" s="1"/>
  <c r="M145" i="2" s="1"/>
  <c r="L148" i="2"/>
  <c r="Q147" i="2"/>
  <c r="P147" i="2"/>
  <c r="P146" i="2" s="1"/>
  <c r="P145" i="2" s="1"/>
  <c r="O147" i="2"/>
  <c r="O146" i="2" s="1"/>
  <c r="O145" i="2" s="1"/>
  <c r="N147" i="2"/>
  <c r="N146" i="2" s="1"/>
  <c r="K147" i="2"/>
  <c r="J147" i="2"/>
  <c r="J146" i="2" s="1"/>
  <c r="J145" i="2" s="1"/>
  <c r="I147" i="2"/>
  <c r="H147" i="2"/>
  <c r="G147" i="2"/>
  <c r="G146" i="2" s="1"/>
  <c r="G145" i="2" s="1"/>
  <c r="Q146" i="2"/>
  <c r="K146" i="2"/>
  <c r="I146" i="2"/>
  <c r="I145" i="2" s="1"/>
  <c r="Q145" i="2"/>
  <c r="N145" i="2"/>
  <c r="K145" i="2"/>
  <c r="L144" i="2"/>
  <c r="M144" i="2" s="1"/>
  <c r="M143" i="2" s="1"/>
  <c r="M142" i="2" s="1"/>
  <c r="M141" i="2" s="1"/>
  <c r="Q143" i="2"/>
  <c r="P143" i="2"/>
  <c r="O143" i="2"/>
  <c r="O142" i="2" s="1"/>
  <c r="O141" i="2" s="1"/>
  <c r="N143" i="2"/>
  <c r="N142" i="2" s="1"/>
  <c r="N141" i="2" s="1"/>
  <c r="L143" i="2"/>
  <c r="K143" i="2"/>
  <c r="J143" i="2"/>
  <c r="I143" i="2"/>
  <c r="I142" i="2" s="1"/>
  <c r="I141" i="2" s="1"/>
  <c r="H143" i="2"/>
  <c r="G143" i="2"/>
  <c r="G142" i="2" s="1"/>
  <c r="G141" i="2" s="1"/>
  <c r="Q142" i="2"/>
  <c r="Q141" i="2" s="1"/>
  <c r="P142" i="2"/>
  <c r="K142" i="2"/>
  <c r="J142" i="2"/>
  <c r="H142" i="2"/>
  <c r="P141" i="2"/>
  <c r="K141" i="2"/>
  <c r="J141" i="2"/>
  <c r="L140" i="2"/>
  <c r="M140" i="2" s="1"/>
  <c r="M139" i="2" s="1"/>
  <c r="M138" i="2" s="1"/>
  <c r="M137" i="2" s="1"/>
  <c r="Q139" i="2"/>
  <c r="P139" i="2"/>
  <c r="O139" i="2"/>
  <c r="N139" i="2"/>
  <c r="N138" i="2" s="1"/>
  <c r="N137" i="2" s="1"/>
  <c r="L139" i="2"/>
  <c r="K139" i="2"/>
  <c r="K138" i="2" s="1"/>
  <c r="K137" i="2" s="1"/>
  <c r="J139" i="2"/>
  <c r="I139" i="2"/>
  <c r="H139" i="2"/>
  <c r="H138" i="2" s="1"/>
  <c r="H137" i="2" s="1"/>
  <c r="G139" i="2"/>
  <c r="Q138" i="2"/>
  <c r="Q137" i="2" s="1"/>
  <c r="P138" i="2"/>
  <c r="P137" i="2" s="1"/>
  <c r="O138" i="2"/>
  <c r="J138" i="2"/>
  <c r="L138" i="2" s="1"/>
  <c r="I138" i="2"/>
  <c r="G138" i="2"/>
  <c r="G137" i="2" s="1"/>
  <c r="O137" i="2"/>
  <c r="J137" i="2"/>
  <c r="L137" i="2" s="1"/>
  <c r="I137" i="2"/>
  <c r="L136" i="2"/>
  <c r="M136" i="2" s="1"/>
  <c r="M135" i="2" s="1"/>
  <c r="M134" i="2" s="1"/>
  <c r="Q135" i="2"/>
  <c r="Q134" i="2" s="1"/>
  <c r="Q133" i="2" s="1"/>
  <c r="P135" i="2"/>
  <c r="O135" i="2"/>
  <c r="N135" i="2"/>
  <c r="K135" i="2"/>
  <c r="K134" i="2" s="1"/>
  <c r="J135" i="2"/>
  <c r="I135" i="2"/>
  <c r="H135" i="2"/>
  <c r="G135" i="2"/>
  <c r="G134" i="2" s="1"/>
  <c r="P134" i="2"/>
  <c r="P133" i="2" s="1"/>
  <c r="O134" i="2"/>
  <c r="O133" i="2" s="1"/>
  <c r="N134" i="2"/>
  <c r="I134" i="2"/>
  <c r="H134" i="2"/>
  <c r="N133" i="2"/>
  <c r="K133" i="2"/>
  <c r="I133" i="2"/>
  <c r="H133" i="2"/>
  <c r="G133" i="2"/>
  <c r="L132" i="2"/>
  <c r="M132" i="2" s="1"/>
  <c r="M131" i="2" s="1"/>
  <c r="M130" i="2" s="1"/>
  <c r="M129" i="2" s="1"/>
  <c r="Q131" i="2"/>
  <c r="Q130" i="2" s="1"/>
  <c r="Q129" i="2" s="1"/>
  <c r="P131" i="2"/>
  <c r="P130" i="2" s="1"/>
  <c r="P129" i="2" s="1"/>
  <c r="O131" i="2"/>
  <c r="N131" i="2"/>
  <c r="K131" i="2"/>
  <c r="J131" i="2"/>
  <c r="J130" i="2" s="1"/>
  <c r="J129" i="2" s="1"/>
  <c r="I131" i="2"/>
  <c r="H131" i="2"/>
  <c r="G131" i="2"/>
  <c r="G130" i="2" s="1"/>
  <c r="G129" i="2" s="1"/>
  <c r="O130" i="2"/>
  <c r="N130" i="2"/>
  <c r="K130" i="2"/>
  <c r="K129" i="2" s="1"/>
  <c r="I130" i="2"/>
  <c r="H130" i="2"/>
  <c r="O129" i="2"/>
  <c r="N129" i="2"/>
  <c r="I129" i="2"/>
  <c r="H129" i="2"/>
  <c r="L128" i="2"/>
  <c r="M128" i="2" s="1"/>
  <c r="M127" i="2" s="1"/>
  <c r="M126" i="2" s="1"/>
  <c r="Q127" i="2"/>
  <c r="Q126" i="2" s="1"/>
  <c r="Q125" i="2" s="1"/>
  <c r="P127" i="2"/>
  <c r="P126" i="2" s="1"/>
  <c r="P125" i="2" s="1"/>
  <c r="O127" i="2"/>
  <c r="N127" i="2"/>
  <c r="K127" i="2"/>
  <c r="K126" i="2" s="1"/>
  <c r="K125" i="2" s="1"/>
  <c r="J127" i="2"/>
  <c r="I127" i="2"/>
  <c r="L127" i="2" s="1"/>
  <c r="H127" i="2"/>
  <c r="G127" i="2"/>
  <c r="O126" i="2"/>
  <c r="N126" i="2"/>
  <c r="J126" i="2"/>
  <c r="J125" i="2" s="1"/>
  <c r="I126" i="2"/>
  <c r="I125" i="2" s="1"/>
  <c r="H126" i="2"/>
  <c r="G126" i="2"/>
  <c r="O125" i="2"/>
  <c r="N125" i="2"/>
  <c r="M125" i="2"/>
  <c r="H125" i="2"/>
  <c r="G125" i="2"/>
  <c r="M124" i="2"/>
  <c r="L124" i="2"/>
  <c r="Q123" i="2"/>
  <c r="Q122" i="2" s="1"/>
  <c r="Q121" i="2" s="1"/>
  <c r="P123" i="2"/>
  <c r="P122" i="2" s="1"/>
  <c r="P121" i="2" s="1"/>
  <c r="O123" i="2"/>
  <c r="N123" i="2"/>
  <c r="M123" i="2"/>
  <c r="K123" i="2"/>
  <c r="K122" i="2" s="1"/>
  <c r="K121" i="2" s="1"/>
  <c r="J123" i="2"/>
  <c r="J122" i="2" s="1"/>
  <c r="J121" i="2" s="1"/>
  <c r="I123" i="2"/>
  <c r="H123" i="2"/>
  <c r="G123" i="2"/>
  <c r="O122" i="2"/>
  <c r="O121" i="2" s="1"/>
  <c r="N122" i="2"/>
  <c r="N121" i="2" s="1"/>
  <c r="M122" i="2"/>
  <c r="M121" i="2" s="1"/>
  <c r="I122" i="2"/>
  <c r="I121" i="2" s="1"/>
  <c r="H122" i="2"/>
  <c r="G122" i="2"/>
  <c r="H121" i="2"/>
  <c r="L121" i="2" s="1"/>
  <c r="G121" i="2"/>
  <c r="M120" i="2"/>
  <c r="L120" i="2"/>
  <c r="Q119" i="2"/>
  <c r="P119" i="2"/>
  <c r="P118" i="2" s="1"/>
  <c r="P117" i="2" s="1"/>
  <c r="O119" i="2"/>
  <c r="O118" i="2" s="1"/>
  <c r="O117" i="2" s="1"/>
  <c r="N119" i="2"/>
  <c r="M119" i="2"/>
  <c r="K119" i="2"/>
  <c r="J119" i="2"/>
  <c r="J118" i="2" s="1"/>
  <c r="J117" i="2" s="1"/>
  <c r="I119" i="2"/>
  <c r="I118" i="2" s="1"/>
  <c r="I117" i="2" s="1"/>
  <c r="H119" i="2"/>
  <c r="L119" i="2" s="1"/>
  <c r="G119" i="2"/>
  <c r="G118" i="2" s="1"/>
  <c r="G117" i="2" s="1"/>
  <c r="Q118" i="2"/>
  <c r="N118" i="2"/>
  <c r="N117" i="2" s="1"/>
  <c r="M118" i="2"/>
  <c r="K118" i="2"/>
  <c r="Q117" i="2"/>
  <c r="M117" i="2"/>
  <c r="K117" i="2"/>
  <c r="L116" i="2"/>
  <c r="M116" i="2" s="1"/>
  <c r="M115" i="2" s="1"/>
  <c r="M114" i="2" s="1"/>
  <c r="M113" i="2" s="1"/>
  <c r="Q115" i="2"/>
  <c r="P115" i="2"/>
  <c r="O115" i="2"/>
  <c r="O114" i="2" s="1"/>
  <c r="O113" i="2" s="1"/>
  <c r="N115" i="2"/>
  <c r="N114" i="2" s="1"/>
  <c r="N113" i="2" s="1"/>
  <c r="L115" i="2"/>
  <c r="K115" i="2"/>
  <c r="J115" i="2"/>
  <c r="I115" i="2"/>
  <c r="I114" i="2" s="1"/>
  <c r="I113" i="2" s="1"/>
  <c r="H115" i="2"/>
  <c r="H114" i="2" s="1"/>
  <c r="H113" i="2" s="1"/>
  <c r="G115" i="2"/>
  <c r="Q114" i="2"/>
  <c r="P114" i="2"/>
  <c r="L114" i="2"/>
  <c r="K114" i="2"/>
  <c r="J114" i="2"/>
  <c r="G114" i="2"/>
  <c r="G113" i="2" s="1"/>
  <c r="Q113" i="2"/>
  <c r="P113" i="2"/>
  <c r="L113" i="2"/>
  <c r="K113" i="2"/>
  <c r="J113" i="2"/>
  <c r="L112" i="2"/>
  <c r="M112" i="2" s="1"/>
  <c r="M111" i="2" s="1"/>
  <c r="M110" i="2" s="1"/>
  <c r="M109" i="2" s="1"/>
  <c r="Q111" i="2"/>
  <c r="Q110" i="2" s="1"/>
  <c r="Q109" i="2" s="1"/>
  <c r="P111" i="2"/>
  <c r="O111" i="2"/>
  <c r="N111" i="2"/>
  <c r="N110" i="2" s="1"/>
  <c r="N109" i="2" s="1"/>
  <c r="K111" i="2"/>
  <c r="L111" i="2" s="1"/>
  <c r="J111" i="2"/>
  <c r="I111" i="2"/>
  <c r="H111" i="2"/>
  <c r="H110" i="2" s="1"/>
  <c r="H109" i="2" s="1"/>
  <c r="G111" i="2"/>
  <c r="G110" i="2" s="1"/>
  <c r="G109" i="2" s="1"/>
  <c r="P110" i="2"/>
  <c r="O110" i="2"/>
  <c r="J110" i="2"/>
  <c r="I110" i="2"/>
  <c r="P109" i="2"/>
  <c r="O109" i="2"/>
  <c r="J109" i="2"/>
  <c r="I109" i="2"/>
  <c r="L108" i="2"/>
  <c r="M108" i="2" s="1"/>
  <c r="M107" i="2" s="1"/>
  <c r="M106" i="2" s="1"/>
  <c r="M105" i="2" s="1"/>
  <c r="Q107" i="2"/>
  <c r="Q106" i="2" s="1"/>
  <c r="Q105" i="2" s="1"/>
  <c r="P107" i="2"/>
  <c r="O107" i="2"/>
  <c r="N107" i="2"/>
  <c r="K107" i="2"/>
  <c r="K106" i="2" s="1"/>
  <c r="K105" i="2" s="1"/>
  <c r="J107" i="2"/>
  <c r="J106" i="2" s="1"/>
  <c r="J105" i="2" s="1"/>
  <c r="I107" i="2"/>
  <c r="H107" i="2"/>
  <c r="G107" i="2"/>
  <c r="G106" i="2" s="1"/>
  <c r="G105" i="2" s="1"/>
  <c r="P106" i="2"/>
  <c r="O106" i="2"/>
  <c r="O105" i="2" s="1"/>
  <c r="N106" i="2"/>
  <c r="I106" i="2"/>
  <c r="H106" i="2"/>
  <c r="P105" i="2"/>
  <c r="N105" i="2"/>
  <c r="I105" i="2"/>
  <c r="H105" i="2"/>
  <c r="L104" i="2"/>
  <c r="M104" i="2" s="1"/>
  <c r="M103" i="2" s="1"/>
  <c r="M102" i="2" s="1"/>
  <c r="M101" i="2" s="1"/>
  <c r="Q103" i="2"/>
  <c r="Q102" i="2" s="1"/>
  <c r="Q101" i="2" s="1"/>
  <c r="P103" i="2"/>
  <c r="O103" i="2"/>
  <c r="N103" i="2"/>
  <c r="K103" i="2"/>
  <c r="K102" i="2" s="1"/>
  <c r="K101" i="2" s="1"/>
  <c r="J103" i="2"/>
  <c r="J102" i="2" s="1"/>
  <c r="J101" i="2" s="1"/>
  <c r="I103" i="2"/>
  <c r="I102" i="2" s="1"/>
  <c r="I101" i="2" s="1"/>
  <c r="H103" i="2"/>
  <c r="G103" i="2"/>
  <c r="P102" i="2"/>
  <c r="P101" i="2" s="1"/>
  <c r="O102" i="2"/>
  <c r="N102" i="2"/>
  <c r="H102" i="2"/>
  <c r="G102" i="2"/>
  <c r="O101" i="2"/>
  <c r="N101" i="2"/>
  <c r="H101" i="2"/>
  <c r="G101" i="2"/>
  <c r="M100" i="2"/>
  <c r="L100" i="2"/>
  <c r="Q99" i="2"/>
  <c r="Q98" i="2" s="1"/>
  <c r="Q97" i="2" s="1"/>
  <c r="P99" i="2"/>
  <c r="P98" i="2" s="1"/>
  <c r="P97" i="2" s="1"/>
  <c r="O99" i="2"/>
  <c r="N99" i="2"/>
  <c r="M99" i="2"/>
  <c r="K99" i="2"/>
  <c r="K98" i="2" s="1"/>
  <c r="K97" i="2" s="1"/>
  <c r="J99" i="2"/>
  <c r="J98" i="2" s="1"/>
  <c r="J97" i="2" s="1"/>
  <c r="I99" i="2"/>
  <c r="H99" i="2"/>
  <c r="L99" i="2" s="1"/>
  <c r="G99" i="2"/>
  <c r="O98" i="2"/>
  <c r="O97" i="2" s="1"/>
  <c r="N98" i="2"/>
  <c r="N97" i="2" s="1"/>
  <c r="N96" i="2" s="1"/>
  <c r="N95" i="2" s="1"/>
  <c r="N94" i="2" s="1"/>
  <c r="M98" i="2"/>
  <c r="I98" i="2"/>
  <c r="I97" i="2" s="1"/>
  <c r="H98" i="2"/>
  <c r="G98" i="2"/>
  <c r="G97" i="2" s="1"/>
  <c r="M97" i="2"/>
  <c r="L93" i="2"/>
  <c r="M93" i="2" s="1"/>
  <c r="M92" i="2" s="1"/>
  <c r="Q92" i="2"/>
  <c r="P92" i="2"/>
  <c r="O92" i="2"/>
  <c r="N92" i="2"/>
  <c r="K92" i="2"/>
  <c r="J92" i="2"/>
  <c r="L92" i="2" s="1"/>
  <c r="I92" i="2"/>
  <c r="H92" i="2"/>
  <c r="G92" i="2"/>
  <c r="M91" i="2"/>
  <c r="L91" i="2"/>
  <c r="Q90" i="2"/>
  <c r="Q89" i="2" s="1"/>
  <c r="Q88" i="2" s="1"/>
  <c r="Q87" i="2" s="1"/>
  <c r="P90" i="2"/>
  <c r="O90" i="2"/>
  <c r="N90" i="2"/>
  <c r="N89" i="2" s="1"/>
  <c r="N88" i="2" s="1"/>
  <c r="N87" i="2" s="1"/>
  <c r="M90" i="2"/>
  <c r="M89" i="2" s="1"/>
  <c r="M88" i="2" s="1"/>
  <c r="M87" i="2" s="1"/>
  <c r="K90" i="2"/>
  <c r="L90" i="2" s="1"/>
  <c r="J90" i="2"/>
  <c r="I90" i="2"/>
  <c r="H90" i="2"/>
  <c r="H89" i="2" s="1"/>
  <c r="H88" i="2" s="1"/>
  <c r="G90" i="2"/>
  <c r="G89" i="2" s="1"/>
  <c r="G88" i="2" s="1"/>
  <c r="G87" i="2" s="1"/>
  <c r="P89" i="2"/>
  <c r="O89" i="2"/>
  <c r="K89" i="2"/>
  <c r="J89" i="2"/>
  <c r="I89" i="2"/>
  <c r="P88" i="2"/>
  <c r="P87" i="2" s="1"/>
  <c r="O88" i="2"/>
  <c r="O87" i="2" s="1"/>
  <c r="K88" i="2"/>
  <c r="K87" i="2" s="1"/>
  <c r="I88" i="2"/>
  <c r="I87" i="2"/>
  <c r="L86" i="2"/>
  <c r="M86" i="2" s="1"/>
  <c r="M85" i="2" s="1"/>
  <c r="M84" i="2" s="1"/>
  <c r="Q85" i="2"/>
  <c r="Q84" i="2" s="1"/>
  <c r="P85" i="2"/>
  <c r="P84" i="2" s="1"/>
  <c r="O85" i="2"/>
  <c r="O84" i="2" s="1"/>
  <c r="N85" i="2"/>
  <c r="K85" i="2"/>
  <c r="K84" i="2" s="1"/>
  <c r="J85" i="2"/>
  <c r="I85" i="2"/>
  <c r="L85" i="2" s="1"/>
  <c r="H85" i="2"/>
  <c r="G85" i="2"/>
  <c r="N84" i="2"/>
  <c r="J84" i="2"/>
  <c r="I84" i="2"/>
  <c r="H84" i="2"/>
  <c r="L84" i="2" s="1"/>
  <c r="G84" i="2"/>
  <c r="L83" i="2"/>
  <c r="M83" i="2" s="1"/>
  <c r="L82" i="2"/>
  <c r="M82" i="2" s="1"/>
  <c r="M81" i="2"/>
  <c r="L81" i="2"/>
  <c r="L80" i="2"/>
  <c r="M80" i="2" s="1"/>
  <c r="Q79" i="2"/>
  <c r="Q78" i="2" s="1"/>
  <c r="Q77" i="2" s="1"/>
  <c r="P79" i="2"/>
  <c r="O79" i="2"/>
  <c r="N79" i="2"/>
  <c r="K79" i="2"/>
  <c r="K78" i="2" s="1"/>
  <c r="K77" i="2" s="1"/>
  <c r="J79" i="2"/>
  <c r="J78" i="2" s="1"/>
  <c r="J77" i="2" s="1"/>
  <c r="I79" i="2"/>
  <c r="H79" i="2"/>
  <c r="G79" i="2"/>
  <c r="P78" i="2"/>
  <c r="P77" i="2" s="1"/>
  <c r="O78" i="2"/>
  <c r="N78" i="2"/>
  <c r="I78" i="2"/>
  <c r="H78" i="2"/>
  <c r="G78" i="2"/>
  <c r="O77" i="2"/>
  <c r="N77" i="2"/>
  <c r="I77" i="2"/>
  <c r="H77" i="2"/>
  <c r="G77" i="2"/>
  <c r="M76" i="2"/>
  <c r="L76" i="2"/>
  <c r="Q75" i="2"/>
  <c r="Q74" i="2" s="1"/>
  <c r="Q73" i="2" s="1"/>
  <c r="P75" i="2"/>
  <c r="P74" i="2" s="1"/>
  <c r="O75" i="2"/>
  <c r="N75" i="2"/>
  <c r="N74" i="2" s="1"/>
  <c r="N73" i="2" s="1"/>
  <c r="M75" i="2"/>
  <c r="K75" i="2"/>
  <c r="K74" i="2" s="1"/>
  <c r="J75" i="2"/>
  <c r="J74" i="2" s="1"/>
  <c r="I75" i="2"/>
  <c r="H75" i="2"/>
  <c r="L75" i="2" s="1"/>
  <c r="G75" i="2"/>
  <c r="O74" i="2"/>
  <c r="O73" i="2" s="1"/>
  <c r="M74" i="2"/>
  <c r="I74" i="2"/>
  <c r="I73" i="2" s="1"/>
  <c r="H74" i="2"/>
  <c r="L74" i="2" s="1"/>
  <c r="G74" i="2"/>
  <c r="G73" i="2" s="1"/>
  <c r="M72" i="2"/>
  <c r="L72" i="2"/>
  <c r="L71" i="2"/>
  <c r="M71" i="2" s="1"/>
  <c r="L70" i="2"/>
  <c r="M70" i="2" s="1"/>
  <c r="M69" i="2"/>
  <c r="L69" i="2"/>
  <c r="L68" i="2"/>
  <c r="M68" i="2" s="1"/>
  <c r="M67" i="2"/>
  <c r="L67" i="2"/>
  <c r="Q66" i="2"/>
  <c r="P66" i="2"/>
  <c r="O66" i="2"/>
  <c r="N66" i="2"/>
  <c r="K66" i="2"/>
  <c r="L66" i="2" s="1"/>
  <c r="J66" i="2"/>
  <c r="I66" i="2"/>
  <c r="H66" i="2"/>
  <c r="G66" i="2"/>
  <c r="L65" i="2"/>
  <c r="M65" i="2" s="1"/>
  <c r="M64" i="2"/>
  <c r="L64" i="2"/>
  <c r="L63" i="2"/>
  <c r="M63" i="2" s="1"/>
  <c r="M62" i="2"/>
  <c r="L62" i="2"/>
  <c r="M61" i="2"/>
  <c r="L61" i="2"/>
  <c r="L60" i="2"/>
  <c r="M60" i="2" s="1"/>
  <c r="Q59" i="2"/>
  <c r="P59" i="2"/>
  <c r="O59" i="2"/>
  <c r="N59" i="2"/>
  <c r="K59" i="2"/>
  <c r="J59" i="2"/>
  <c r="L59" i="2" s="1"/>
  <c r="I59" i="2"/>
  <c r="H59" i="2"/>
  <c r="G59" i="2"/>
  <c r="L58" i="2"/>
  <c r="M58" i="2" s="1"/>
  <c r="M57" i="2"/>
  <c r="L57" i="2"/>
  <c r="L56" i="2"/>
  <c r="M56" i="2" s="1"/>
  <c r="Q55" i="2"/>
  <c r="P55" i="2"/>
  <c r="O55" i="2"/>
  <c r="N55" i="2"/>
  <c r="K55" i="2"/>
  <c r="J55" i="2"/>
  <c r="I55" i="2"/>
  <c r="L55" i="2" s="1"/>
  <c r="H55" i="2"/>
  <c r="G55" i="2"/>
  <c r="L54" i="2"/>
  <c r="M54" i="2" s="1"/>
  <c r="M53" i="2"/>
  <c r="L53" i="2"/>
  <c r="M52" i="2"/>
  <c r="L52" i="2"/>
  <c r="L51" i="2"/>
  <c r="M51" i="2" s="1"/>
  <c r="M50" i="2"/>
  <c r="L50" i="2"/>
  <c r="M49" i="2"/>
  <c r="L49" i="2"/>
  <c r="Q48" i="2"/>
  <c r="P48" i="2"/>
  <c r="P47" i="2" s="1"/>
  <c r="O48" i="2"/>
  <c r="O47" i="2" s="1"/>
  <c r="O34" i="2" s="1"/>
  <c r="O33" i="2" s="1"/>
  <c r="N48" i="2"/>
  <c r="N47" i="2" s="1"/>
  <c r="K48" i="2"/>
  <c r="J48" i="2"/>
  <c r="I48" i="2"/>
  <c r="I47" i="2" s="1"/>
  <c r="I34" i="2" s="1"/>
  <c r="I33" i="2" s="1"/>
  <c r="H48" i="2"/>
  <c r="L48" i="2" s="1"/>
  <c r="G48" i="2"/>
  <c r="H47" i="2"/>
  <c r="G47" i="2"/>
  <c r="M46" i="2"/>
  <c r="L46" i="2"/>
  <c r="L45" i="2"/>
  <c r="M45" i="2" s="1"/>
  <c r="L44" i="2"/>
  <c r="M44" i="2" s="1"/>
  <c r="M43" i="2"/>
  <c r="L43" i="2"/>
  <c r="L42" i="2"/>
  <c r="M42" i="2" s="1"/>
  <c r="L41" i="2"/>
  <c r="M41" i="2" s="1"/>
  <c r="Q40" i="2"/>
  <c r="P40" i="2"/>
  <c r="O40" i="2"/>
  <c r="O35" i="2" s="1"/>
  <c r="N40" i="2"/>
  <c r="L40" i="2"/>
  <c r="K40" i="2"/>
  <c r="J40" i="2"/>
  <c r="I40" i="2"/>
  <c r="I35" i="2" s="1"/>
  <c r="H40" i="2"/>
  <c r="G40" i="2"/>
  <c r="M39" i="2"/>
  <c r="L39" i="2"/>
  <c r="L38" i="2"/>
  <c r="M38" i="2" s="1"/>
  <c r="M36" i="2" s="1"/>
  <c r="M37" i="2"/>
  <c r="L37" i="2"/>
  <c r="Q36" i="2"/>
  <c r="Q35" i="2" s="1"/>
  <c r="P36" i="2"/>
  <c r="O36" i="2"/>
  <c r="N36" i="2"/>
  <c r="N35" i="2" s="1"/>
  <c r="K36" i="2"/>
  <c r="L36" i="2" s="1"/>
  <c r="J36" i="2"/>
  <c r="I36" i="2"/>
  <c r="H36" i="2"/>
  <c r="H35" i="2" s="1"/>
  <c r="H34" i="2" s="1"/>
  <c r="G36" i="2"/>
  <c r="P35" i="2"/>
  <c r="P34" i="2" s="1"/>
  <c r="P33" i="2" s="1"/>
  <c r="K35" i="2"/>
  <c r="J35" i="2"/>
  <c r="H33" i="2"/>
  <c r="L32" i="2"/>
  <c r="M32" i="2" s="1"/>
  <c r="L31" i="2"/>
  <c r="M31" i="2" s="1"/>
  <c r="M30" i="2"/>
  <c r="L30" i="2"/>
  <c r="L29" i="2"/>
  <c r="M29" i="2" s="1"/>
  <c r="M26" i="2" s="1"/>
  <c r="M25" i="2" s="1"/>
  <c r="M28" i="2"/>
  <c r="L28" i="2"/>
  <c r="M27" i="2"/>
  <c r="L27" i="2"/>
  <c r="Q26" i="2"/>
  <c r="P26" i="2"/>
  <c r="P25" i="2" s="1"/>
  <c r="O26" i="2"/>
  <c r="O25" i="2" s="1"/>
  <c r="N26" i="2"/>
  <c r="K26" i="2"/>
  <c r="J26" i="2"/>
  <c r="J25" i="2" s="1"/>
  <c r="J5" i="2" s="1"/>
  <c r="J4" i="2" s="1"/>
  <c r="I26" i="2"/>
  <c r="I25" i="2" s="1"/>
  <c r="H26" i="2"/>
  <c r="H25" i="2" s="1"/>
  <c r="L25" i="2" s="1"/>
  <c r="G26" i="2"/>
  <c r="Q25" i="2"/>
  <c r="N25" i="2"/>
  <c r="K25" i="2"/>
  <c r="G25" i="2"/>
  <c r="M24" i="2"/>
  <c r="L24" i="2"/>
  <c r="L23" i="2"/>
  <c r="M23" i="2" s="1"/>
  <c r="M22" i="2"/>
  <c r="L22" i="2"/>
  <c r="M21" i="2"/>
  <c r="L21" i="2"/>
  <c r="L20" i="2"/>
  <c r="M20" i="2" s="1"/>
  <c r="M19" i="2"/>
  <c r="M17" i="2" s="1"/>
  <c r="L19" i="2"/>
  <c r="M18" i="2"/>
  <c r="L18" i="2"/>
  <c r="Q17" i="2"/>
  <c r="P17" i="2"/>
  <c r="O17" i="2"/>
  <c r="N17" i="2"/>
  <c r="K17" i="2"/>
  <c r="J17" i="2"/>
  <c r="I17" i="2"/>
  <c r="H17" i="2"/>
  <c r="L17" i="2" s="1"/>
  <c r="G17" i="2"/>
  <c r="M16" i="2"/>
  <c r="L16" i="2"/>
  <c r="L15" i="2"/>
  <c r="M15" i="2" s="1"/>
  <c r="L14" i="2"/>
  <c r="M14" i="2" s="1"/>
  <c r="M13" i="2"/>
  <c r="L13" i="2"/>
  <c r="L12" i="2"/>
  <c r="M12" i="2" s="1"/>
  <c r="L11" i="2"/>
  <c r="M11" i="2" s="1"/>
  <c r="M10" i="2"/>
  <c r="L10" i="2"/>
  <c r="L9" i="2"/>
  <c r="M9" i="2" s="1"/>
  <c r="L8" i="2"/>
  <c r="M8" i="2" s="1"/>
  <c r="Q7" i="2"/>
  <c r="P7" i="2"/>
  <c r="O7" i="2"/>
  <c r="O6" i="2" s="1"/>
  <c r="N7" i="2"/>
  <c r="N6" i="2" s="1"/>
  <c r="L7" i="2"/>
  <c r="K7" i="2"/>
  <c r="J7" i="2"/>
  <c r="I7" i="2"/>
  <c r="I6" i="2" s="1"/>
  <c r="H7" i="2"/>
  <c r="H6" i="2" s="1"/>
  <c r="G7" i="2"/>
  <c r="Q6" i="2"/>
  <c r="P6" i="2"/>
  <c r="L6" i="2"/>
  <c r="K6" i="2"/>
  <c r="J6" i="2"/>
  <c r="G6" i="2"/>
  <c r="G5" i="2" s="1"/>
  <c r="G4" i="2" s="1"/>
  <c r="Q5" i="2"/>
  <c r="Q4" i="2" s="1"/>
  <c r="P5" i="2"/>
  <c r="P4" i="2" s="1"/>
  <c r="K5" i="2"/>
  <c r="K4" i="2"/>
  <c r="P2962" i="2" l="1"/>
  <c r="P2960" i="2" s="1"/>
  <c r="Q2963" i="2"/>
  <c r="Q2962" i="2"/>
  <c r="Q2960" i="2" s="1"/>
  <c r="Q2957" i="2" s="1"/>
  <c r="O2840" i="2"/>
  <c r="O2839" i="2" s="1"/>
  <c r="O2838" i="2" s="1"/>
  <c r="Q2878" i="2"/>
  <c r="Q2869" i="2" s="1"/>
  <c r="Q2838" i="2" s="1"/>
  <c r="L2944" i="2"/>
  <c r="H2948" i="2"/>
  <c r="L2948" i="2" s="1"/>
  <c r="L2950" i="2"/>
  <c r="H2956" i="2"/>
  <c r="L2956" i="2" s="1"/>
  <c r="L2975" i="2"/>
  <c r="L2980" i="2"/>
  <c r="H2979" i="2"/>
  <c r="L2979" i="2" s="1"/>
  <c r="J2988" i="2"/>
  <c r="J2987" i="2" s="1"/>
  <c r="L2989" i="2"/>
  <c r="L3005" i="2"/>
  <c r="H3004" i="2"/>
  <c r="H3071" i="2"/>
  <c r="L3072" i="2"/>
  <c r="H3099" i="2"/>
  <c r="K2840" i="2"/>
  <c r="K2839" i="2" s="1"/>
  <c r="L2861" i="2"/>
  <c r="I2860" i="2"/>
  <c r="K2936" i="2"/>
  <c r="K2837" i="2" s="1"/>
  <c r="L2938" i="2"/>
  <c r="K2926" i="2"/>
  <c r="L2926" i="2" s="1"/>
  <c r="L2963" i="2"/>
  <c r="K2963" i="2"/>
  <c r="K2962" i="2"/>
  <c r="K2960" i="2" s="1"/>
  <c r="L2968" i="2"/>
  <c r="J2971" i="2"/>
  <c r="L2971" i="2" s="1"/>
  <c r="J2962" i="2"/>
  <c r="J2960" i="2" s="1"/>
  <c r="L2997" i="2"/>
  <c r="H2996" i="2"/>
  <c r="H3024" i="2"/>
  <c r="L3025" i="2"/>
  <c r="L3031" i="2"/>
  <c r="I3055" i="2"/>
  <c r="L3055" i="2" s="1"/>
  <c r="L3057" i="2"/>
  <c r="G3066" i="2"/>
  <c r="G3065" i="2" s="1"/>
  <c r="H3091" i="2"/>
  <c r="L3092" i="2"/>
  <c r="H3106" i="2"/>
  <c r="P2869" i="2"/>
  <c r="O2869" i="2"/>
  <c r="H2898" i="2"/>
  <c r="Q2926" i="2"/>
  <c r="H2928" i="2"/>
  <c r="L2929" i="2"/>
  <c r="H2837" i="2"/>
  <c r="L2837" i="2" s="1"/>
  <c r="H2949" i="2"/>
  <c r="O2961" i="2"/>
  <c r="O2959" i="2" s="1"/>
  <c r="O2956" i="2" s="1"/>
  <c r="L2965" i="2"/>
  <c r="O2967" i="2"/>
  <c r="O2962" i="2"/>
  <c r="O2960" i="2" s="1"/>
  <c r="I2992" i="2"/>
  <c r="I2991" i="2" s="1"/>
  <c r="L2993" i="2"/>
  <c r="H3028" i="2"/>
  <c r="L3029" i="2"/>
  <c r="L3036" i="2"/>
  <c r="L3049" i="2"/>
  <c r="H3048" i="2"/>
  <c r="I3102" i="2"/>
  <c r="L3103" i="2"/>
  <c r="H2839" i="2"/>
  <c r="L2874" i="2"/>
  <c r="L2877" i="2"/>
  <c r="K2927" i="2"/>
  <c r="L2961" i="2"/>
  <c r="P2963" i="2"/>
  <c r="I3020" i="2"/>
  <c r="I3019" i="2" s="1"/>
  <c r="L3021" i="2"/>
  <c r="H3076" i="2"/>
  <c r="K3107" i="2"/>
  <c r="K3105" i="2" s="1"/>
  <c r="L3115" i="2"/>
  <c r="H3113" i="2"/>
  <c r="H2871" i="2"/>
  <c r="G2878" i="2"/>
  <c r="G2869" i="2" s="1"/>
  <c r="G2838" i="2" s="1"/>
  <c r="L2908" i="2"/>
  <c r="K2898" i="2"/>
  <c r="K2878" i="2" s="1"/>
  <c r="K2869" i="2" s="1"/>
  <c r="Q2898" i="2"/>
  <c r="H2932" i="2"/>
  <c r="L2945" i="2"/>
  <c r="I2961" i="2"/>
  <c r="I2959" i="2" s="1"/>
  <c r="I2956" i="2" s="1"/>
  <c r="I2962" i="2"/>
  <c r="I2960" i="2" s="1"/>
  <c r="L2976" i="2"/>
  <c r="I2975" i="2"/>
  <c r="L3033" i="2"/>
  <c r="O3080" i="2"/>
  <c r="O3079" i="2" s="1"/>
  <c r="O3078" i="2" s="1"/>
  <c r="O3076" i="2" s="1"/>
  <c r="O2958" i="2" s="1"/>
  <c r="H3096" i="2"/>
  <c r="I3107" i="2"/>
  <c r="I3105" i="2" s="1"/>
  <c r="M3107" i="2"/>
  <c r="M3105" i="2" s="1"/>
  <c r="I2840" i="2"/>
  <c r="I2839" i="2" s="1"/>
  <c r="I2838" i="2" s="1"/>
  <c r="P2840" i="2"/>
  <c r="P2839" i="2" s="1"/>
  <c r="P2838" i="2" s="1"/>
  <c r="L2852" i="2"/>
  <c r="H2879" i="2"/>
  <c r="L2880" i="2"/>
  <c r="N2898" i="2"/>
  <c r="L2912" i="2"/>
  <c r="M2927" i="2"/>
  <c r="M2838" i="2" s="1"/>
  <c r="L2984" i="2"/>
  <c r="H2983" i="2"/>
  <c r="L2983" i="2" s="1"/>
  <c r="L2985" i="2"/>
  <c r="L3035" i="2"/>
  <c r="L3040" i="2"/>
  <c r="I3080" i="2"/>
  <c r="L3081" i="2"/>
  <c r="J3107" i="2"/>
  <c r="J3105" i="2" s="1"/>
  <c r="K3114" i="2"/>
  <c r="K3108" i="2" s="1"/>
  <c r="K3106" i="2" s="1"/>
  <c r="K2958" i="2" s="1"/>
  <c r="L3119" i="2"/>
  <c r="O3090" i="2"/>
  <c r="O3089" i="2" s="1"/>
  <c r="L3124" i="2"/>
  <c r="J2884" i="2"/>
  <c r="L2884" i="2" s="1"/>
  <c r="G2927" i="2"/>
  <c r="N2962" i="2"/>
  <c r="N2960" i="2" s="1"/>
  <c r="L2988" i="2"/>
  <c r="I2987" i="2"/>
  <c r="L2987" i="2" s="1"/>
  <c r="L2992" i="2"/>
  <c r="H2991" i="2"/>
  <c r="L2991" i="2" s="1"/>
  <c r="L3019" i="2"/>
  <c r="L3069" i="2"/>
  <c r="I3068" i="2"/>
  <c r="I3067" i="2" s="1"/>
  <c r="I3066" i="2" s="1"/>
  <c r="I3065" i="2" s="1"/>
  <c r="H3077" i="2"/>
  <c r="L3085" i="2"/>
  <c r="L3086" i="2"/>
  <c r="P3107" i="2"/>
  <c r="P3105" i="2" s="1"/>
  <c r="L3111" i="2"/>
  <c r="H3110" i="2"/>
  <c r="L3129" i="2"/>
  <c r="H3128" i="2"/>
  <c r="L2841" i="2"/>
  <c r="L2860" i="2"/>
  <c r="L2899" i="2"/>
  <c r="L2919" i="2"/>
  <c r="G2963" i="2"/>
  <c r="G2962" i="2"/>
  <c r="G2960" i="2" s="1"/>
  <c r="G2957" i="2" s="1"/>
  <c r="L3032" i="2"/>
  <c r="L3059" i="2"/>
  <c r="P3090" i="2"/>
  <c r="P3089" i="2" s="1"/>
  <c r="J3115" i="2"/>
  <c r="J3113" i="2" s="1"/>
  <c r="L2842" i="2"/>
  <c r="N2879" i="2"/>
  <c r="N2878" i="2" s="1"/>
  <c r="N2869" i="2" s="1"/>
  <c r="N2838" i="2" s="1"/>
  <c r="L2882" i="2"/>
  <c r="J2919" i="2"/>
  <c r="J2898" i="2" s="1"/>
  <c r="M2936" i="2"/>
  <c r="M2837" i="2" s="1"/>
  <c r="M2962" i="2"/>
  <c r="M2960" i="2" s="1"/>
  <c r="N2963" i="2"/>
  <c r="L2964" i="2"/>
  <c r="L2972" i="2"/>
  <c r="H3000" i="2"/>
  <c r="L3001" i="2"/>
  <c r="L3008" i="2"/>
  <c r="L3009" i="2"/>
  <c r="H3012" i="2"/>
  <c r="L3013" i="2"/>
  <c r="L3017" i="2"/>
  <c r="H3016" i="2"/>
  <c r="L3020" i="2"/>
  <c r="L3044" i="2"/>
  <c r="L3052" i="2"/>
  <c r="K3066" i="2"/>
  <c r="K3065" i="2" s="1"/>
  <c r="L3093" i="2"/>
  <c r="N3107" i="2"/>
  <c r="N3105" i="2" s="1"/>
  <c r="L3117" i="2"/>
  <c r="I3116" i="2"/>
  <c r="L3116" i="2" s="1"/>
  <c r="I3114" i="2"/>
  <c r="L3125" i="2"/>
  <c r="L3053" i="2"/>
  <c r="L2954" i="2"/>
  <c r="L3087" i="2"/>
  <c r="L3123" i="2"/>
  <c r="N287" i="2"/>
  <c r="N257" i="2" s="1"/>
  <c r="M368" i="2"/>
  <c r="M614" i="2"/>
  <c r="M648" i="2"/>
  <c r="M646" i="2" s="1"/>
  <c r="M643" i="2" s="1"/>
  <c r="M649" i="2"/>
  <c r="M259" i="2"/>
  <c r="M258" i="2" s="1"/>
  <c r="N848" i="2"/>
  <c r="N818" i="2" s="1"/>
  <c r="M1113" i="2"/>
  <c r="J1506" i="2"/>
  <c r="J1504" i="2" s="1"/>
  <c r="J1535" i="2"/>
  <c r="G1547" i="2"/>
  <c r="G1506" i="2"/>
  <c r="G1504" i="2" s="1"/>
  <c r="M40" i="2"/>
  <c r="M35" i="2" s="1"/>
  <c r="G96" i="2"/>
  <c r="G95" i="2" s="1"/>
  <c r="Q96" i="2"/>
  <c r="Q95" i="2" s="1"/>
  <c r="M210" i="2"/>
  <c r="M209" i="2" s="1"/>
  <c r="M208" i="2" s="1"/>
  <c r="M207" i="2" s="1"/>
  <c r="Q384" i="2"/>
  <c r="Q367" i="2"/>
  <c r="Q365" i="2" s="1"/>
  <c r="Q362" i="2" s="1"/>
  <c r="N1129" i="2"/>
  <c r="N1099" i="2" s="1"/>
  <c r="Q34" i="2"/>
  <c r="Q33" i="2" s="1"/>
  <c r="Q3" i="2" s="1"/>
  <c r="L199" i="2"/>
  <c r="M294" i="2"/>
  <c r="N471" i="2"/>
  <c r="N470" i="2" s="1"/>
  <c r="M822" i="2"/>
  <c r="M821" i="2" s="1"/>
  <c r="M1967" i="2"/>
  <c r="M1966" i="2" s="1"/>
  <c r="Q257" i="2"/>
  <c r="I363" i="2"/>
  <c r="M1074" i="2"/>
  <c r="M1072" i="2" s="1"/>
  <c r="M1078" i="2"/>
  <c r="M1077" i="2" s="1"/>
  <c r="M1076" i="2" s="1"/>
  <c r="P1099" i="2"/>
  <c r="N1996" i="2"/>
  <c r="M66" i="2"/>
  <c r="M7" i="2"/>
  <c r="M6" i="2" s="1"/>
  <c r="M5" i="2" s="1"/>
  <c r="M4" i="2" s="1"/>
  <c r="M587" i="2"/>
  <c r="L923" i="2"/>
  <c r="M1101" i="2"/>
  <c r="M1100" i="2" s="1"/>
  <c r="N34" i="2"/>
  <c r="N33" i="2" s="1"/>
  <c r="L134" i="2"/>
  <c r="H231" i="2"/>
  <c r="L232" i="2"/>
  <c r="L237" i="2"/>
  <c r="J236" i="2"/>
  <c r="J235" i="2" s="1"/>
  <c r="I241" i="2"/>
  <c r="L241" i="2" s="1"/>
  <c r="M241" i="2" s="1"/>
  <c r="M236" i="2" s="1"/>
  <c r="M235" i="2" s="1"/>
  <c r="L254" i="2"/>
  <c r="I253" i="2"/>
  <c r="I252" i="2" s="1"/>
  <c r="K333" i="2"/>
  <c r="Q567" i="2"/>
  <c r="H623" i="2"/>
  <c r="L625" i="2"/>
  <c r="L654" i="2"/>
  <c r="H653" i="2"/>
  <c r="L653" i="2" s="1"/>
  <c r="I685" i="2"/>
  <c r="L685" i="2" s="1"/>
  <c r="M685" i="2" s="1"/>
  <c r="L686" i="2"/>
  <c r="L711" i="2"/>
  <c r="J710" i="2"/>
  <c r="J709" i="2" s="1"/>
  <c r="N800" i="2"/>
  <c r="N794" i="2" s="1"/>
  <c r="N792" i="2" s="1"/>
  <c r="N644" i="2" s="1"/>
  <c r="N802" i="2"/>
  <c r="M934" i="2"/>
  <c r="M929" i="2"/>
  <c r="M927" i="2" s="1"/>
  <c r="I991" i="2"/>
  <c r="I990" i="2" s="1"/>
  <c r="L992" i="2"/>
  <c r="H1015" i="2"/>
  <c r="L1016" i="2"/>
  <c r="I1074" i="2"/>
  <c r="I1072" i="2" s="1"/>
  <c r="L1076" i="2"/>
  <c r="L1096" i="2"/>
  <c r="H1095" i="2"/>
  <c r="M1144" i="2"/>
  <c r="L1234" i="2"/>
  <c r="K1453" i="2"/>
  <c r="L1453" i="2" s="1"/>
  <c r="L1455" i="2"/>
  <c r="M1455" i="2" s="1"/>
  <c r="M1453" i="2" s="1"/>
  <c r="L1717" i="2"/>
  <c r="H1716" i="2"/>
  <c r="L1796" i="2"/>
  <c r="O1795" i="2"/>
  <c r="O1793" i="2" s="1"/>
  <c r="O1790" i="2" s="1"/>
  <c r="O1820" i="2"/>
  <c r="L2111" i="2"/>
  <c r="H2110" i="2"/>
  <c r="L2110" i="2" s="1"/>
  <c r="H2199" i="2"/>
  <c r="H2236" i="2"/>
  <c r="L2238" i="2"/>
  <c r="J2363" i="2"/>
  <c r="J2361" i="2" s="1"/>
  <c r="L2367" i="2"/>
  <c r="O96" i="2"/>
  <c r="O95" i="2" s="1"/>
  <c r="L105" i="2"/>
  <c r="L135" i="2"/>
  <c r="J134" i="2"/>
  <c r="J133" i="2" s="1"/>
  <c r="L183" i="2"/>
  <c r="J182" i="2"/>
  <c r="J181" i="2" s="1"/>
  <c r="O198" i="2"/>
  <c r="O197" i="2" s="1"/>
  <c r="L205" i="2"/>
  <c r="H204" i="2"/>
  <c r="L252" i="2"/>
  <c r="G367" i="2"/>
  <c r="G365" i="2" s="1"/>
  <c r="G362" i="2" s="1"/>
  <c r="G368" i="2"/>
  <c r="N368" i="2"/>
  <c r="N367" i="2"/>
  <c r="N365" i="2" s="1"/>
  <c r="L442" i="2"/>
  <c r="L449" i="2"/>
  <c r="Q471" i="2"/>
  <c r="Q470" i="2" s="1"/>
  <c r="H495" i="2"/>
  <c r="I539" i="2"/>
  <c r="I538" i="2" s="1"/>
  <c r="L666" i="2"/>
  <c r="G647" i="2"/>
  <c r="G645" i="2" s="1"/>
  <c r="G642" i="2" s="1"/>
  <c r="G741" i="2"/>
  <c r="M743" i="2"/>
  <c r="M647" i="2" s="1"/>
  <c r="M645" i="2" s="1"/>
  <c r="M642" i="2" s="1"/>
  <c r="J793" i="2"/>
  <c r="J791" i="2" s="1"/>
  <c r="N855" i="2"/>
  <c r="L962" i="2"/>
  <c r="J1003" i="2"/>
  <c r="J1002" i="2" s="1"/>
  <c r="L1004" i="2"/>
  <c r="L1134" i="2"/>
  <c r="G1217" i="2"/>
  <c r="G1215" i="2" s="1"/>
  <c r="G1218" i="2"/>
  <c r="L1282" i="2"/>
  <c r="I1321" i="2"/>
  <c r="I1320" i="2" s="1"/>
  <c r="M1507" i="2"/>
  <c r="M1600" i="2"/>
  <c r="M1506" i="2" s="1"/>
  <c r="M1504" i="2" s="1"/>
  <c r="M1501" i="2" s="1"/>
  <c r="L1624" i="2"/>
  <c r="H1645" i="2"/>
  <c r="N1676" i="2"/>
  <c r="P1795" i="2"/>
  <c r="P1793" i="2" s="1"/>
  <c r="P1820" i="2"/>
  <c r="H1923" i="2"/>
  <c r="G1946" i="2"/>
  <c r="L2231" i="2"/>
  <c r="H2229" i="2"/>
  <c r="L2229" i="2" s="1"/>
  <c r="O2375" i="2"/>
  <c r="O2373" i="2" s="1"/>
  <c r="L2711" i="2"/>
  <c r="I2710" i="2"/>
  <c r="I2709" i="2" s="1"/>
  <c r="L77" i="2"/>
  <c r="L106" i="2"/>
  <c r="L107" i="2"/>
  <c r="H210" i="2"/>
  <c r="L211" i="2"/>
  <c r="O287" i="2"/>
  <c r="H369" i="2"/>
  <c r="L370" i="2"/>
  <c r="I384" i="2"/>
  <c r="L384" i="2" s="1"/>
  <c r="L410" i="2"/>
  <c r="I409" i="2"/>
  <c r="I408" i="2" s="1"/>
  <c r="G614" i="2"/>
  <c r="M626" i="2"/>
  <c r="G648" i="2"/>
  <c r="G646" i="2" s="1"/>
  <c r="L707" i="2"/>
  <c r="I706" i="2"/>
  <c r="I705" i="2" s="1"/>
  <c r="L705" i="2" s="1"/>
  <c r="H647" i="2"/>
  <c r="H741" i="2"/>
  <c r="L741" i="2" s="1"/>
  <c r="L755" i="2"/>
  <c r="I754" i="2"/>
  <c r="I753" i="2" s="1"/>
  <c r="L789" i="2"/>
  <c r="N793" i="2"/>
  <c r="N791" i="2" s="1"/>
  <c r="K848" i="2"/>
  <c r="L857" i="2"/>
  <c r="H856" i="2"/>
  <c r="L861" i="2"/>
  <c r="L932" i="2"/>
  <c r="I931" i="2"/>
  <c r="L948" i="2"/>
  <c r="H947" i="2"/>
  <c r="L950" i="2"/>
  <c r="L980" i="2"/>
  <c r="M1033" i="2"/>
  <c r="M1032" i="2" s="1"/>
  <c r="H1102" i="2"/>
  <c r="L1103" i="2"/>
  <c r="L1157" i="2"/>
  <c r="I1154" i="2"/>
  <c r="I1138" i="2" s="1"/>
  <c r="H1219" i="2"/>
  <c r="L1220" i="2"/>
  <c r="J1239" i="2"/>
  <c r="J1238" i="2" s="1"/>
  <c r="L1238" i="2" s="1"/>
  <c r="L1240" i="2"/>
  <c r="N1443" i="2"/>
  <c r="L1597" i="2"/>
  <c r="N1634" i="2"/>
  <c r="N1633" i="2" s="1"/>
  <c r="M2559" i="2"/>
  <c r="L2834" i="2"/>
  <c r="H2833" i="2"/>
  <c r="L2833" i="2" s="1"/>
  <c r="H73" i="2"/>
  <c r="P73" i="2"/>
  <c r="P3" i="2" s="1"/>
  <c r="L98" i="2"/>
  <c r="L102" i="2"/>
  <c r="L129" i="2"/>
  <c r="I166" i="2"/>
  <c r="I165" i="2" s="1"/>
  <c r="L167" i="2"/>
  <c r="O257" i="2"/>
  <c r="K294" i="2"/>
  <c r="K293" i="2" s="1"/>
  <c r="K287" i="2" s="1"/>
  <c r="K257" i="2" s="1"/>
  <c r="L295" i="2"/>
  <c r="I333" i="2"/>
  <c r="P332" i="2"/>
  <c r="P342" i="2"/>
  <c r="P256" i="2" s="1"/>
  <c r="J367" i="2"/>
  <c r="J365" i="2" s="1"/>
  <c r="O372" i="2"/>
  <c r="O367" i="2"/>
  <c r="O365" i="2" s="1"/>
  <c r="O362" i="2" s="1"/>
  <c r="H393" i="2"/>
  <c r="L394" i="2"/>
  <c r="H408" i="2"/>
  <c r="L408" i="2" s="1"/>
  <c r="I412" i="2"/>
  <c r="L412" i="2" s="1"/>
  <c r="L413" i="2"/>
  <c r="H428" i="2"/>
  <c r="L428" i="2" s="1"/>
  <c r="J440" i="2"/>
  <c r="L440" i="2" s="1"/>
  <c r="L441" i="2"/>
  <c r="L463" i="2"/>
  <c r="M463" i="2" s="1"/>
  <c r="M485" i="2"/>
  <c r="M484" i="2" s="1"/>
  <c r="M483" i="2" s="1"/>
  <c r="M481" i="2" s="1"/>
  <c r="M363" i="2" s="1"/>
  <c r="L492" i="2"/>
  <c r="H491" i="2"/>
  <c r="H514" i="2"/>
  <c r="P567" i="2"/>
  <c r="P537" i="2" s="1"/>
  <c r="G574" i="2"/>
  <c r="G567" i="2" s="1"/>
  <c r="G537" i="2" s="1"/>
  <c r="M595" i="2"/>
  <c r="K614" i="2"/>
  <c r="N614" i="2"/>
  <c r="L640" i="2"/>
  <c r="L658" i="2"/>
  <c r="L659" i="2"/>
  <c r="I658" i="2"/>
  <c r="I657" i="2" s="1"/>
  <c r="H753" i="2"/>
  <c r="N752" i="2"/>
  <c r="N751" i="2" s="1"/>
  <c r="I757" i="2"/>
  <c r="L757" i="2" s="1"/>
  <c r="L758" i="2"/>
  <c r="L773" i="2"/>
  <c r="I787" i="2"/>
  <c r="I786" i="2" s="1"/>
  <c r="I785" i="2" s="1"/>
  <c r="L788" i="2"/>
  <c r="H840" i="2"/>
  <c r="L841" i="2"/>
  <c r="P848" i="2"/>
  <c r="P818" i="2" s="1"/>
  <c r="G856" i="2"/>
  <c r="G855" i="2" s="1"/>
  <c r="G848" i="2" s="1"/>
  <c r="G929" i="2"/>
  <c r="G927" i="2" s="1"/>
  <c r="G924" i="2" s="1"/>
  <c r="L979" i="2"/>
  <c r="H978" i="2"/>
  <c r="L978" i="2" s="1"/>
  <c r="L990" i="2"/>
  <c r="L1052" i="2"/>
  <c r="I1044" i="2"/>
  <c r="I1042" i="2" s="1"/>
  <c r="Q1074" i="2"/>
  <c r="Q1072" i="2" s="1"/>
  <c r="H1080" i="2"/>
  <c r="L1082" i="2"/>
  <c r="M1082" i="2" s="1"/>
  <c r="Q1138" i="2"/>
  <c r="Q1129" i="2" s="1"/>
  <c r="Q1099" i="2" s="1"/>
  <c r="H1243" i="2"/>
  <c r="L1244" i="2"/>
  <c r="L1307" i="2"/>
  <c r="H1306" i="2"/>
  <c r="L1306" i="2" s="1"/>
  <c r="L1308" i="2"/>
  <c r="N1213" i="2"/>
  <c r="G1371" i="2"/>
  <c r="M1374" i="2"/>
  <c r="I1389" i="2"/>
  <c r="I1388" i="2" s="1"/>
  <c r="L1631" i="2"/>
  <c r="I1630" i="2"/>
  <c r="I1629" i="2" s="1"/>
  <c r="I1621" i="2" s="1"/>
  <c r="I1619" i="2" s="1"/>
  <c r="L1637" i="2"/>
  <c r="H1636" i="2"/>
  <c r="L1866" i="2"/>
  <c r="J1865" i="2"/>
  <c r="J1864" i="2" s="1"/>
  <c r="J1940" i="2"/>
  <c r="J1938" i="2" s="1"/>
  <c r="G1998" i="2"/>
  <c r="G1997" i="2" s="1"/>
  <c r="G1996" i="2" s="1"/>
  <c r="H2119" i="2"/>
  <c r="L2120" i="2"/>
  <c r="L2180" i="2"/>
  <c r="M2180" i="2" s="1"/>
  <c r="M2084" i="2" s="1"/>
  <c r="M2082" i="2" s="1"/>
  <c r="M2079" i="2" s="1"/>
  <c r="H2084" i="2"/>
  <c r="H2178" i="2"/>
  <c r="M2315" i="2"/>
  <c r="H5" i="2"/>
  <c r="N5" i="2"/>
  <c r="N4" i="2" s="1"/>
  <c r="K47" i="2"/>
  <c r="K34" i="2" s="1"/>
  <c r="K33" i="2" s="1"/>
  <c r="K3" i="2" s="1"/>
  <c r="M55" i="2"/>
  <c r="J73" i="2"/>
  <c r="L79" i="2"/>
  <c r="H87" i="2"/>
  <c r="H97" i="2"/>
  <c r="I96" i="2"/>
  <c r="I95" i="2" s="1"/>
  <c r="P96" i="2"/>
  <c r="P95" i="2" s="1"/>
  <c r="P94" i="2" s="1"/>
  <c r="K110" i="2"/>
  <c r="K109" i="2" s="1"/>
  <c r="K96" i="2" s="1"/>
  <c r="K95" i="2" s="1"/>
  <c r="K94" i="2" s="1"/>
  <c r="L109" i="2"/>
  <c r="L130" i="2"/>
  <c r="L131" i="2"/>
  <c r="J158" i="2"/>
  <c r="L159" i="2"/>
  <c r="H170" i="2"/>
  <c r="I198" i="2"/>
  <c r="I197" i="2" s="1"/>
  <c r="H216" i="2"/>
  <c r="L217" i="2"/>
  <c r="I220" i="2"/>
  <c r="I219" i="2" s="1"/>
  <c r="K242" i="2"/>
  <c r="K241" i="2" s="1"/>
  <c r="K236" i="2" s="1"/>
  <c r="K235" i="2" s="1"/>
  <c r="M242" i="2"/>
  <c r="L261" i="2"/>
  <c r="H260" i="2"/>
  <c r="P259" i="2"/>
  <c r="P258" i="2" s="1"/>
  <c r="P287" i="2"/>
  <c r="I306" i="2"/>
  <c r="I293" i="2" s="1"/>
  <c r="I287" i="2" s="1"/>
  <c r="M314" i="2"/>
  <c r="M325" i="2"/>
  <c r="J343" i="2"/>
  <c r="L344" i="2"/>
  <c r="I342" i="2"/>
  <c r="I256" i="2" s="1"/>
  <c r="I332" i="2"/>
  <c r="P367" i="2"/>
  <c r="P365" i="2" s="1"/>
  <c r="P362" i="2" s="1"/>
  <c r="L381" i="2"/>
  <c r="H380" i="2"/>
  <c r="L380" i="2" s="1"/>
  <c r="L386" i="2"/>
  <c r="L388" i="2"/>
  <c r="L398" i="2"/>
  <c r="H397" i="2"/>
  <c r="H400" i="2"/>
  <c r="L400" i="2" s="1"/>
  <c r="L426" i="2"/>
  <c r="H425" i="2"/>
  <c r="L434" i="2"/>
  <c r="I433" i="2"/>
  <c r="I432" i="2" s="1"/>
  <c r="K366" i="2"/>
  <c r="K364" i="2" s="1"/>
  <c r="K361" i="2" s="1"/>
  <c r="K460" i="2"/>
  <c r="L460" i="2" s="1"/>
  <c r="M460" i="2" s="1"/>
  <c r="N485" i="2"/>
  <c r="N484" i="2" s="1"/>
  <c r="N483" i="2" s="1"/>
  <c r="N481" i="2" s="1"/>
  <c r="N363" i="2" s="1"/>
  <c r="I496" i="2"/>
  <c r="I495" i="2" s="1"/>
  <c r="I494" i="2" s="1"/>
  <c r="L497" i="2"/>
  <c r="L502" i="2"/>
  <c r="L522" i="2"/>
  <c r="J520" i="2"/>
  <c r="J518" i="2" s="1"/>
  <c r="M523" i="2"/>
  <c r="L560" i="2"/>
  <c r="H568" i="2"/>
  <c r="H575" i="2"/>
  <c r="L606" i="2"/>
  <c r="H613" i="2"/>
  <c r="I614" i="2"/>
  <c r="N623" i="2"/>
  <c r="N536" i="2" s="1"/>
  <c r="N613" i="2"/>
  <c r="I624" i="2"/>
  <c r="L624" i="2" s="1"/>
  <c r="M624" i="2" s="1"/>
  <c r="L626" i="2"/>
  <c r="L635" i="2"/>
  <c r="H633" i="2"/>
  <c r="L633" i="2" s="1"/>
  <c r="G649" i="2"/>
  <c r="P649" i="2"/>
  <c r="P648" i="2"/>
  <c r="P646" i="2" s="1"/>
  <c r="P643" i="2" s="1"/>
  <c r="H657" i="2"/>
  <c r="L657" i="2" s="1"/>
  <c r="L662" i="2"/>
  <c r="I661" i="2"/>
  <c r="L661" i="2" s="1"/>
  <c r="L667" i="2"/>
  <c r="H677" i="2"/>
  <c r="L677" i="2" s="1"/>
  <c r="J689" i="2"/>
  <c r="L689" i="2" s="1"/>
  <c r="L690" i="2"/>
  <c r="L694" i="2"/>
  <c r="L702" i="2"/>
  <c r="H717" i="2"/>
  <c r="L717" i="2" s="1"/>
  <c r="L718" i="2"/>
  <c r="L735" i="2"/>
  <c r="J734" i="2"/>
  <c r="L739" i="2"/>
  <c r="K738" i="2"/>
  <c r="K737" i="2" s="1"/>
  <c r="L737" i="2" s="1"/>
  <c r="H742" i="2"/>
  <c r="L742" i="2" s="1"/>
  <c r="O752" i="2"/>
  <c r="O751" i="2" s="1"/>
  <c r="K752" i="2"/>
  <c r="K751" i="2" s="1"/>
  <c r="P766" i="2"/>
  <c r="P765" i="2" s="1"/>
  <c r="P764" i="2" s="1"/>
  <c r="P762" i="2" s="1"/>
  <c r="P644" i="2" s="1"/>
  <c r="L772" i="2"/>
  <c r="H771" i="2"/>
  <c r="H777" i="2"/>
  <c r="L778" i="2"/>
  <c r="N776" i="2"/>
  <c r="N775" i="2" s="1"/>
  <c r="J802" i="2"/>
  <c r="L802" i="2" s="1"/>
  <c r="M802" i="2" s="1"/>
  <c r="J800" i="2"/>
  <c r="J794" i="2" s="1"/>
  <c r="J792" i="2" s="1"/>
  <c r="J644" i="2" s="1"/>
  <c r="G820" i="2"/>
  <c r="G819" i="2" s="1"/>
  <c r="G818" i="2" s="1"/>
  <c r="J868" i="2"/>
  <c r="J855" i="2" s="1"/>
  <c r="M869" i="2"/>
  <c r="L900" i="2"/>
  <c r="L904" i="2"/>
  <c r="M904" i="2" s="1"/>
  <c r="I894" i="2"/>
  <c r="I904" i="2"/>
  <c r="I817" i="2" s="1"/>
  <c r="K930" i="2"/>
  <c r="H942" i="2"/>
  <c r="L942" i="2" s="1"/>
  <c r="L943" i="2"/>
  <c r="L960" i="2"/>
  <c r="J959" i="2"/>
  <c r="K963" i="2"/>
  <c r="K962" i="2" s="1"/>
  <c r="L964" i="2"/>
  <c r="H970" i="2"/>
  <c r="L970" i="2" s="1"/>
  <c r="L971" i="2"/>
  <c r="H987" i="2"/>
  <c r="L988" i="2"/>
  <c r="L1019" i="2"/>
  <c r="H1035" i="2"/>
  <c r="L1036" i="2"/>
  <c r="G925" i="2"/>
  <c r="L1053" i="2"/>
  <c r="H1067" i="2"/>
  <c r="H1131" i="2"/>
  <c r="L1132" i="2"/>
  <c r="L1140" i="2"/>
  <c r="J1139" i="2"/>
  <c r="J1138" i="2" s="1"/>
  <c r="J1129" i="2" s="1"/>
  <c r="J1099" i="2" s="1"/>
  <c r="M1140" i="2"/>
  <c r="M1139" i="2" s="1"/>
  <c r="K1154" i="2"/>
  <c r="L1185" i="2"/>
  <c r="I1184" i="2"/>
  <c r="I1183" i="2" s="1"/>
  <c r="Q1183" i="2"/>
  <c r="H1204" i="2"/>
  <c r="P1217" i="2"/>
  <c r="P1215" i="2" s="1"/>
  <c r="P1212" i="2" s="1"/>
  <c r="Q1217" i="2"/>
  <c r="Q1215" i="2" s="1"/>
  <c r="Q1218" i="2"/>
  <c r="L1268" i="2"/>
  <c r="I1286" i="2"/>
  <c r="L1286" i="2" s="1"/>
  <c r="L1291" i="2"/>
  <c r="J1290" i="2"/>
  <c r="L1290" i="2" s="1"/>
  <c r="O1213" i="2"/>
  <c r="N1362" i="2"/>
  <c r="N1360" i="2" s="1"/>
  <c r="H1371" i="2"/>
  <c r="L1371" i="2" s="1"/>
  <c r="L1374" i="2"/>
  <c r="H1369" i="2"/>
  <c r="L1383" i="2"/>
  <c r="P1387" i="2"/>
  <c r="N1389" i="2"/>
  <c r="N1388" i="2" s="1"/>
  <c r="H1427" i="2"/>
  <c r="M1432" i="2"/>
  <c r="M1427" i="2" s="1"/>
  <c r="L1457" i="2"/>
  <c r="H1443" i="2"/>
  <c r="L1474" i="2"/>
  <c r="H1473" i="2"/>
  <c r="H1512" i="2"/>
  <c r="J1610" i="2"/>
  <c r="J1609" i="2" s="1"/>
  <c r="H1623" i="2"/>
  <c r="L1630" i="2"/>
  <c r="H1629" i="2"/>
  <c r="M1711" i="2"/>
  <c r="M1708" i="2" s="1"/>
  <c r="M1707" i="2" s="1"/>
  <c r="M1796" i="2"/>
  <c r="L1842" i="2"/>
  <c r="I1841" i="2"/>
  <c r="I1840" i="2" s="1"/>
  <c r="H1852" i="2"/>
  <c r="L1852" i="2" s="1"/>
  <c r="L1853" i="2"/>
  <c r="L1881" i="2"/>
  <c r="H1880" i="2"/>
  <c r="L1880" i="2" s="1"/>
  <c r="L1906" i="2"/>
  <c r="H1905" i="2"/>
  <c r="M1950" i="2"/>
  <c r="M1952" i="2"/>
  <c r="G1967" i="2"/>
  <c r="G1966" i="2" s="1"/>
  <c r="L2006" i="2"/>
  <c r="K2099" i="2"/>
  <c r="K2098" i="2" s="1"/>
  <c r="L2100" i="2"/>
  <c r="K2257" i="2"/>
  <c r="K2256" i="2" s="1"/>
  <c r="L2315" i="2"/>
  <c r="J2385" i="2"/>
  <c r="J2384" i="2" s="1"/>
  <c r="L2386" i="2"/>
  <c r="N2605" i="2"/>
  <c r="G2634" i="2"/>
  <c r="L226" i="2"/>
  <c r="H225" i="2"/>
  <c r="L225" i="2" s="1"/>
  <c r="L357" i="2"/>
  <c r="J356" i="2"/>
  <c r="J354" i="2" s="1"/>
  <c r="J352" i="2" s="1"/>
  <c r="M471" i="2"/>
  <c r="M470" i="2" s="1"/>
  <c r="N537" i="2"/>
  <c r="L541" i="2"/>
  <c r="H540" i="2"/>
  <c r="N648" i="2"/>
  <c r="N646" i="2" s="1"/>
  <c r="N649" i="2"/>
  <c r="L671" i="2"/>
  <c r="H670" i="2"/>
  <c r="L681" i="2"/>
  <c r="L699" i="2"/>
  <c r="H698" i="2"/>
  <c r="O855" i="2"/>
  <c r="O848" i="2" s="1"/>
  <c r="O818" i="2" s="1"/>
  <c r="H915" i="2"/>
  <c r="L915" i="2" s="1"/>
  <c r="L917" i="2"/>
  <c r="L936" i="2"/>
  <c r="J935" i="2"/>
  <c r="J934" i="2" s="1"/>
  <c r="O928" i="2"/>
  <c r="O926" i="2" s="1"/>
  <c r="O923" i="2" s="1"/>
  <c r="O1022" i="2"/>
  <c r="L1044" i="2"/>
  <c r="H1042" i="2"/>
  <c r="L1042" i="2" s="1"/>
  <c r="L1228" i="2"/>
  <c r="H1227" i="2"/>
  <c r="M1254" i="2"/>
  <c r="L1260" i="2"/>
  <c r="I1259" i="2"/>
  <c r="I1258" i="2" s="1"/>
  <c r="L1432" i="2"/>
  <c r="O1506" i="2"/>
  <c r="O1504" i="2" s="1"/>
  <c r="O1501" i="2" s="1"/>
  <c r="O1507" i="2"/>
  <c r="L1625" i="2"/>
  <c r="I1624" i="2"/>
  <c r="I1623" i="2" s="1"/>
  <c r="I1622" i="2" s="1"/>
  <c r="I1620" i="2" s="1"/>
  <c r="G1791" i="2"/>
  <c r="N1965" i="2"/>
  <c r="O2085" i="2"/>
  <c r="O2083" i="2" s="1"/>
  <c r="O2080" i="2" s="1"/>
  <c r="O2086" i="2"/>
  <c r="I2162" i="2"/>
  <c r="L2163" i="2"/>
  <c r="J2230" i="2"/>
  <c r="J2228" i="2" s="1"/>
  <c r="M2376" i="2"/>
  <c r="H2461" i="2"/>
  <c r="L2462" i="2"/>
  <c r="L47" i="2"/>
  <c r="M59" i="2"/>
  <c r="L89" i="2"/>
  <c r="M190" i="2"/>
  <c r="Q333" i="2"/>
  <c r="L335" i="2"/>
  <c r="L353" i="2"/>
  <c r="K367" i="2"/>
  <c r="K365" i="2" s="1"/>
  <c r="K368" i="2"/>
  <c r="L389" i="2"/>
  <c r="L501" i="2"/>
  <c r="L507" i="2"/>
  <c r="H506" i="2"/>
  <c r="M512" i="2"/>
  <c r="M510" i="2" s="1"/>
  <c r="Q539" i="2"/>
  <c r="Q538" i="2" s="1"/>
  <c r="M580" i="2"/>
  <c r="M575" i="2" s="1"/>
  <c r="M574" i="2" s="1"/>
  <c r="M567" i="2" s="1"/>
  <c r="J648" i="2"/>
  <c r="J646" i="2" s="1"/>
  <c r="J643" i="2" s="1"/>
  <c r="O648" i="2"/>
  <c r="O646" i="2" s="1"/>
  <c r="O643" i="2" s="1"/>
  <c r="O649" i="2"/>
  <c r="H801" i="2"/>
  <c r="L803" i="2"/>
  <c r="L897" i="2"/>
  <c r="H896" i="2"/>
  <c r="M966" i="2"/>
  <c r="L976" i="2"/>
  <c r="H975" i="2"/>
  <c r="L1023" i="2"/>
  <c r="M1023" i="2" s="1"/>
  <c r="L1090" i="2"/>
  <c r="O1182" i="2"/>
  <c r="O1192" i="2"/>
  <c r="O1098" i="2" s="1"/>
  <c r="N1218" i="2"/>
  <c r="N1217" i="2"/>
  <c r="N1215" i="2" s="1"/>
  <c r="H1332" i="2"/>
  <c r="L1340" i="2"/>
  <c r="I1379" i="2"/>
  <c r="I1378" i="2" s="1"/>
  <c r="I1362" i="2" s="1"/>
  <c r="I1360" i="2" s="1"/>
  <c r="N1426" i="2"/>
  <c r="N1417" i="2" s="1"/>
  <c r="M1482" i="2"/>
  <c r="P1507" i="2"/>
  <c r="P1506" i="2"/>
  <c r="P1504" i="2" s="1"/>
  <c r="P1501" i="2" s="1"/>
  <c r="L1585" i="2"/>
  <c r="G1675" i="2"/>
  <c r="G1795" i="2"/>
  <c r="G1793" i="2" s="1"/>
  <c r="G1790" i="2" s="1"/>
  <c r="L1877" i="2"/>
  <c r="G1941" i="2"/>
  <c r="G1939" i="2" s="1"/>
  <c r="L2025" i="2"/>
  <c r="H2022" i="2"/>
  <c r="I2022" i="2"/>
  <c r="J2135" i="2"/>
  <c r="J2134" i="2" s="1"/>
  <c r="L2136" i="2"/>
  <c r="L2220" i="2"/>
  <c r="J2377" i="2"/>
  <c r="H2515" i="2"/>
  <c r="L2516" i="2"/>
  <c r="L35" i="2"/>
  <c r="Q47" i="2"/>
  <c r="L78" i="2"/>
  <c r="L165" i="2"/>
  <c r="L173" i="2"/>
  <c r="O236" i="2"/>
  <c r="O235" i="2" s="1"/>
  <c r="L334" i="2"/>
  <c r="H333" i="2"/>
  <c r="M344" i="2"/>
  <c r="M332" i="2" s="1"/>
  <c r="L520" i="2"/>
  <c r="M520" i="2" s="1"/>
  <c r="H518" i="2"/>
  <c r="L691" i="2"/>
  <c r="L723" i="2"/>
  <c r="H722" i="2"/>
  <c r="L725" i="2"/>
  <c r="N647" i="2"/>
  <c r="N645" i="2" s="1"/>
  <c r="N642" i="2" s="1"/>
  <c r="N741" i="2"/>
  <c r="Q752" i="2"/>
  <c r="Q751" i="2" s="1"/>
  <c r="L769" i="2"/>
  <c r="H766" i="2"/>
  <c r="L783" i="2"/>
  <c r="H782" i="2"/>
  <c r="L785" i="2"/>
  <c r="G793" i="2"/>
  <c r="G791" i="2" s="1"/>
  <c r="I801" i="2"/>
  <c r="I799" i="2" s="1"/>
  <c r="I793" i="2" s="1"/>
  <c r="I791" i="2" s="1"/>
  <c r="M832" i="2"/>
  <c r="L852" i="2"/>
  <c r="M852" i="2" s="1"/>
  <c r="M851" i="2" s="1"/>
  <c r="M850" i="2" s="1"/>
  <c r="M849" i="2" s="1"/>
  <c r="J851" i="2"/>
  <c r="I895" i="2"/>
  <c r="I818" i="2" s="1"/>
  <c r="L928" i="2"/>
  <c r="Q929" i="2"/>
  <c r="Q927" i="2" s="1"/>
  <c r="Q924" i="2" s="1"/>
  <c r="Q930" i="2"/>
  <c r="H966" i="2"/>
  <c r="L966" i="2" s="1"/>
  <c r="L967" i="2"/>
  <c r="H994" i="2"/>
  <c r="L994" i="2" s="1"/>
  <c r="Q1033" i="2"/>
  <c r="Q1032" i="2" s="1"/>
  <c r="H1056" i="2"/>
  <c r="P1074" i="2"/>
  <c r="P1072" i="2" s="1"/>
  <c r="J1081" i="2"/>
  <c r="J1083" i="2"/>
  <c r="L1083" i="2" s="1"/>
  <c r="M1083" i="2" s="1"/>
  <c r="L1086" i="2"/>
  <c r="L1135" i="2"/>
  <c r="M1135" i="2" s="1"/>
  <c r="M1134" i="2" s="1"/>
  <c r="M1131" i="2" s="1"/>
  <c r="M1130" i="2" s="1"/>
  <c r="M1168" i="2"/>
  <c r="L1216" i="2"/>
  <c r="H1214" i="2"/>
  <c r="L1236" i="2"/>
  <c r="I1235" i="2"/>
  <c r="I1234" i="2" s="1"/>
  <c r="L1255" i="2"/>
  <c r="H1254" i="2"/>
  <c r="L1254" i="2" s="1"/>
  <c r="L1264" i="2"/>
  <c r="J1263" i="2"/>
  <c r="J1262" i="2" s="1"/>
  <c r="K1502" i="2"/>
  <c r="H1668" i="2"/>
  <c r="L1669" i="2"/>
  <c r="I1761" i="2"/>
  <c r="N1795" i="2"/>
  <c r="N1793" i="2" s="1"/>
  <c r="N1790" i="2" s="1"/>
  <c r="K1965" i="2"/>
  <c r="O2178" i="2"/>
  <c r="O2084" i="2"/>
  <c r="O2082" i="2" s="1"/>
  <c r="O2079" i="2" s="1"/>
  <c r="J47" i="2"/>
  <c r="J34" i="2" s="1"/>
  <c r="L101" i="2"/>
  <c r="L147" i="2"/>
  <c r="H146" i="2"/>
  <c r="L149" i="2"/>
  <c r="H161" i="2"/>
  <c r="L161" i="2" s="1"/>
  <c r="L162" i="2"/>
  <c r="L166" i="2"/>
  <c r="L200" i="2"/>
  <c r="L223" i="2"/>
  <c r="H222" i="2"/>
  <c r="P236" i="2"/>
  <c r="P235" i="2" s="1"/>
  <c r="L249" i="2"/>
  <c r="H289" i="2"/>
  <c r="L290" i="2"/>
  <c r="H306" i="2"/>
  <c r="H349" i="2"/>
  <c r="L349" i="2" s="1"/>
  <c r="L350" i="2"/>
  <c r="H373" i="2"/>
  <c r="L374" i="2"/>
  <c r="H376" i="2"/>
  <c r="L376" i="2" s="1"/>
  <c r="L414" i="2"/>
  <c r="L445" i="2"/>
  <c r="M559" i="2"/>
  <c r="L620" i="2"/>
  <c r="H619" i="2"/>
  <c r="L650" i="2"/>
  <c r="G742" i="2"/>
  <c r="M742" i="2" s="1"/>
  <c r="L759" i="2"/>
  <c r="G776" i="2"/>
  <c r="G775" i="2" s="1"/>
  <c r="O868" i="2"/>
  <c r="P904" i="2"/>
  <c r="P817" i="2" s="1"/>
  <c r="P894" i="2"/>
  <c r="J930" i="2"/>
  <c r="L1000" i="2"/>
  <c r="H999" i="2"/>
  <c r="L1007" i="2"/>
  <c r="J1006" i="2"/>
  <c r="M1047" i="2"/>
  <c r="M1046" i="2" s="1"/>
  <c r="M1045" i="2" s="1"/>
  <c r="M1043" i="2" s="1"/>
  <c r="M925" i="2" s="1"/>
  <c r="K1074" i="2"/>
  <c r="K1072" i="2" s="1"/>
  <c r="G1131" i="2"/>
  <c r="G1130" i="2" s="1"/>
  <c r="L1188" i="2"/>
  <c r="H1187" i="2"/>
  <c r="J1193" i="2"/>
  <c r="K1218" i="2"/>
  <c r="K1217" i="2"/>
  <c r="K1215" i="2" s="1"/>
  <c r="K1212" i="2" s="1"/>
  <c r="I1218" i="2"/>
  <c r="I1217" i="2"/>
  <c r="I1215" i="2" s="1"/>
  <c r="J1213" i="2"/>
  <c r="M1362" i="2"/>
  <c r="M1360" i="2" s="1"/>
  <c r="Q1362" i="2"/>
  <c r="Q1360" i="2" s="1"/>
  <c r="M1457" i="2"/>
  <c r="N1651" i="2"/>
  <c r="N1649" i="2" s="1"/>
  <c r="L1808" i="2"/>
  <c r="I2056" i="2"/>
  <c r="I2055" i="2" s="1"/>
  <c r="I2051" i="2" s="1"/>
  <c r="L2057" i="2"/>
  <c r="P2178" i="2"/>
  <c r="P2084" i="2"/>
  <c r="P2082" i="2" s="1"/>
  <c r="P2079" i="2" s="1"/>
  <c r="L2418" i="2"/>
  <c r="I5" i="2"/>
  <c r="I4" i="2" s="1"/>
  <c r="I3" i="2" s="1"/>
  <c r="O5" i="2"/>
  <c r="O4" i="2" s="1"/>
  <c r="O3" i="2" s="1"/>
  <c r="L26" i="2"/>
  <c r="G35" i="2"/>
  <c r="G34" i="2" s="1"/>
  <c r="G33" i="2" s="1"/>
  <c r="G3" i="2" s="1"/>
  <c r="M48" i="2"/>
  <c r="K73" i="2"/>
  <c r="M79" i="2"/>
  <c r="M78" i="2" s="1"/>
  <c r="M77" i="2" s="1"/>
  <c r="M73" i="2" s="1"/>
  <c r="J88" i="2"/>
  <c r="J87" i="2" s="1"/>
  <c r="L103" i="2"/>
  <c r="H118" i="2"/>
  <c r="L122" i="2"/>
  <c r="L123" i="2"/>
  <c r="L125" i="2"/>
  <c r="L126" i="2"/>
  <c r="H141" i="2"/>
  <c r="L141" i="2" s="1"/>
  <c r="L142" i="2"/>
  <c r="H190" i="2"/>
  <c r="J220" i="2"/>
  <c r="J219" i="2" s="1"/>
  <c r="L227" i="2"/>
  <c r="G236" i="2"/>
  <c r="G235" i="2" s="1"/>
  <c r="L239" i="2"/>
  <c r="I238" i="2"/>
  <c r="I237" i="2" s="1"/>
  <c r="Q236" i="2"/>
  <c r="Q235" i="2" s="1"/>
  <c r="H248" i="2"/>
  <c r="L248" i="2" s="1"/>
  <c r="I259" i="2"/>
  <c r="I258" i="2" s="1"/>
  <c r="I257" i="2" s="1"/>
  <c r="L280" i="2"/>
  <c r="H279" i="2"/>
  <c r="L279" i="2" s="1"/>
  <c r="I355" i="2"/>
  <c r="I353" i="2" s="1"/>
  <c r="L356" i="2"/>
  <c r="I354" i="2"/>
  <c r="I352" i="2" s="1"/>
  <c r="L352" i="2" s="1"/>
  <c r="L385" i="2"/>
  <c r="L405" i="2"/>
  <c r="H404" i="2"/>
  <c r="L404" i="2" s="1"/>
  <c r="M404" i="2" s="1"/>
  <c r="L422" i="2"/>
  <c r="H421" i="2"/>
  <c r="L432" i="2"/>
  <c r="I436" i="2"/>
  <c r="L437" i="2"/>
  <c r="L446" i="2"/>
  <c r="L448" i="2"/>
  <c r="P460" i="2"/>
  <c r="L461" i="2"/>
  <c r="M461" i="2" s="1"/>
  <c r="M367" i="2" s="1"/>
  <c r="M365" i="2" s="1"/>
  <c r="M362" i="2" s="1"/>
  <c r="H472" i="2"/>
  <c r="L478" i="2"/>
  <c r="H477" i="2"/>
  <c r="L486" i="2"/>
  <c r="H485" i="2"/>
  <c r="N512" i="2"/>
  <c r="N510" i="2" s="1"/>
  <c r="K520" i="2"/>
  <c r="K518" i="2" s="1"/>
  <c r="K512" i="2" s="1"/>
  <c r="K510" i="2" s="1"/>
  <c r="L534" i="2"/>
  <c r="J533" i="2"/>
  <c r="O539" i="2"/>
  <c r="O538" i="2" s="1"/>
  <c r="M541" i="2"/>
  <c r="M540" i="2" s="1"/>
  <c r="M539" i="2" s="1"/>
  <c r="M538" i="2" s="1"/>
  <c r="L559" i="2"/>
  <c r="N567" i="2"/>
  <c r="I575" i="2"/>
  <c r="L636" i="2"/>
  <c r="H649" i="2"/>
  <c r="L649" i="2" s="1"/>
  <c r="I648" i="2"/>
  <c r="I646" i="2" s="1"/>
  <c r="I649" i="2"/>
  <c r="L675" i="2"/>
  <c r="H674" i="2"/>
  <c r="L683" i="2"/>
  <c r="I682" i="2"/>
  <c r="I681" i="2" s="1"/>
  <c r="L710" i="2"/>
  <c r="L767" i="2"/>
  <c r="I766" i="2"/>
  <c r="I765" i="2" s="1"/>
  <c r="I764" i="2" s="1"/>
  <c r="I762" i="2" s="1"/>
  <c r="I644" i="2" s="1"/>
  <c r="Q766" i="2"/>
  <c r="Q765" i="2" s="1"/>
  <c r="Q764" i="2" s="1"/>
  <c r="Q762" i="2" s="1"/>
  <c r="Q644" i="2" s="1"/>
  <c r="M803" i="2"/>
  <c r="L804" i="2"/>
  <c r="M804" i="2" s="1"/>
  <c r="H813" i="2"/>
  <c r="L813" i="2" s="1"/>
  <c r="L814" i="2"/>
  <c r="K820" i="2"/>
  <c r="K819" i="2" s="1"/>
  <c r="H849" i="2"/>
  <c r="L887" i="2"/>
  <c r="N929" i="2"/>
  <c r="N927" i="2" s="1"/>
  <c r="N924" i="2" s="1"/>
  <c r="L935" i="2"/>
  <c r="L1003" i="2"/>
  <c r="H1002" i="2"/>
  <c r="L1002" i="2" s="1"/>
  <c r="L1010" i="2"/>
  <c r="N928" i="2"/>
  <c r="N926" i="2" s="1"/>
  <c r="N923" i="2" s="1"/>
  <c r="N1022" i="2"/>
  <c r="L1025" i="2"/>
  <c r="N925" i="2"/>
  <c r="H1047" i="2"/>
  <c r="L1048" i="2"/>
  <c r="I1069" i="2"/>
  <c r="L1070" i="2"/>
  <c r="K1081" i="2"/>
  <c r="K1075" i="2" s="1"/>
  <c r="K1073" i="2" s="1"/>
  <c r="K925" i="2" s="1"/>
  <c r="O1082" i="2"/>
  <c r="O1080" i="2" s="1"/>
  <c r="O1074" i="2" s="1"/>
  <c r="O1072" i="2" s="1"/>
  <c r="O924" i="2" s="1"/>
  <c r="M1086" i="2"/>
  <c r="L1091" i="2"/>
  <c r="I1129" i="2"/>
  <c r="K1139" i="2"/>
  <c r="K1138" i="2" s="1"/>
  <c r="K1129" i="2" s="1"/>
  <c r="K1099" i="2" s="1"/>
  <c r="L1155" i="2"/>
  <c r="J1183" i="2"/>
  <c r="H1230" i="2"/>
  <c r="L1230" i="2" s="1"/>
  <c r="H1247" i="2"/>
  <c r="L1248" i="2"/>
  <c r="L1299" i="2"/>
  <c r="Q1345" i="2"/>
  <c r="Q1344" i="2" s="1"/>
  <c r="G1345" i="2"/>
  <c r="G1344" i="2" s="1"/>
  <c r="G1369" i="2"/>
  <c r="J1362" i="2"/>
  <c r="J1360" i="2" s="1"/>
  <c r="M1389" i="2"/>
  <c r="M1388" i="2" s="1"/>
  <c r="M1472" i="2"/>
  <c r="I1472" i="2"/>
  <c r="L1482" i="2"/>
  <c r="L1537" i="2"/>
  <c r="H1552" i="2"/>
  <c r="L1553" i="2"/>
  <c r="O1599" i="2"/>
  <c r="O1505" i="2"/>
  <c r="O1503" i="2" s="1"/>
  <c r="O1500" i="2" s="1"/>
  <c r="O1706" i="2"/>
  <c r="O1676" i="2" s="1"/>
  <c r="N1706" i="2"/>
  <c r="K1732" i="2"/>
  <c r="J1821" i="2"/>
  <c r="J1820" i="2" s="1"/>
  <c r="L1820" i="2" s="1"/>
  <c r="L1822" i="2"/>
  <c r="H1844" i="2"/>
  <c r="L1844" i="2" s="1"/>
  <c r="L1845" i="2"/>
  <c r="L1862" i="2"/>
  <c r="H1861" i="2"/>
  <c r="L1929" i="2"/>
  <c r="M2006" i="2"/>
  <c r="K2233" i="2"/>
  <c r="K2232" i="2" s="1"/>
  <c r="K2230" i="2" s="1"/>
  <c r="K2228" i="2" s="1"/>
  <c r="L2234" i="2"/>
  <c r="M2238" i="2"/>
  <c r="G2236" i="2"/>
  <c r="L2326" i="2"/>
  <c r="H2312" i="2"/>
  <c r="Q2375" i="2"/>
  <c r="Q2373" i="2" s="1"/>
  <c r="Q2370" i="2" s="1"/>
  <c r="Q2376" i="2"/>
  <c r="L1235" i="2"/>
  <c r="L1252" i="2"/>
  <c r="H1251" i="2"/>
  <c r="N1321" i="2"/>
  <c r="N1320" i="2" s="1"/>
  <c r="L1370" i="2"/>
  <c r="N1472" i="2"/>
  <c r="H1544" i="2"/>
  <c r="L1545" i="2"/>
  <c r="H1659" i="2"/>
  <c r="L1661" i="2"/>
  <c r="L1840" i="2"/>
  <c r="H1849" i="2"/>
  <c r="L1850" i="2"/>
  <c r="H1900" i="2"/>
  <c r="L1901" i="2"/>
  <c r="H1941" i="2"/>
  <c r="I2098" i="2"/>
  <c r="L2179" i="2"/>
  <c r="M2179" i="2" s="1"/>
  <c r="M2085" i="2" s="1"/>
  <c r="M2083" i="2" s="1"/>
  <c r="M2080" i="2" s="1"/>
  <c r="P2081" i="2"/>
  <c r="L150" i="2"/>
  <c r="L174" i="2"/>
  <c r="L177" i="2"/>
  <c r="L250" i="2"/>
  <c r="L253" i="2"/>
  <c r="J259" i="2"/>
  <c r="J258" i="2" s="1"/>
  <c r="L430" i="2"/>
  <c r="L453" i="2"/>
  <c r="M521" i="2"/>
  <c r="L528" i="2"/>
  <c r="L726" i="2"/>
  <c r="M805" i="2"/>
  <c r="L880" i="2"/>
  <c r="L918" i="2"/>
  <c r="L951" i="2"/>
  <c r="L954" i="2"/>
  <c r="L1054" i="2"/>
  <c r="P1057" i="2"/>
  <c r="P1056" i="2" s="1"/>
  <c r="P924" i="2" s="1"/>
  <c r="L1084" i="2"/>
  <c r="L1232" i="2"/>
  <c r="L1267" i="2"/>
  <c r="L1276" i="2"/>
  <c r="H1275" i="2"/>
  <c r="H1278" i="2"/>
  <c r="L1278" i="2" s="1"/>
  <c r="K1311" i="2"/>
  <c r="L1311" i="2" s="1"/>
  <c r="K1345" i="2"/>
  <c r="K1344" i="2" s="1"/>
  <c r="L1358" i="2"/>
  <c r="H1357" i="2"/>
  <c r="L1366" i="2"/>
  <c r="H1365" i="2"/>
  <c r="I1371" i="2"/>
  <c r="H1389" i="2"/>
  <c r="L1477" i="2"/>
  <c r="I1516" i="2"/>
  <c r="I1515" i="2" s="1"/>
  <c r="L1515" i="2" s="1"/>
  <c r="L1593" i="2"/>
  <c r="H1595" i="2"/>
  <c r="L1595" i="2" s="1"/>
  <c r="L1596" i="2"/>
  <c r="L1641" i="2"/>
  <c r="H1640" i="2"/>
  <c r="L1655" i="2"/>
  <c r="I1659" i="2"/>
  <c r="I1657" i="2" s="1"/>
  <c r="I1660" i="2"/>
  <c r="I1658" i="2"/>
  <c r="I1652" i="2" s="1"/>
  <c r="I1650" i="2" s="1"/>
  <c r="M1680" i="2"/>
  <c r="M1679" i="2" s="1"/>
  <c r="M1678" i="2" s="1"/>
  <c r="M1677" i="2" s="1"/>
  <c r="K1715" i="2"/>
  <c r="K1706" i="2" s="1"/>
  <c r="K1676" i="2" s="1"/>
  <c r="I1804" i="2"/>
  <c r="L1804" i="2" s="1"/>
  <c r="L1889" i="2"/>
  <c r="M1889" i="2" s="1"/>
  <c r="M1795" i="2" s="1"/>
  <c r="M1793" i="2" s="1"/>
  <c r="M1790" i="2" s="1"/>
  <c r="O1791" i="2"/>
  <c r="M2025" i="2"/>
  <c r="J2043" i="2"/>
  <c r="G2051" i="2"/>
  <c r="L2067" i="2"/>
  <c r="Q2090" i="2"/>
  <c r="Q2085" i="2"/>
  <c r="Q2083" i="2" s="1"/>
  <c r="Q2080" i="2" s="1"/>
  <c r="L2162" i="2"/>
  <c r="K2189" i="2"/>
  <c r="K2188" i="2" s="1"/>
  <c r="L2206" i="2"/>
  <c r="L178" i="2"/>
  <c r="L201" i="2"/>
  <c r="H256" i="2"/>
  <c r="M271" i="2"/>
  <c r="Q306" i="2"/>
  <c r="Q293" i="2" s="1"/>
  <c r="Q287" i="2" s="1"/>
  <c r="L343" i="2"/>
  <c r="M343" i="2" s="1"/>
  <c r="M333" i="2" s="1"/>
  <c r="K332" i="2"/>
  <c r="L332" i="2" s="1"/>
  <c r="K342" i="2"/>
  <c r="K256" i="2" s="1"/>
  <c r="M345" i="2"/>
  <c r="H361" i="2"/>
  <c r="G366" i="2"/>
  <c r="G364" i="2" s="1"/>
  <c r="G361" i="2" s="1"/>
  <c r="L436" i="2"/>
  <c r="L516" i="2"/>
  <c r="G519" i="2"/>
  <c r="K539" i="2"/>
  <c r="K538" i="2" s="1"/>
  <c r="I587" i="2"/>
  <c r="L587" i="2" s="1"/>
  <c r="O587" i="2"/>
  <c r="O574" i="2" s="1"/>
  <c r="O567" i="2" s="1"/>
  <c r="K613" i="2"/>
  <c r="H634" i="2"/>
  <c r="L634" i="2" s="1"/>
  <c r="I647" i="2"/>
  <c r="I645" i="2" s="1"/>
  <c r="I642" i="2" s="1"/>
  <c r="L703" i="2"/>
  <c r="L706" i="2"/>
  <c r="M766" i="2"/>
  <c r="M765" i="2" s="1"/>
  <c r="M764" i="2" s="1"/>
  <c r="M762" i="2" s="1"/>
  <c r="M644" i="2" s="1"/>
  <c r="L787" i="2"/>
  <c r="M793" i="2"/>
  <c r="M791" i="2" s="1"/>
  <c r="H800" i="2"/>
  <c r="L805" i="2"/>
  <c r="H817" i="2"/>
  <c r="L817" i="2" s="1"/>
  <c r="M817" i="2" s="1"/>
  <c r="Q868" i="2"/>
  <c r="Q855" i="2" s="1"/>
  <c r="Q848" i="2" s="1"/>
  <c r="Q818" i="2" s="1"/>
  <c r="L996" i="2"/>
  <c r="J928" i="2"/>
  <c r="J926" i="2" s="1"/>
  <c r="J923" i="2" s="1"/>
  <c r="J1022" i="2"/>
  <c r="M1025" i="2"/>
  <c r="L1063" i="2"/>
  <c r="Q1082" i="2"/>
  <c r="Q1080" i="2" s="1"/>
  <c r="L1092" i="2"/>
  <c r="G1139" i="2"/>
  <c r="I1192" i="2"/>
  <c r="I1098" i="2" s="1"/>
  <c r="L1193" i="2"/>
  <c r="M1193" i="2" s="1"/>
  <c r="M1183" i="2" s="1"/>
  <c r="K1182" i="2"/>
  <c r="L1182" i="2" s="1"/>
  <c r="K1192" i="2"/>
  <c r="K1098" i="2" s="1"/>
  <c r="M1195" i="2"/>
  <c r="L1207" i="2"/>
  <c r="L1223" i="2"/>
  <c r="L1292" i="2"/>
  <c r="H1294" i="2"/>
  <c r="L1294" i="2" s="1"/>
  <c r="L1295" i="2"/>
  <c r="L1304" i="2"/>
  <c r="H1303" i="2"/>
  <c r="L1312" i="2"/>
  <c r="M1312" i="2" s="1"/>
  <c r="M1216" i="2" s="1"/>
  <c r="M1214" i="2" s="1"/>
  <c r="M1211" i="2" s="1"/>
  <c r="J1310" i="2"/>
  <c r="L1310" i="2" s="1"/>
  <c r="M1310" i="2" s="1"/>
  <c r="L1327" i="2"/>
  <c r="H1334" i="2"/>
  <c r="L1348" i="2"/>
  <c r="J1347" i="2"/>
  <c r="L1382" i="2"/>
  <c r="J1389" i="2"/>
  <c r="J1388" i="2" s="1"/>
  <c r="J1432" i="2"/>
  <c r="J1427" i="2" s="1"/>
  <c r="M1446" i="2"/>
  <c r="H1476" i="2"/>
  <c r="L1476" i="2" s="1"/>
  <c r="M1483" i="2"/>
  <c r="M1471" i="2" s="1"/>
  <c r="L1484" i="2"/>
  <c r="M1484" i="2" s="1"/>
  <c r="Q1506" i="2"/>
  <c r="Q1504" i="2" s="1"/>
  <c r="Q1501" i="2" s="1"/>
  <c r="I1506" i="2"/>
  <c r="I1504" i="2" s="1"/>
  <c r="L1516" i="2"/>
  <c r="L1555" i="2"/>
  <c r="L1572" i="2"/>
  <c r="J1634" i="2"/>
  <c r="J1633" i="2" s="1"/>
  <c r="L1654" i="2"/>
  <c r="H1653" i="2"/>
  <c r="Q1678" i="2"/>
  <c r="Q1677" i="2" s="1"/>
  <c r="J1760" i="2"/>
  <c r="J1770" i="2"/>
  <c r="J1675" i="2" s="1"/>
  <c r="M1773" i="2"/>
  <c r="L1805" i="2"/>
  <c r="I1829" i="2"/>
  <c r="I1828" i="2" s="1"/>
  <c r="L1828" i="2" s="1"/>
  <c r="L1830" i="2"/>
  <c r="L1846" i="2"/>
  <c r="L1857" i="2"/>
  <c r="L1886" i="2"/>
  <c r="M1890" i="2"/>
  <c r="M1794" i="2" s="1"/>
  <c r="M1792" i="2" s="1"/>
  <c r="M1789" i="2" s="1"/>
  <c r="J1791" i="2"/>
  <c r="L1924" i="2"/>
  <c r="J1923" i="2"/>
  <c r="J1922" i="2" s="1"/>
  <c r="P1923" i="2"/>
  <c r="P1922" i="2" s="1"/>
  <c r="L1936" i="2"/>
  <c r="H1935" i="2"/>
  <c r="M1940" i="2"/>
  <c r="M1938" i="2" s="1"/>
  <c r="M1944" i="2"/>
  <c r="M1943" i="2" s="1"/>
  <c r="M1942" i="2" s="1"/>
  <c r="K1947" i="2"/>
  <c r="K1941" i="2" s="1"/>
  <c r="K1939" i="2" s="1"/>
  <c r="K1791" i="2" s="1"/>
  <c r="K1949" i="2"/>
  <c r="L1949" i="2" s="1"/>
  <c r="M1949" i="2" s="1"/>
  <c r="N2006" i="2"/>
  <c r="N2005" i="2" s="1"/>
  <c r="M2032" i="2"/>
  <c r="G2050" i="2"/>
  <c r="G2060" i="2"/>
  <c r="L2127" i="2"/>
  <c r="L2135" i="2"/>
  <c r="H2134" i="2"/>
  <c r="L2134" i="2" s="1"/>
  <c r="H2146" i="2"/>
  <c r="L2146" i="2" s="1"/>
  <c r="L2147" i="2"/>
  <c r="L2175" i="2"/>
  <c r="H2174" i="2"/>
  <c r="L2174" i="2" s="1"/>
  <c r="K2178" i="2"/>
  <c r="K2084" i="2"/>
  <c r="K2082" i="2" s="1"/>
  <c r="K2079" i="2" s="1"/>
  <c r="J2202" i="2"/>
  <c r="L2203" i="2"/>
  <c r="H2209" i="2"/>
  <c r="L2210" i="2"/>
  <c r="P2213" i="2"/>
  <c r="P2212" i="2" s="1"/>
  <c r="L2218" i="2"/>
  <c r="I2225" i="2"/>
  <c r="I2224" i="2" s="1"/>
  <c r="I2223" i="2" s="1"/>
  <c r="I2222" i="2" s="1"/>
  <c r="L2226" i="2"/>
  <c r="Q2230" i="2"/>
  <c r="Q2228" i="2" s="1"/>
  <c r="P2286" i="2"/>
  <c r="P2255" i="2" s="1"/>
  <c r="L2292" i="2"/>
  <c r="M2292" i="2" s="1"/>
  <c r="M2291" i="2" s="1"/>
  <c r="M2288" i="2" s="1"/>
  <c r="M2287" i="2" s="1"/>
  <c r="O2341" i="2"/>
  <c r="N2341" i="2"/>
  <c r="L2351" i="2"/>
  <c r="M2351" i="2" s="1"/>
  <c r="M2341" i="2" s="1"/>
  <c r="L2364" i="2"/>
  <c r="H2362" i="2"/>
  <c r="L2365" i="2"/>
  <c r="J2429" i="2"/>
  <c r="J2428" i="2" s="1"/>
  <c r="L2430" i="2"/>
  <c r="I2464" i="2"/>
  <c r="L2482" i="2"/>
  <c r="I2481" i="2"/>
  <c r="I2480" i="2" s="1"/>
  <c r="I2479" i="2" s="1"/>
  <c r="I2478" i="2" s="1"/>
  <c r="H2504" i="2"/>
  <c r="L2510" i="2"/>
  <c r="H2509" i="2"/>
  <c r="M2532" i="2"/>
  <c r="I2544" i="2"/>
  <c r="L1006" i="2"/>
  <c r="P928" i="2"/>
  <c r="P926" i="2" s="1"/>
  <c r="P923" i="2" s="1"/>
  <c r="P1022" i="2"/>
  <c r="M1084" i="2"/>
  <c r="M1157" i="2"/>
  <c r="M1218" i="2"/>
  <c r="L1341" i="2"/>
  <c r="G1370" i="2"/>
  <c r="M1372" i="2"/>
  <c r="I1443" i="2"/>
  <c r="L1549" i="2"/>
  <c r="H1548" i="2"/>
  <c r="L1581" i="2"/>
  <c r="H1580" i="2"/>
  <c r="L1583" i="2"/>
  <c r="L1600" i="2"/>
  <c r="K1610" i="2"/>
  <c r="K1609" i="2" s="1"/>
  <c r="K1501" i="2" s="1"/>
  <c r="K1651" i="2"/>
  <c r="K1649" i="2" s="1"/>
  <c r="L1713" i="2"/>
  <c r="M1713" i="2" s="1"/>
  <c r="J1711" i="2"/>
  <c r="J1708" i="2" s="1"/>
  <c r="J1707" i="2" s="1"/>
  <c r="L1787" i="2"/>
  <c r="H1783" i="2"/>
  <c r="L1797" i="2"/>
  <c r="J1800" i="2"/>
  <c r="L1800" i="2" s="1"/>
  <c r="L1918" i="2"/>
  <c r="H1910" i="2"/>
  <c r="I1928" i="2"/>
  <c r="I1923" i="2" s="1"/>
  <c r="I1922" i="2" s="1"/>
  <c r="H1968" i="2"/>
  <c r="L2001" i="2"/>
  <c r="H1998" i="2"/>
  <c r="P2005" i="2"/>
  <c r="P1996" i="2" s="1"/>
  <c r="H2257" i="2"/>
  <c r="L2258" i="2"/>
  <c r="G2312" i="2"/>
  <c r="K2375" i="2"/>
  <c r="K2373" i="2" s="1"/>
  <c r="K2370" i="2" s="1"/>
  <c r="N2380" i="2"/>
  <c r="N2375" i="2"/>
  <c r="N2373" i="2" s="1"/>
  <c r="N2370" i="2" s="1"/>
  <c r="H2655" i="2"/>
  <c r="L2657" i="2"/>
  <c r="H2662" i="2"/>
  <c r="N2761" i="2"/>
  <c r="N2667" i="2"/>
  <c r="N2665" i="2" s="1"/>
  <c r="N2662" i="2" s="1"/>
  <c r="I2762" i="2"/>
  <c r="L2764" i="2"/>
  <c r="M2764" i="2" s="1"/>
  <c r="H2815" i="2"/>
  <c r="L2816" i="2"/>
  <c r="N2813" i="2"/>
  <c r="N2811" i="2" s="1"/>
  <c r="L153" i="2"/>
  <c r="L238" i="2"/>
  <c r="L307" i="2"/>
  <c r="Q332" i="2"/>
  <c r="Q342" i="2"/>
  <c r="Q256" i="2" s="1"/>
  <c r="L433" i="2"/>
  <c r="L456" i="2"/>
  <c r="M462" i="2"/>
  <c r="M366" i="2" s="1"/>
  <c r="M364" i="2" s="1"/>
  <c r="M361" i="2" s="1"/>
  <c r="I471" i="2"/>
  <c r="I470" i="2" s="1"/>
  <c r="M524" i="2"/>
  <c r="Q575" i="2"/>
  <c r="Q574" i="2" s="1"/>
  <c r="L630" i="2"/>
  <c r="L679" i="2"/>
  <c r="L682" i="2"/>
  <c r="L729" i="2"/>
  <c r="L786" i="2"/>
  <c r="L795" i="2"/>
  <c r="M876" i="2"/>
  <c r="L901" i="2"/>
  <c r="L907" i="2"/>
  <c r="M907" i="2" s="1"/>
  <c r="L1030" i="2"/>
  <c r="L1059" i="2"/>
  <c r="L1062" i="2"/>
  <c r="L1077" i="2"/>
  <c r="P1082" i="2"/>
  <c r="P1080" i="2" s="1"/>
  <c r="P1192" i="2"/>
  <c r="P1098" i="2" s="1"/>
  <c r="Q1182" i="2"/>
  <c r="Q1192" i="2"/>
  <c r="Q1098" i="2" s="1"/>
  <c r="I1205" i="2"/>
  <c r="I1203" i="2" s="1"/>
  <c r="L1203" i="2" s="1"/>
  <c r="J1217" i="2"/>
  <c r="J1215" i="2" s="1"/>
  <c r="I1238" i="2"/>
  <c r="J1266" i="2"/>
  <c r="L1266" i="2" s="1"/>
  <c r="L1288" i="2"/>
  <c r="J1287" i="2"/>
  <c r="J1286" i="2" s="1"/>
  <c r="H1351" i="2"/>
  <c r="L1352" i="2"/>
  <c r="O1362" i="2"/>
  <c r="O1360" i="2" s="1"/>
  <c r="H1368" i="2"/>
  <c r="L1368" i="2" s="1"/>
  <c r="L1422" i="2"/>
  <c r="H1419" i="2"/>
  <c r="L1508" i="2"/>
  <c r="H1507" i="2"/>
  <c r="L1507" i="2" s="1"/>
  <c r="M1610" i="2"/>
  <c r="M1609" i="2" s="1"/>
  <c r="Q1651" i="2"/>
  <c r="Q1649" i="2" s="1"/>
  <c r="H1672" i="2"/>
  <c r="L1673" i="2"/>
  <c r="L1677" i="2"/>
  <c r="O1761" i="2"/>
  <c r="I1760" i="2"/>
  <c r="I1770" i="2"/>
  <c r="I1675" i="2" s="1"/>
  <c r="L1675" i="2" s="1"/>
  <c r="J1796" i="2"/>
  <c r="J1795" i="2"/>
  <c r="J1793" i="2" s="1"/>
  <c r="L1914" i="2"/>
  <c r="H1913" i="2"/>
  <c r="M2043" i="2"/>
  <c r="N2051" i="2"/>
  <c r="H2061" i="2"/>
  <c r="L2061" i="2" s="1"/>
  <c r="M2061" i="2" s="1"/>
  <c r="M2051" i="2" s="1"/>
  <c r="L2063" i="2"/>
  <c r="M2063" i="2" s="1"/>
  <c r="L2068" i="2"/>
  <c r="I2085" i="2"/>
  <c r="I2083" i="2" s="1"/>
  <c r="I2080" i="2" s="1"/>
  <c r="I2086" i="2"/>
  <c r="P2085" i="2"/>
  <c r="P2083" i="2" s="1"/>
  <c r="L2116" i="2"/>
  <c r="J2115" i="2"/>
  <c r="L2160" i="2"/>
  <c r="L2237" i="2"/>
  <c r="M2237" i="2" s="1"/>
  <c r="M2353" i="2"/>
  <c r="H2397" i="2"/>
  <c r="I2445" i="2"/>
  <c r="L2446" i="2"/>
  <c r="G2479" i="2"/>
  <c r="G2478" i="2" s="1"/>
  <c r="P2479" i="2"/>
  <c r="P2478" i="2" s="1"/>
  <c r="M2530" i="2"/>
  <c r="G2585" i="2"/>
  <c r="L2733" i="2"/>
  <c r="J2796" i="2"/>
  <c r="J2795" i="2" s="1"/>
  <c r="L151" i="2"/>
  <c r="L154" i="2"/>
  <c r="L175" i="2"/>
  <c r="L181" i="2"/>
  <c r="H294" i="2"/>
  <c r="N294" i="2"/>
  <c r="N293" i="2" s="1"/>
  <c r="M307" i="2"/>
  <c r="J338" i="2"/>
  <c r="J342" i="2"/>
  <c r="J256" i="2" s="1"/>
  <c r="L355" i="2"/>
  <c r="L378" i="2"/>
  <c r="L402" i="2"/>
  <c r="L454" i="2"/>
  <c r="L457" i="2"/>
  <c r="L519" i="2"/>
  <c r="H513" i="2"/>
  <c r="M522" i="2"/>
  <c r="L529" i="2"/>
  <c r="L570" i="2"/>
  <c r="K575" i="2"/>
  <c r="K574" i="2" s="1"/>
  <c r="K567" i="2" s="1"/>
  <c r="G613" i="2"/>
  <c r="G623" i="2"/>
  <c r="M625" i="2"/>
  <c r="M613" i="2" s="1"/>
  <c r="L631" i="2"/>
  <c r="Q648" i="2"/>
  <c r="Q646" i="2" s="1"/>
  <c r="Q643" i="2" s="1"/>
  <c r="L651" i="2"/>
  <c r="L709" i="2"/>
  <c r="L727" i="2"/>
  <c r="L730" i="2"/>
  <c r="L745" i="2"/>
  <c r="L796" i="2"/>
  <c r="J821" i="2"/>
  <c r="L869" i="2"/>
  <c r="M880" i="2"/>
  <c r="M901" i="2"/>
  <c r="M900" i="2" s="1"/>
  <c r="M899" i="2" s="1"/>
  <c r="M895" i="2" s="1"/>
  <c r="L906" i="2"/>
  <c r="M906" i="2" s="1"/>
  <c r="M894" i="2" s="1"/>
  <c r="H894" i="2"/>
  <c r="L894" i="2" s="1"/>
  <c r="O894" i="2"/>
  <c r="O904" i="2"/>
  <c r="O817" i="2" s="1"/>
  <c r="H916" i="2"/>
  <c r="L919" i="2"/>
  <c r="L921" i="2"/>
  <c r="Q928" i="2"/>
  <c r="Q926" i="2" s="1"/>
  <c r="Q923" i="2" s="1"/>
  <c r="L934" i="2"/>
  <c r="L952" i="2"/>
  <c r="L955" i="2"/>
  <c r="J983" i="2"/>
  <c r="L991" i="2"/>
  <c r="L1020" i="2"/>
  <c r="H1022" i="2"/>
  <c r="L1022" i="2" s="1"/>
  <c r="M1022" i="2" s="1"/>
  <c r="L1039" i="2"/>
  <c r="L1060" i="2"/>
  <c r="I1063" i="2"/>
  <c r="I1062" i="2" s="1"/>
  <c r="I1057" i="2" s="1"/>
  <c r="J1082" i="2"/>
  <c r="J1080" i="2" s="1"/>
  <c r="J1074" i="2" s="1"/>
  <c r="J1072" i="2" s="1"/>
  <c r="M1085" i="2"/>
  <c r="H1098" i="2"/>
  <c r="L1098" i="2" s="1"/>
  <c r="M1098" i="2" s="1"/>
  <c r="H1139" i="2"/>
  <c r="N1139" i="2"/>
  <c r="N1138" i="2" s="1"/>
  <c r="G1154" i="2"/>
  <c r="J1192" i="2"/>
  <c r="J1098" i="2" s="1"/>
  <c r="L1258" i="2"/>
  <c r="L1271" i="2"/>
  <c r="K1310" i="2"/>
  <c r="K1216" i="2"/>
  <c r="K1214" i="2" s="1"/>
  <c r="K1211" i="2" s="1"/>
  <c r="L1318" i="2"/>
  <c r="L1324" i="2"/>
  <c r="H1323" i="2"/>
  <c r="O1321" i="2"/>
  <c r="O1320" i="2" s="1"/>
  <c r="O1212" i="2" s="1"/>
  <c r="L1336" i="2"/>
  <c r="L1338" i="2"/>
  <c r="L1378" i="2"/>
  <c r="L1379" i="2"/>
  <c r="K1389" i="2"/>
  <c r="K1388" i="2" s="1"/>
  <c r="L1410" i="2"/>
  <c r="I1409" i="2"/>
  <c r="L1446" i="2"/>
  <c r="O1472" i="2"/>
  <c r="G1386" i="2"/>
  <c r="H1471" i="2"/>
  <c r="L1471" i="2" s="1"/>
  <c r="H1481" i="2"/>
  <c r="N1471" i="2"/>
  <c r="N1481" i="2"/>
  <c r="N1386" i="2" s="1"/>
  <c r="H1494" i="2"/>
  <c r="L1498" i="2"/>
  <c r="N1515" i="2"/>
  <c r="N1506" i="2"/>
  <c r="N1504" i="2" s="1"/>
  <c r="H1520" i="2"/>
  <c r="L1521" i="2"/>
  <c r="L1559" i="2"/>
  <c r="L1568" i="2"/>
  <c r="I1567" i="2"/>
  <c r="L1567" i="2" s="1"/>
  <c r="L1577" i="2"/>
  <c r="H1576" i="2"/>
  <c r="L1592" i="2"/>
  <c r="I1591" i="2"/>
  <c r="L1591" i="2" s="1"/>
  <c r="N1505" i="2"/>
  <c r="N1503" i="2" s="1"/>
  <c r="N1500" i="2" s="1"/>
  <c r="N1599" i="2"/>
  <c r="L1616" i="2"/>
  <c r="I1615" i="2"/>
  <c r="Q1502" i="2"/>
  <c r="O1502" i="2"/>
  <c r="K1634" i="2"/>
  <c r="K1633" i="2" s="1"/>
  <c r="I1651" i="2"/>
  <c r="I1649" i="2" s="1"/>
  <c r="M1690" i="2"/>
  <c r="P1706" i="2"/>
  <c r="P1676" i="2" s="1"/>
  <c r="J1721" i="2"/>
  <c r="L1727" i="2"/>
  <c r="M1727" i="2" s="1"/>
  <c r="M1721" i="2" s="1"/>
  <c r="M1742" i="2"/>
  <c r="L1760" i="2"/>
  <c r="L1763" i="2"/>
  <c r="H1762" i="2"/>
  <c r="K1770" i="2"/>
  <c r="K1675" i="2" s="1"/>
  <c r="K1760" i="2"/>
  <c r="L1814" i="2"/>
  <c r="H1813" i="2"/>
  <c r="L1817" i="2"/>
  <c r="H1816" i="2"/>
  <c r="L1816" i="2" s="1"/>
  <c r="L1821" i="2"/>
  <c r="H1825" i="2"/>
  <c r="L1826" i="2"/>
  <c r="L1837" i="2"/>
  <c r="H1836" i="2"/>
  <c r="L1836" i="2" s="1"/>
  <c r="L1869" i="2"/>
  <c r="L1885" i="2"/>
  <c r="H1884" i="2"/>
  <c r="L1884" i="2" s="1"/>
  <c r="M1791" i="2"/>
  <c r="L1919" i="2"/>
  <c r="G1940" i="2"/>
  <c r="G1938" i="2" s="1"/>
  <c r="H1942" i="2"/>
  <c r="L1943" i="2"/>
  <c r="L1944" i="2"/>
  <c r="H1946" i="2"/>
  <c r="L1946" i="2" s="1"/>
  <c r="H1956" i="2"/>
  <c r="L1956" i="2" s="1"/>
  <c r="M1979" i="2"/>
  <c r="M2001" i="2"/>
  <c r="M1998" i="2" s="1"/>
  <c r="M1997" i="2" s="1"/>
  <c r="I2006" i="2"/>
  <c r="I2005" i="2" s="1"/>
  <c r="O2006" i="2"/>
  <c r="O2005" i="2" s="1"/>
  <c r="O1996" i="2" s="1"/>
  <c r="O1965" i="2" s="1"/>
  <c r="L2032" i="2"/>
  <c r="L2060" i="2"/>
  <c r="I1964" i="2"/>
  <c r="H2072" i="2"/>
  <c r="L2074" i="2"/>
  <c r="N2085" i="2"/>
  <c r="N2083" i="2" s="1"/>
  <c r="N2086" i="2"/>
  <c r="J2086" i="2"/>
  <c r="H2122" i="2"/>
  <c r="L2122" i="2" s="1"/>
  <c r="L2123" i="2"/>
  <c r="N2084" i="2"/>
  <c r="N2082" i="2" s="1"/>
  <c r="N2079" i="2" s="1"/>
  <c r="N2178" i="2"/>
  <c r="L2181" i="2"/>
  <c r="I2179" i="2"/>
  <c r="J2190" i="2"/>
  <c r="M2230" i="2"/>
  <c r="M2228" i="2" s="1"/>
  <c r="M2234" i="2"/>
  <c r="M2233" i="2" s="1"/>
  <c r="M2232" i="2" s="1"/>
  <c r="L2284" i="2"/>
  <c r="J2312" i="2"/>
  <c r="K2322" i="2"/>
  <c r="L2322" i="2" s="1"/>
  <c r="G2375" i="2"/>
  <c r="G2373" i="2" s="1"/>
  <c r="H2480" i="2"/>
  <c r="L2481" i="2"/>
  <c r="I2505" i="2"/>
  <c r="I2504" i="2" s="1"/>
  <c r="I2503" i="2" s="1"/>
  <c r="I2502" i="2" s="1"/>
  <c r="L2506" i="2"/>
  <c r="H2527" i="2"/>
  <c r="L2532" i="2"/>
  <c r="H2529" i="2"/>
  <c r="G2644" i="2"/>
  <c r="M2646" i="2"/>
  <c r="Q2669" i="2"/>
  <c r="Q2668" i="2"/>
  <c r="Q2666" i="2" s="1"/>
  <c r="L1256" i="2"/>
  <c r="L1259" i="2"/>
  <c r="M1311" i="2"/>
  <c r="M1217" i="2" s="1"/>
  <c r="M1215" i="2" s="1"/>
  <c r="M1212" i="2" s="1"/>
  <c r="M1313" i="2"/>
  <c r="L1328" i="2"/>
  <c r="L1391" i="2"/>
  <c r="M1401" i="2"/>
  <c r="L1409" i="2"/>
  <c r="M1410" i="2"/>
  <c r="M1409" i="2" s="1"/>
  <c r="I1427" i="2"/>
  <c r="I1426" i="2" s="1"/>
  <c r="I1417" i="2" s="1"/>
  <c r="O1427" i="2"/>
  <c r="O1426" i="2" s="1"/>
  <c r="O1417" i="2" s="1"/>
  <c r="O1387" i="2" s="1"/>
  <c r="L1441" i="2"/>
  <c r="J1443" i="2"/>
  <c r="L1464" i="2"/>
  <c r="L1523" i="2"/>
  <c r="L1557" i="2"/>
  <c r="L1560" i="2"/>
  <c r="L1564" i="2"/>
  <c r="L1587" i="2"/>
  <c r="H1505" i="2"/>
  <c r="L1601" i="2"/>
  <c r="M1601" i="2" s="1"/>
  <c r="M1505" i="2" s="1"/>
  <c r="M1503" i="2" s="1"/>
  <c r="M1500" i="2" s="1"/>
  <c r="L1612" i="2"/>
  <c r="O1651" i="2"/>
  <c r="O1649" i="2" s="1"/>
  <c r="J1660" i="2"/>
  <c r="J1658" i="2"/>
  <c r="J1652" i="2" s="1"/>
  <c r="J1650" i="2" s="1"/>
  <c r="J1502" i="2" s="1"/>
  <c r="G1678" i="2"/>
  <c r="G1677" i="2" s="1"/>
  <c r="G1676" i="2" s="1"/>
  <c r="I1708" i="2"/>
  <c r="I1707" i="2" s="1"/>
  <c r="I1706" i="2" s="1"/>
  <c r="I1676" i="2" s="1"/>
  <c r="Q1708" i="2"/>
  <c r="Q1707" i="2" s="1"/>
  <c r="Q1716" i="2"/>
  <c r="Q1715" i="2" s="1"/>
  <c r="M1746" i="2"/>
  <c r="H1777" i="2"/>
  <c r="L1777" i="2" s="1"/>
  <c r="L1778" i="2"/>
  <c r="K1795" i="2"/>
  <c r="K1793" i="2" s="1"/>
  <c r="H1864" i="2"/>
  <c r="L1868" i="2"/>
  <c r="Q1794" i="2"/>
  <c r="Q1792" i="2" s="1"/>
  <c r="Q1789" i="2" s="1"/>
  <c r="Q1888" i="2"/>
  <c r="K1923" i="2"/>
  <c r="K1922" i="2" s="1"/>
  <c r="L1930" i="2"/>
  <c r="J1929" i="2"/>
  <c r="J1928" i="2" s="1"/>
  <c r="L1950" i="2"/>
  <c r="I1948" i="2"/>
  <c r="I1946" i="2" s="1"/>
  <c r="I1940" i="2" s="1"/>
  <c r="I1938" i="2" s="1"/>
  <c r="Q1948" i="2"/>
  <c r="Q1946" i="2" s="1"/>
  <c r="Q1940" i="2" s="1"/>
  <c r="Q1938" i="2" s="1"/>
  <c r="L1964" i="2"/>
  <c r="I1998" i="2"/>
  <c r="I1997" i="2" s="1"/>
  <c r="H2052" i="2"/>
  <c r="L2053" i="2"/>
  <c r="H2055" i="2"/>
  <c r="L2055" i="2" s="1"/>
  <c r="L2056" i="2"/>
  <c r="G2086" i="2"/>
  <c r="G2085" i="2"/>
  <c r="G2083" i="2" s="1"/>
  <c r="L2092" i="2"/>
  <c r="H2091" i="2"/>
  <c r="L2095" i="2"/>
  <c r="H2143" i="2"/>
  <c r="L2144" i="2"/>
  <c r="L2159" i="2"/>
  <c r="J2213" i="2"/>
  <c r="J2212" i="2" s="1"/>
  <c r="L2219" i="2"/>
  <c r="N2230" i="2"/>
  <c r="N2228" i="2" s="1"/>
  <c r="K2239" i="2"/>
  <c r="K2237" i="2"/>
  <c r="K2231" i="2" s="1"/>
  <c r="K2229" i="2" s="1"/>
  <c r="K2081" i="2" s="1"/>
  <c r="L2251" i="2"/>
  <c r="H2250" i="2"/>
  <c r="L2250" i="2" s="1"/>
  <c r="J2257" i="2"/>
  <c r="J2256" i="2" s="1"/>
  <c r="H2287" i="2"/>
  <c r="L2288" i="2"/>
  <c r="H2296" i="2"/>
  <c r="L2297" i="2"/>
  <c r="J2301" i="2"/>
  <c r="L2306" i="2"/>
  <c r="M2306" i="2" s="1"/>
  <c r="M2301" i="2" s="1"/>
  <c r="M2296" i="2" s="1"/>
  <c r="H2341" i="2"/>
  <c r="Q2341" i="2"/>
  <c r="M2470" i="2"/>
  <c r="M2374" i="2" s="1"/>
  <c r="M2372" i="2" s="1"/>
  <c r="M2369" i="2" s="1"/>
  <c r="L2471" i="2"/>
  <c r="M2471" i="2" s="1"/>
  <c r="H2469" i="2"/>
  <c r="L2469" i="2" s="1"/>
  <c r="M2469" i="2" s="1"/>
  <c r="M2375" i="2" s="1"/>
  <c r="M2373" i="2" s="1"/>
  <c r="M2370" i="2" s="1"/>
  <c r="G2520" i="2"/>
  <c r="G2518" i="2" s="1"/>
  <c r="M2645" i="2"/>
  <c r="M2633" i="2" s="1"/>
  <c r="L2731" i="2"/>
  <c r="H2730" i="2"/>
  <c r="L1262" i="2"/>
  <c r="L1280" i="2"/>
  <c r="L1283" i="2"/>
  <c r="L1342" i="2"/>
  <c r="Q1389" i="2"/>
  <c r="Q1388" i="2" s="1"/>
  <c r="Q1387" i="2" s="1"/>
  <c r="J1422" i="2"/>
  <c r="J1419" i="2" s="1"/>
  <c r="J1418" i="2" s="1"/>
  <c r="L1444" i="2"/>
  <c r="L1478" i="2"/>
  <c r="L1488" i="2"/>
  <c r="H1493" i="2"/>
  <c r="L1495" i="2"/>
  <c r="L1524" i="2"/>
  <c r="L1532" i="2"/>
  <c r="H1531" i="2"/>
  <c r="L1531" i="2" s="1"/>
  <c r="L1536" i="2"/>
  <c r="H1535" i="2"/>
  <c r="L1535" i="2" s="1"/>
  <c r="L1540" i="2"/>
  <c r="H1539" i="2"/>
  <c r="L1539" i="2" s="1"/>
  <c r="H1563" i="2"/>
  <c r="L1563" i="2" s="1"/>
  <c r="L1584" i="2"/>
  <c r="I1599" i="2"/>
  <c r="L1599" i="2" s="1"/>
  <c r="M1599" i="2" s="1"/>
  <c r="I1505" i="2"/>
  <c r="I1503" i="2" s="1"/>
  <c r="I1500" i="2" s="1"/>
  <c r="H1611" i="2"/>
  <c r="J1646" i="2"/>
  <c r="J1645" i="2" s="1"/>
  <c r="J1644" i="2" s="1"/>
  <c r="J1643" i="2" s="1"/>
  <c r="L1647" i="2"/>
  <c r="G1659" i="2"/>
  <c r="M1661" i="2"/>
  <c r="L1662" i="2"/>
  <c r="M1662" i="2" s="1"/>
  <c r="L1678" i="2"/>
  <c r="L1698" i="2"/>
  <c r="M1717" i="2"/>
  <c r="J1732" i="2"/>
  <c r="L1732" i="2" s="1"/>
  <c r="M1735" i="2"/>
  <c r="M1732" i="2" s="1"/>
  <c r="M1753" i="2"/>
  <c r="L1772" i="2"/>
  <c r="P1760" i="2"/>
  <c r="P1770" i="2"/>
  <c r="P1675" i="2" s="1"/>
  <c r="L1784" i="2"/>
  <c r="H1782" i="2"/>
  <c r="L1809" i="2"/>
  <c r="H1833" i="2"/>
  <c r="H1873" i="2"/>
  <c r="L1874" i="2"/>
  <c r="L1888" i="2"/>
  <c r="M1888" i="2" s="1"/>
  <c r="K1794" i="2"/>
  <c r="K1888" i="2"/>
  <c r="M1891" i="2"/>
  <c r="J1948" i="2"/>
  <c r="J1946" i="2" s="1"/>
  <c r="M1951" i="2"/>
  <c r="L1960" i="2"/>
  <c r="Q1967" i="2"/>
  <c r="Q1966" i="2" s="1"/>
  <c r="Q1965" i="2" s="1"/>
  <c r="L1987" i="2"/>
  <c r="L1988" i="2"/>
  <c r="M2011" i="2"/>
  <c r="L2075" i="2"/>
  <c r="H2073" i="2"/>
  <c r="L2077" i="2"/>
  <c r="L2087" i="2"/>
  <c r="L2096" i="2"/>
  <c r="I2095" i="2"/>
  <c r="I2094" i="2" s="1"/>
  <c r="L2094" i="2" s="1"/>
  <c r="L2103" i="2"/>
  <c r="L2112" i="2"/>
  <c r="L2138" i="2"/>
  <c r="L2172" i="2"/>
  <c r="H2171" i="2"/>
  <c r="H2195" i="2"/>
  <c r="L2196" i="2"/>
  <c r="N2257" i="2"/>
  <c r="N2256" i="2" s="1"/>
  <c r="I2295" i="2"/>
  <c r="I2286" i="2" s="1"/>
  <c r="M2326" i="2"/>
  <c r="K2341" i="2"/>
  <c r="H2361" i="2"/>
  <c r="P2376" i="2"/>
  <c r="P2375" i="2"/>
  <c r="P2373" i="2" s="1"/>
  <c r="L2382" i="2"/>
  <c r="H2381" i="2"/>
  <c r="H2401" i="2"/>
  <c r="L2402" i="2"/>
  <c r="H2468" i="2"/>
  <c r="L2468" i="2" s="1"/>
  <c r="M2468" i="2" s="1"/>
  <c r="H2374" i="2"/>
  <c r="N2468" i="2"/>
  <c r="N2374" i="2"/>
  <c r="N2372" i="2" s="1"/>
  <c r="N2369" i="2" s="1"/>
  <c r="J2541" i="2"/>
  <c r="J2540" i="2" s="1"/>
  <c r="L2542" i="2"/>
  <c r="M2591" i="2"/>
  <c r="J2615" i="2"/>
  <c r="J2605" i="2" s="1"/>
  <c r="L2617" i="2"/>
  <c r="M2617" i="2" s="1"/>
  <c r="M2615" i="2" s="1"/>
  <c r="Q2634" i="2"/>
  <c r="G2643" i="2"/>
  <c r="H2644" i="2"/>
  <c r="L2644" i="2" s="1"/>
  <c r="L2658" i="2"/>
  <c r="H2656" i="2"/>
  <c r="L2660" i="2"/>
  <c r="P2668" i="2"/>
  <c r="P2666" i="2" s="1"/>
  <c r="P2663" i="2" s="1"/>
  <c r="K2669" i="2"/>
  <c r="K2668" i="2"/>
  <c r="K2666" i="2" s="1"/>
  <c r="K2663" i="2" s="1"/>
  <c r="M2669" i="2"/>
  <c r="L2694" i="2"/>
  <c r="H2693" i="2"/>
  <c r="L2693" i="2" s="1"/>
  <c r="K2761" i="2"/>
  <c r="K2667" i="2"/>
  <c r="K2665" i="2" s="1"/>
  <c r="K2662" i="2" s="1"/>
  <c r="H2773" i="2"/>
  <c r="L2774" i="2"/>
  <c r="L1533" i="2"/>
  <c r="L1735" i="2"/>
  <c r="L1771" i="2"/>
  <c r="M1771" i="2" s="1"/>
  <c r="L1810" i="2"/>
  <c r="L1858" i="2"/>
  <c r="K1948" i="2"/>
  <c r="K1946" i="2" s="1"/>
  <c r="K1940" i="2" s="1"/>
  <c r="K1938" i="2" s="1"/>
  <c r="P1967" i="2"/>
  <c r="P1966" i="2" s="1"/>
  <c r="P1965" i="2" s="1"/>
  <c r="L1979" i="2"/>
  <c r="M1988" i="2"/>
  <c r="M1987" i="2" s="1"/>
  <c r="J2001" i="2"/>
  <c r="J1998" i="2" s="1"/>
  <c r="J1997" i="2" s="1"/>
  <c r="P2022" i="2"/>
  <c r="L2088" i="2"/>
  <c r="L2098" i="2"/>
  <c r="L2151" i="2"/>
  <c r="L2155" i="2"/>
  <c r="H2154" i="2"/>
  <c r="L2154" i="2" s="1"/>
  <c r="L2156" i="2"/>
  <c r="L2215" i="2"/>
  <c r="H2214" i="2"/>
  <c r="L2216" i="2"/>
  <c r="M2241" i="2"/>
  <c r="L2248" i="2"/>
  <c r="H2247" i="2"/>
  <c r="L2269" i="2"/>
  <c r="Q2295" i="2"/>
  <c r="Q2286" i="2" s="1"/>
  <c r="Q2255" i="2" s="1"/>
  <c r="L2310" i="2"/>
  <c r="I2350" i="2"/>
  <c r="I2340" i="2"/>
  <c r="L2340" i="2" s="1"/>
  <c r="P2340" i="2"/>
  <c r="P2350" i="2"/>
  <c r="P2254" i="2" s="1"/>
  <c r="K2351" i="2"/>
  <c r="L2353" i="2"/>
  <c r="L2385" i="2"/>
  <c r="H2384" i="2"/>
  <c r="L2384" i="2" s="1"/>
  <c r="L2405" i="2"/>
  <c r="H2404" i="2"/>
  <c r="L2404" i="2" s="1"/>
  <c r="L2416" i="2"/>
  <c r="H2420" i="2"/>
  <c r="L2420" i="2" s="1"/>
  <c r="L2421" i="2"/>
  <c r="N2479" i="2"/>
  <c r="N2478" i="2" s="1"/>
  <c r="M2493" i="2"/>
  <c r="M2492" i="2" s="1"/>
  <c r="M2491" i="2" s="1"/>
  <c r="M2489" i="2" s="1"/>
  <c r="M2371" i="2" s="1"/>
  <c r="P2520" i="2"/>
  <c r="P2518" i="2" s="1"/>
  <c r="L2541" i="2"/>
  <c r="H2540" i="2"/>
  <c r="L2540" i="2" s="1"/>
  <c r="M2549" i="2"/>
  <c r="M2548" i="2" s="1"/>
  <c r="L2559" i="2"/>
  <c r="L2584" i="2"/>
  <c r="M2584" i="2" s="1"/>
  <c r="M2581" i="2" s="1"/>
  <c r="M2578" i="2" s="1"/>
  <c r="M2577" i="2" s="1"/>
  <c r="J2581" i="2"/>
  <c r="J2578" i="2" s="1"/>
  <c r="J2577" i="2" s="1"/>
  <c r="L2619" i="2"/>
  <c r="N2634" i="2"/>
  <c r="L2639" i="2"/>
  <c r="H2638" i="2"/>
  <c r="L2638" i="2" s="1"/>
  <c r="G2668" i="2"/>
  <c r="G2666" i="2" s="1"/>
  <c r="G2663" i="2" s="1"/>
  <c r="G2669" i="2"/>
  <c r="L2721" i="2"/>
  <c r="L2722" i="2"/>
  <c r="H2726" i="2"/>
  <c r="L2727" i="2"/>
  <c r="N2772" i="2"/>
  <c r="N2771" i="2" s="1"/>
  <c r="H2821" i="2"/>
  <c r="L2823" i="2"/>
  <c r="L1509" i="2"/>
  <c r="L1602" i="2"/>
  <c r="M1602" i="2" s="1"/>
  <c r="H1658" i="2"/>
  <c r="L1663" i="2"/>
  <c r="M1663" i="2" s="1"/>
  <c r="L1766" i="2"/>
  <c r="M1767" i="2"/>
  <c r="M1766" i="2" s="1"/>
  <c r="M1765" i="2" s="1"/>
  <c r="M1761" i="2" s="1"/>
  <c r="M1772" i="2"/>
  <c r="M1760" i="2" s="1"/>
  <c r="Q1795" i="2"/>
  <c r="Q1793" i="2" s="1"/>
  <c r="L1838" i="2"/>
  <c r="L1882" i="2"/>
  <c r="L1925" i="2"/>
  <c r="L1958" i="2"/>
  <c r="L1961" i="2"/>
  <c r="J1967" i="2"/>
  <c r="J1966" i="2" s="1"/>
  <c r="J2022" i="2"/>
  <c r="J2005" i="2" s="1"/>
  <c r="L2043" i="2"/>
  <c r="L2050" i="2"/>
  <c r="L2107" i="2"/>
  <c r="H2106" i="2"/>
  <c r="L2106" i="2" s="1"/>
  <c r="L2108" i="2"/>
  <c r="M2122" i="2"/>
  <c r="L2132" i="2"/>
  <c r="H2131" i="2"/>
  <c r="L2148" i="2"/>
  <c r="M2189" i="2"/>
  <c r="M2188" i="2" s="1"/>
  <c r="I2213" i="2"/>
  <c r="I2212" i="2" s="1"/>
  <c r="H2224" i="2"/>
  <c r="J2237" i="2"/>
  <c r="J2231" i="2" s="1"/>
  <c r="J2229" i="2" s="1"/>
  <c r="J2239" i="2"/>
  <c r="L2239" i="2" s="1"/>
  <c r="M2239" i="2" s="1"/>
  <c r="L2242" i="2"/>
  <c r="M2242" i="2" s="1"/>
  <c r="M2284" i="2"/>
  <c r="M2257" i="2" s="1"/>
  <c r="M2256" i="2" s="1"/>
  <c r="N2286" i="2"/>
  <c r="G2296" i="2"/>
  <c r="N2296" i="2"/>
  <c r="N2295" i="2" s="1"/>
  <c r="I2357" i="2"/>
  <c r="L2357" i="2" s="1"/>
  <c r="L2358" i="2"/>
  <c r="H2393" i="2"/>
  <c r="L2394" i="2"/>
  <c r="L2410" i="2"/>
  <c r="J2409" i="2"/>
  <c r="J2408" i="2" s="1"/>
  <c r="L2408" i="2" s="1"/>
  <c r="L2454" i="2"/>
  <c r="I2453" i="2"/>
  <c r="I2452" i="2" s="1"/>
  <c r="L2452" i="2" s="1"/>
  <c r="N2371" i="2"/>
  <c r="K2493" i="2"/>
  <c r="K2492" i="2" s="1"/>
  <c r="K2491" i="2" s="1"/>
  <c r="K2489" i="2" s="1"/>
  <c r="K2371" i="2" s="1"/>
  <c r="O2520" i="2"/>
  <c r="O2518" i="2" s="1"/>
  <c r="M2568" i="2"/>
  <c r="M2567" i="2" s="1"/>
  <c r="G2576" i="2"/>
  <c r="I2682" i="2"/>
  <c r="I2681" i="2" s="1"/>
  <c r="L2683" i="2"/>
  <c r="H2685" i="2"/>
  <c r="L2685" i="2" s="1"/>
  <c r="L2686" i="2"/>
  <c r="J2734" i="2"/>
  <c r="J2733" i="2" s="1"/>
  <c r="L2735" i="2"/>
  <c r="L2128" i="2"/>
  <c r="L2186" i="2"/>
  <c r="M2240" i="2"/>
  <c r="I2312" i="2"/>
  <c r="G2341" i="2"/>
  <c r="L2347" i="2"/>
  <c r="I2346" i="2"/>
  <c r="I2345" i="2" s="1"/>
  <c r="I2341" i="2" s="1"/>
  <c r="Q2350" i="2"/>
  <c r="Q2254" i="2" s="1"/>
  <c r="Q2340" i="2"/>
  <c r="L2434" i="2"/>
  <c r="I2433" i="2"/>
  <c r="L2474" i="2"/>
  <c r="O2479" i="2"/>
  <c r="O2478" i="2" s="1"/>
  <c r="P2371" i="2"/>
  <c r="H2498" i="2"/>
  <c r="L2499" i="2"/>
  <c r="N2520" i="2"/>
  <c r="N2518" i="2" s="1"/>
  <c r="L2524" i="2"/>
  <c r="I2523" i="2"/>
  <c r="J2528" i="2"/>
  <c r="J2526" i="2" s="1"/>
  <c r="L2530" i="2"/>
  <c r="G2526" i="2"/>
  <c r="J2547" i="2"/>
  <c r="J2546" i="2" s="1"/>
  <c r="H2548" i="2"/>
  <c r="L2549" i="2"/>
  <c r="P2547" i="2"/>
  <c r="P2546" i="2" s="1"/>
  <c r="L2568" i="2"/>
  <c r="H2567" i="2"/>
  <c r="L2567" i="2" s="1"/>
  <c r="K2585" i="2"/>
  <c r="K2576" i="2" s="1"/>
  <c r="K2545" i="2" s="1"/>
  <c r="M2600" i="2"/>
  <c r="M2586" i="2" s="1"/>
  <c r="L2650" i="2"/>
  <c r="N2668" i="2"/>
  <c r="N2666" i="2" s="1"/>
  <c r="H2745" i="2"/>
  <c r="L2745" i="2" s="1"/>
  <c r="L2746" i="2"/>
  <c r="J2772" i="2"/>
  <c r="J2771" i="2" s="1"/>
  <c r="O2796" i="2"/>
  <c r="O2795" i="2" s="1"/>
  <c r="P2813" i="2"/>
  <c r="P2811" i="2" s="1"/>
  <c r="L2152" i="2"/>
  <c r="M2181" i="2"/>
  <c r="L2240" i="2"/>
  <c r="P2238" i="2"/>
  <c r="P2236" i="2" s="1"/>
  <c r="P2230" i="2" s="1"/>
  <c r="P2228" i="2" s="1"/>
  <c r="L2252" i="2"/>
  <c r="I2257" i="2"/>
  <c r="I2256" i="2" s="1"/>
  <c r="O2257" i="2"/>
  <c r="O2256" i="2" s="1"/>
  <c r="O2255" i="2" s="1"/>
  <c r="L2278" i="2"/>
  <c r="L2342" i="2"/>
  <c r="L2343" i="2"/>
  <c r="K2350" i="2"/>
  <c r="K2254" i="2" s="1"/>
  <c r="K2340" i="2"/>
  <c r="L2377" i="2"/>
  <c r="I2376" i="2"/>
  <c r="L2417" i="2"/>
  <c r="H2428" i="2"/>
  <c r="L2428" i="2" s="1"/>
  <c r="H2441" i="2"/>
  <c r="L2442" i="2"/>
  <c r="L2449" i="2"/>
  <c r="H2448" i="2"/>
  <c r="L2448" i="2" s="1"/>
  <c r="L2450" i="2"/>
  <c r="L2464" i="2"/>
  <c r="O2503" i="2"/>
  <c r="O2502" i="2" s="1"/>
  <c r="L2579" i="2"/>
  <c r="H2578" i="2"/>
  <c r="M2619" i="2"/>
  <c r="M2626" i="2"/>
  <c r="M2640" i="2"/>
  <c r="M2639" i="2" s="1"/>
  <c r="M2638" i="2" s="1"/>
  <c r="K2643" i="2"/>
  <c r="K2544" i="2" s="1"/>
  <c r="K2633" i="2"/>
  <c r="L2633" i="2" s="1"/>
  <c r="H2705" i="2"/>
  <c r="L2705" i="2" s="1"/>
  <c r="M2705" i="2" s="1"/>
  <c r="L2706" i="2"/>
  <c r="M2824" i="2"/>
  <c r="M2352" i="2"/>
  <c r="M2340" i="2" s="1"/>
  <c r="L2388" i="2"/>
  <c r="L2406" i="2"/>
  <c r="L2409" i="2"/>
  <c r="L2413" i="2"/>
  <c r="H2437" i="2"/>
  <c r="L2438" i="2"/>
  <c r="H2485" i="2"/>
  <c r="L2486" i="2"/>
  <c r="I2527" i="2"/>
  <c r="I2521" i="2" s="1"/>
  <c r="I2519" i="2" s="1"/>
  <c r="I2371" i="2" s="1"/>
  <c r="I2529" i="2"/>
  <c r="L2538" i="2"/>
  <c r="H2537" i="2"/>
  <c r="I2605" i="2"/>
  <c r="I2585" i="2" s="1"/>
  <c r="I2576" i="2" s="1"/>
  <c r="P2605" i="2"/>
  <c r="P2585" i="2" s="1"/>
  <c r="P2576" i="2" s="1"/>
  <c r="I2635" i="2"/>
  <c r="I2634" i="2" s="1"/>
  <c r="L2636" i="2"/>
  <c r="L2640" i="2"/>
  <c r="L2691" i="2"/>
  <c r="H2690" i="2"/>
  <c r="L2718" i="2"/>
  <c r="H2717" i="2"/>
  <c r="L2717" i="2" s="1"/>
  <c r="L2765" i="2"/>
  <c r="H2785" i="2"/>
  <c r="O2664" i="2"/>
  <c r="L2798" i="2"/>
  <c r="H2797" i="2"/>
  <c r="H2808" i="2"/>
  <c r="L2809" i="2"/>
  <c r="I2813" i="2"/>
  <c r="I2811" i="2" s="1"/>
  <c r="J2813" i="2"/>
  <c r="J2811" i="2" s="1"/>
  <c r="Q2821" i="2"/>
  <c r="Q2819" i="2" s="1"/>
  <c r="Q2813" i="2" s="1"/>
  <c r="Q2811" i="2" s="1"/>
  <c r="G2820" i="2"/>
  <c r="G2822" i="2"/>
  <c r="M2825" i="2"/>
  <c r="L2338" i="2"/>
  <c r="M2338" i="2" s="1"/>
  <c r="M2333" i="2" s="1"/>
  <c r="L2389" i="2"/>
  <c r="H2412" i="2"/>
  <c r="L2412" i="2" s="1"/>
  <c r="M2412" i="2" s="1"/>
  <c r="L2456" i="2"/>
  <c r="L2457" i="2"/>
  <c r="H2493" i="2"/>
  <c r="L2496" i="2"/>
  <c r="J2520" i="2"/>
  <c r="J2518" i="2" s="1"/>
  <c r="I2547" i="2"/>
  <c r="I2546" i="2" s="1"/>
  <c r="G2547" i="2"/>
  <c r="G2546" i="2" s="1"/>
  <c r="O2585" i="2"/>
  <c r="O2576" i="2" s="1"/>
  <c r="O2545" i="2" s="1"/>
  <c r="L2606" i="2"/>
  <c r="Q2605" i="2"/>
  <c r="Q2585" i="2" s="1"/>
  <c r="Q2576" i="2" s="1"/>
  <c r="Q2545" i="2" s="1"/>
  <c r="G2605" i="2"/>
  <c r="O2605" i="2"/>
  <c r="I2669" i="2"/>
  <c r="H2702" i="2"/>
  <c r="L2703" i="2"/>
  <c r="L2747" i="2"/>
  <c r="L2749" i="2"/>
  <c r="J2761" i="2"/>
  <c r="J2667" i="2"/>
  <c r="J2665" i="2" s="1"/>
  <c r="J2662" i="2" s="1"/>
  <c r="Q2796" i="2"/>
  <c r="Q2795" i="2" s="1"/>
  <c r="L2820" i="2"/>
  <c r="H2814" i="2"/>
  <c r="L2822" i="2"/>
  <c r="O2813" i="2"/>
  <c r="O2811" i="2" s="1"/>
  <c r="L2831" i="2"/>
  <c r="H2830" i="2"/>
  <c r="L2425" i="2"/>
  <c r="H2424" i="2"/>
  <c r="L2424" i="2" s="1"/>
  <c r="L2531" i="2"/>
  <c r="M2531" i="2" s="1"/>
  <c r="H2586" i="2"/>
  <c r="N2586" i="2"/>
  <c r="L2615" i="2"/>
  <c r="P2634" i="2"/>
  <c r="L2669" i="2"/>
  <c r="I2673" i="2"/>
  <c r="L2674" i="2"/>
  <c r="H2681" i="2"/>
  <c r="L2681" i="2" s="1"/>
  <c r="L2682" i="2"/>
  <c r="I2698" i="2"/>
  <c r="L2699" i="2"/>
  <c r="L2719" i="2"/>
  <c r="M2772" i="2"/>
  <c r="M2771" i="2" s="1"/>
  <c r="L2466" i="2"/>
  <c r="L2596" i="2"/>
  <c r="M2596" i="2" s="1"/>
  <c r="J2591" i="2"/>
  <c r="J2586" i="2" s="1"/>
  <c r="J2585" i="2" s="1"/>
  <c r="L2607" i="2"/>
  <c r="M2607" i="2" s="1"/>
  <c r="M2606" i="2" s="1"/>
  <c r="M2608" i="2"/>
  <c r="N2633" i="2"/>
  <c r="L2635" i="2"/>
  <c r="H2678" i="2"/>
  <c r="L2679" i="2"/>
  <c r="L2707" i="2"/>
  <c r="L2710" i="2"/>
  <c r="H2709" i="2"/>
  <c r="L2709" i="2" s="1"/>
  <c r="L2715" i="2"/>
  <c r="H2714" i="2"/>
  <c r="L2734" i="2"/>
  <c r="L2738" i="2"/>
  <c r="H2737" i="2"/>
  <c r="L2737" i="2" s="1"/>
  <c r="L2742" i="2"/>
  <c r="H2741" i="2"/>
  <c r="L2741" i="2" s="1"/>
  <c r="L2743" i="2"/>
  <c r="H2758" i="2"/>
  <c r="I2667" i="2"/>
  <c r="I2665" i="2" s="1"/>
  <c r="I2662" i="2" s="1"/>
  <c r="I2761" i="2"/>
  <c r="L2761" i="2" s="1"/>
  <c r="M2761" i="2" s="1"/>
  <c r="L2775" i="2"/>
  <c r="K2786" i="2"/>
  <c r="K2785" i="2" s="1"/>
  <c r="K2784" i="2" s="1"/>
  <c r="K2782" i="2" s="1"/>
  <c r="K2664" i="2" s="1"/>
  <c r="L2803" i="2"/>
  <c r="I2802" i="2"/>
  <c r="J2668" i="2"/>
  <c r="J2666" i="2" s="1"/>
  <c r="L2673" i="2"/>
  <c r="L2753" i="2"/>
  <c r="L2762" i="2"/>
  <c r="M2762" i="2" s="1"/>
  <c r="M2668" i="2" s="1"/>
  <c r="M2666" i="2" s="1"/>
  <c r="M2663" i="2" s="1"/>
  <c r="H2791" i="2"/>
  <c r="L2792" i="2"/>
  <c r="P2796" i="2"/>
  <c r="P2795" i="2" s="1"/>
  <c r="K2796" i="2"/>
  <c r="K2795" i="2" s="1"/>
  <c r="L2426" i="2"/>
  <c r="I2528" i="2"/>
  <c r="I2526" i="2" s="1"/>
  <c r="L2526" i="2" s="1"/>
  <c r="O2528" i="2"/>
  <c r="O2526" i="2" s="1"/>
  <c r="H2605" i="2"/>
  <c r="L2670" i="2"/>
  <c r="O2668" i="2"/>
  <c r="O2666" i="2" s="1"/>
  <c r="L2723" i="2"/>
  <c r="L2763" i="2"/>
  <c r="L2779" i="2"/>
  <c r="H2778" i="2"/>
  <c r="L2739" i="2"/>
  <c r="M2763" i="2"/>
  <c r="M2667" i="2" s="1"/>
  <c r="M2665" i="2" s="1"/>
  <c r="M2662" i="2" s="1"/>
  <c r="N2786" i="2"/>
  <c r="N2785" i="2" s="1"/>
  <c r="N2784" i="2" s="1"/>
  <c r="N2782" i="2" s="1"/>
  <c r="N2664" i="2" s="1"/>
  <c r="L2799" i="2"/>
  <c r="M2823" i="2"/>
  <c r="L3028" i="2" l="1"/>
  <c r="H3027" i="2"/>
  <c r="L3027" i="2" s="1"/>
  <c r="J2957" i="2"/>
  <c r="K2838" i="2"/>
  <c r="H3003" i="2"/>
  <c r="L3003" i="2" s="1"/>
  <c r="L3004" i="2"/>
  <c r="H2878" i="2"/>
  <c r="L2840" i="2"/>
  <c r="H3109" i="2"/>
  <c r="L3110" i="2"/>
  <c r="H3047" i="2"/>
  <c r="L3047" i="2" s="1"/>
  <c r="L3048" i="2"/>
  <c r="L2898" i="2"/>
  <c r="L2959" i="2"/>
  <c r="L3068" i="2"/>
  <c r="H3015" i="2"/>
  <c r="L3015" i="2" s="1"/>
  <c r="L3016" i="2"/>
  <c r="K2957" i="2"/>
  <c r="H2999" i="2"/>
  <c r="L2999" i="2" s="1"/>
  <c r="L3000" i="2"/>
  <c r="L3067" i="2"/>
  <c r="N2957" i="2"/>
  <c r="L2932" i="2"/>
  <c r="H2931" i="2"/>
  <c r="L2931" i="2" s="1"/>
  <c r="L2871" i="2"/>
  <c r="H2870" i="2"/>
  <c r="L2996" i="2"/>
  <c r="H2995" i="2"/>
  <c r="L2995" i="2" s="1"/>
  <c r="I3108" i="2"/>
  <c r="L3114" i="2"/>
  <c r="H3011" i="2"/>
  <c r="L3011" i="2" s="1"/>
  <c r="L3012" i="2"/>
  <c r="H3127" i="2"/>
  <c r="L3127" i="2" s="1"/>
  <c r="L3128" i="2"/>
  <c r="L3077" i="2"/>
  <c r="H3075" i="2"/>
  <c r="L3075" i="2" s="1"/>
  <c r="I3101" i="2"/>
  <c r="L3102" i="2"/>
  <c r="L2949" i="2"/>
  <c r="H2947" i="2"/>
  <c r="L2947" i="2" s="1"/>
  <c r="M2957" i="2"/>
  <c r="I3079" i="2"/>
  <c r="L3080" i="2"/>
  <c r="H3095" i="2"/>
  <c r="L3095" i="2" s="1"/>
  <c r="L3096" i="2"/>
  <c r="H2958" i="2"/>
  <c r="O2957" i="2"/>
  <c r="L2936" i="2"/>
  <c r="J2879" i="2"/>
  <c r="J2878" i="2" s="1"/>
  <c r="J2869" i="2" s="1"/>
  <c r="J2838" i="2" s="1"/>
  <c r="L3091" i="2"/>
  <c r="H3023" i="2"/>
  <c r="L3023" i="2" s="1"/>
  <c r="L3024" i="2"/>
  <c r="H2962" i="2"/>
  <c r="L3113" i="2"/>
  <c r="L2839" i="2"/>
  <c r="H2927" i="2"/>
  <c r="L2927" i="2" s="1"/>
  <c r="L2928" i="2"/>
  <c r="L3071" i="2"/>
  <c r="H3066" i="2"/>
  <c r="P2957" i="2"/>
  <c r="J33" i="2"/>
  <c r="L34" i="2"/>
  <c r="I1056" i="2"/>
  <c r="L1056" i="2" s="1"/>
  <c r="L1057" i="2"/>
  <c r="M2634" i="2"/>
  <c r="J512" i="2"/>
  <c r="J510" i="2" s="1"/>
  <c r="J362" i="2" s="1"/>
  <c r="L2791" i="2"/>
  <c r="H2783" i="2"/>
  <c r="H2713" i="2"/>
  <c r="L2713" i="2" s="1"/>
  <c r="L2714" i="2"/>
  <c r="H2677" i="2"/>
  <c r="L2677" i="2" s="1"/>
  <c r="L2678" i="2"/>
  <c r="L2830" i="2"/>
  <c r="H2829" i="2"/>
  <c r="L2829" i="2" s="1"/>
  <c r="L2376" i="2"/>
  <c r="H2547" i="2"/>
  <c r="L2548" i="2"/>
  <c r="H2223" i="2"/>
  <c r="L2224" i="2"/>
  <c r="J2576" i="2"/>
  <c r="J2545" i="2" s="1"/>
  <c r="H2213" i="2"/>
  <c r="L2214" i="2"/>
  <c r="H2380" i="2"/>
  <c r="L2380" i="2" s="1"/>
  <c r="L2381" i="2"/>
  <c r="H2375" i="2"/>
  <c r="H2194" i="2"/>
  <c r="L2195" i="2"/>
  <c r="H2071" i="2"/>
  <c r="L2071" i="2" s="1"/>
  <c r="L2073" i="2"/>
  <c r="K1792" i="2"/>
  <c r="L1794" i="2"/>
  <c r="H1780" i="2"/>
  <c r="L1780" i="2" s="1"/>
  <c r="L1782" i="2"/>
  <c r="L2341" i="2"/>
  <c r="H2286" i="2"/>
  <c r="L2286" i="2" s="1"/>
  <c r="L2287" i="2"/>
  <c r="Q2663" i="2"/>
  <c r="H2521" i="2"/>
  <c r="L2527" i="2"/>
  <c r="M2527" i="2" s="1"/>
  <c r="N2080" i="2"/>
  <c r="L1813" i="2"/>
  <c r="H1812" i="2"/>
  <c r="L1812" i="2" s="1"/>
  <c r="H1492" i="2"/>
  <c r="L1492" i="2" s="1"/>
  <c r="L1494" i="2"/>
  <c r="M1386" i="2"/>
  <c r="K1387" i="2"/>
  <c r="H1322" i="2"/>
  <c r="L1323" i="2"/>
  <c r="J820" i="2"/>
  <c r="J819" i="2" s="1"/>
  <c r="L821" i="2"/>
  <c r="H1912" i="2"/>
  <c r="L1913" i="2"/>
  <c r="H1671" i="2"/>
  <c r="L1671" i="2" s="1"/>
  <c r="L1672" i="2"/>
  <c r="H1418" i="2"/>
  <c r="L1419" i="2"/>
  <c r="L2665" i="2"/>
  <c r="L1910" i="2"/>
  <c r="H1908" i="2"/>
  <c r="L1908" i="2" s="1"/>
  <c r="H1639" i="2"/>
  <c r="L1639" i="2" s="1"/>
  <c r="L1640" i="2"/>
  <c r="L1357" i="2"/>
  <c r="H1356" i="2"/>
  <c r="L1941" i="2"/>
  <c r="H1939" i="2"/>
  <c r="L1939" i="2" s="1"/>
  <c r="L2312" i="2"/>
  <c r="H1046" i="2"/>
  <c r="L1047" i="2"/>
  <c r="G1129" i="2"/>
  <c r="G1099" i="2" s="1"/>
  <c r="H1211" i="2"/>
  <c r="L1211" i="2" s="1"/>
  <c r="L1214" i="2"/>
  <c r="L766" i="2"/>
  <c r="H765" i="2"/>
  <c r="H2514" i="2"/>
  <c r="L2515" i="2"/>
  <c r="L2022" i="2"/>
  <c r="H505" i="2"/>
  <c r="L506" i="2"/>
  <c r="K362" i="2"/>
  <c r="L540" i="2"/>
  <c r="H539" i="2"/>
  <c r="M1706" i="2"/>
  <c r="L1512" i="2"/>
  <c r="H1511" i="2"/>
  <c r="L1511" i="2" s="1"/>
  <c r="H1506" i="2"/>
  <c r="H1426" i="2"/>
  <c r="L1427" i="2"/>
  <c r="L771" i="2"/>
  <c r="H763" i="2"/>
  <c r="H567" i="2"/>
  <c r="L567" i="2" s="1"/>
  <c r="L568" i="2"/>
  <c r="H1101" i="2"/>
  <c r="L1102" i="2"/>
  <c r="I930" i="2"/>
  <c r="L930" i="2" s="1"/>
  <c r="I929" i="2"/>
  <c r="I927" i="2" s="1"/>
  <c r="G643" i="2"/>
  <c r="H209" i="2"/>
  <c r="L210" i="2"/>
  <c r="O2370" i="2"/>
  <c r="L1923" i="2"/>
  <c r="H1922" i="2"/>
  <c r="L1922" i="2" s="1"/>
  <c r="L495" i="2"/>
  <c r="H494" i="2"/>
  <c r="L494" i="2" s="1"/>
  <c r="O94" i="2"/>
  <c r="H2081" i="2"/>
  <c r="L1095" i="2"/>
  <c r="H1094" i="2"/>
  <c r="L1094" i="2" s="1"/>
  <c r="H1014" i="2"/>
  <c r="L1014" i="2" s="1"/>
  <c r="L1015" i="2"/>
  <c r="M293" i="2"/>
  <c r="M287" i="2" s="1"/>
  <c r="O2663" i="2"/>
  <c r="I2697" i="2"/>
  <c r="L2697" i="2" s="1"/>
  <c r="L2698" i="2"/>
  <c r="L2667" i="2"/>
  <c r="L2702" i="2"/>
  <c r="H2701" i="2"/>
  <c r="L2701" i="2" s="1"/>
  <c r="L2690" i="2"/>
  <c r="H2689" i="2"/>
  <c r="L2689" i="2" s="1"/>
  <c r="L2591" i="2"/>
  <c r="I2522" i="2"/>
  <c r="L2523" i="2"/>
  <c r="Q1790" i="2"/>
  <c r="H1652" i="2"/>
  <c r="L1658" i="2"/>
  <c r="M1658" i="2" s="1"/>
  <c r="H2170" i="2"/>
  <c r="L2170" i="2" s="1"/>
  <c r="L2171" i="2"/>
  <c r="L1493" i="2"/>
  <c r="H1491" i="2"/>
  <c r="L1491" i="2" s="1"/>
  <c r="H2729" i="2"/>
  <c r="L2729" i="2" s="1"/>
  <c r="L2730" i="2"/>
  <c r="L2233" i="2"/>
  <c r="K2085" i="2"/>
  <c r="K2083" i="2" s="1"/>
  <c r="K2080" i="2" s="1"/>
  <c r="H1824" i="2"/>
  <c r="L1824" i="2" s="1"/>
  <c r="L1825" i="2"/>
  <c r="I2444" i="2"/>
  <c r="L2444" i="2" s="1"/>
  <c r="L2445" i="2"/>
  <c r="L1707" i="2"/>
  <c r="L1998" i="2"/>
  <c r="H1997" i="2"/>
  <c r="L1580" i="2"/>
  <c r="H1579" i="2"/>
  <c r="L1579" i="2" s="1"/>
  <c r="M1370" i="2"/>
  <c r="G1368" i="2"/>
  <c r="H2508" i="2"/>
  <c r="L2508" i="2" s="1"/>
  <c r="L2509" i="2"/>
  <c r="H2208" i="2"/>
  <c r="L2209" i="2"/>
  <c r="G1964" i="2"/>
  <c r="M1964" i="2" s="1"/>
  <c r="M2060" i="2"/>
  <c r="L1205" i="2"/>
  <c r="M2005" i="2"/>
  <c r="H848" i="2"/>
  <c r="O537" i="2"/>
  <c r="H484" i="2"/>
  <c r="L485" i="2"/>
  <c r="H420" i="2"/>
  <c r="L420" i="2" s="1"/>
  <c r="L421" i="2"/>
  <c r="H372" i="2"/>
  <c r="L372" i="2" s="1"/>
  <c r="L373" i="2"/>
  <c r="H288" i="2"/>
  <c r="L289" i="2"/>
  <c r="J1075" i="2"/>
  <c r="L1081" i="2"/>
  <c r="M1081" i="2" s="1"/>
  <c r="H721" i="2"/>
  <c r="L721" i="2" s="1"/>
  <c r="L722" i="2"/>
  <c r="J2376" i="2"/>
  <c r="J2375" i="2"/>
  <c r="J2373" i="2" s="1"/>
  <c r="J2370" i="2" s="1"/>
  <c r="M1675" i="2"/>
  <c r="L2232" i="2"/>
  <c r="H1226" i="2"/>
  <c r="L1226" i="2" s="1"/>
  <c r="L1227" i="2"/>
  <c r="H669" i="2"/>
  <c r="L669" i="2" s="1"/>
  <c r="L670" i="2"/>
  <c r="H1472" i="2"/>
  <c r="L1472" i="2" s="1"/>
  <c r="L1473" i="2"/>
  <c r="N1387" i="2"/>
  <c r="L613" i="2"/>
  <c r="H396" i="2"/>
  <c r="L396" i="2" s="1"/>
  <c r="L397" i="2"/>
  <c r="L170" i="2"/>
  <c r="H169" i="2"/>
  <c r="L169" i="2" s="1"/>
  <c r="I1387" i="2"/>
  <c r="L647" i="2"/>
  <c r="H645" i="2"/>
  <c r="M741" i="2"/>
  <c r="I2375" i="2"/>
  <c r="I2373" i="2" s="1"/>
  <c r="L88" i="2"/>
  <c r="L110" i="2"/>
  <c r="H2668" i="2"/>
  <c r="H2634" i="2"/>
  <c r="L2634" i="2" s="1"/>
  <c r="L2453" i="2"/>
  <c r="I2668" i="2"/>
  <c r="I2666" i="2" s="1"/>
  <c r="L2786" i="2"/>
  <c r="H2536" i="2"/>
  <c r="L2537" i="2"/>
  <c r="H2484" i="2"/>
  <c r="L2484" i="2" s="1"/>
  <c r="L2485" i="2"/>
  <c r="H2440" i="2"/>
  <c r="L2440" i="2" s="1"/>
  <c r="L2441" i="2"/>
  <c r="L2346" i="2"/>
  <c r="H2246" i="2"/>
  <c r="L2246" i="2" s="1"/>
  <c r="L2247" i="2"/>
  <c r="G2544" i="2"/>
  <c r="H2372" i="2"/>
  <c r="L2374" i="2"/>
  <c r="P2370" i="2"/>
  <c r="M1716" i="2"/>
  <c r="M1715" i="2" s="1"/>
  <c r="G1657" i="2"/>
  <c r="M1659" i="2"/>
  <c r="J2296" i="2"/>
  <c r="J2295" i="2" s="1"/>
  <c r="J2286" i="2" s="1"/>
  <c r="J2255" i="2" s="1"/>
  <c r="L2301" i="2"/>
  <c r="L2091" i="2"/>
  <c r="H2090" i="2"/>
  <c r="L2090" i="2" s="1"/>
  <c r="L1770" i="2"/>
  <c r="M1770" i="2" s="1"/>
  <c r="H1503" i="2"/>
  <c r="L1505" i="2"/>
  <c r="J2189" i="2"/>
  <c r="J2188" i="2" s="1"/>
  <c r="L2190" i="2"/>
  <c r="I1610" i="2"/>
  <c r="I1609" i="2" s="1"/>
  <c r="L1615" i="2"/>
  <c r="L1576" i="2"/>
  <c r="H1575" i="2"/>
  <c r="L1575" i="2" s="1"/>
  <c r="L1520" i="2"/>
  <c r="H1519" i="2"/>
  <c r="L1519" i="2" s="1"/>
  <c r="K1443" i="2"/>
  <c r="K1426" i="2" s="1"/>
  <c r="K1417" i="2" s="1"/>
  <c r="J337" i="2"/>
  <c r="L338" i="2"/>
  <c r="H2396" i="2"/>
  <c r="L2396" i="2" s="1"/>
  <c r="L2397" i="2"/>
  <c r="J2114" i="2"/>
  <c r="L2114" i="2" s="1"/>
  <c r="L2115" i="2"/>
  <c r="J1790" i="2"/>
  <c r="L2655" i="2"/>
  <c r="H2653" i="2"/>
  <c r="L2653" i="2" s="1"/>
  <c r="J1346" i="2"/>
  <c r="L1347" i="2"/>
  <c r="L1303" i="2"/>
  <c r="H1302" i="2"/>
  <c r="L1302" i="2" s="1"/>
  <c r="L361" i="2"/>
  <c r="L1389" i="2"/>
  <c r="H1388" i="2"/>
  <c r="L2099" i="2"/>
  <c r="H1657" i="2"/>
  <c r="L1657" i="2" s="1"/>
  <c r="L1659" i="2"/>
  <c r="L1184" i="2"/>
  <c r="L1552" i="2"/>
  <c r="H1551" i="2"/>
  <c r="L1551" i="2" s="1"/>
  <c r="L533" i="2"/>
  <c r="J532" i="2"/>
  <c r="L532" i="2" s="1"/>
  <c r="H189" i="2"/>
  <c r="L189" i="2" s="1"/>
  <c r="M189" i="2" s="1"/>
  <c r="L190" i="2"/>
  <c r="J929" i="2"/>
  <c r="J927" i="2" s="1"/>
  <c r="J924" i="2" s="1"/>
  <c r="H1667" i="2"/>
  <c r="L1667" i="2" s="1"/>
  <c r="L1668" i="2"/>
  <c r="H895" i="2"/>
  <c r="L895" i="2" s="1"/>
  <c r="L896" i="2"/>
  <c r="K2255" i="2"/>
  <c r="H2005" i="2"/>
  <c r="L2005" i="2" s="1"/>
  <c r="H1904" i="2"/>
  <c r="L1904" i="2" s="1"/>
  <c r="L1905" i="2"/>
  <c r="L1629" i="2"/>
  <c r="H1621" i="2"/>
  <c r="H1034" i="2"/>
  <c r="L1035" i="2"/>
  <c r="M868" i="2"/>
  <c r="M855" i="2" s="1"/>
  <c r="L734" i="2"/>
  <c r="J733" i="2"/>
  <c r="L733" i="2" s="1"/>
  <c r="M2312" i="2"/>
  <c r="M2295" i="2" s="1"/>
  <c r="M2286" i="2" s="1"/>
  <c r="L1287" i="2"/>
  <c r="L1080" i="2"/>
  <c r="M1080" i="2" s="1"/>
  <c r="H1074" i="2"/>
  <c r="L840" i="2"/>
  <c r="H820" i="2"/>
  <c r="H1218" i="2"/>
  <c r="L1218" i="2" s="1"/>
  <c r="L1219" i="2"/>
  <c r="H1217" i="2"/>
  <c r="L738" i="2"/>
  <c r="H368" i="2"/>
  <c r="L368" i="2" s="1"/>
  <c r="L369" i="2"/>
  <c r="H367" i="2"/>
  <c r="P1790" i="2"/>
  <c r="I367" i="2"/>
  <c r="I365" i="2" s="1"/>
  <c r="I362" i="2" s="1"/>
  <c r="L2778" i="2"/>
  <c r="H2777" i="2"/>
  <c r="L2777" i="2" s="1"/>
  <c r="G2545" i="2"/>
  <c r="L2493" i="2"/>
  <c r="H2492" i="2"/>
  <c r="H2784" i="2"/>
  <c r="L2785" i="2"/>
  <c r="L2581" i="2"/>
  <c r="L2433" i="2"/>
  <c r="I2432" i="2"/>
  <c r="L2432" i="2" s="1"/>
  <c r="L2345" i="2"/>
  <c r="L2726" i="2"/>
  <c r="H2725" i="2"/>
  <c r="L2725" i="2" s="1"/>
  <c r="M2547" i="2"/>
  <c r="M2546" i="2" s="1"/>
  <c r="I2254" i="2"/>
  <c r="L2254" i="2" s="1"/>
  <c r="M2254" i="2" s="1"/>
  <c r="L2350" i="2"/>
  <c r="M2350" i="2" s="1"/>
  <c r="J1996" i="2"/>
  <c r="J1965" i="2" s="1"/>
  <c r="N2255" i="2"/>
  <c r="H1872" i="2"/>
  <c r="L1872" i="2" s="1"/>
  <c r="L1873" i="2"/>
  <c r="L1708" i="2"/>
  <c r="H2051" i="2"/>
  <c r="L2051" i="2" s="1"/>
  <c r="L2052" i="2"/>
  <c r="L1864" i="2"/>
  <c r="M2644" i="2"/>
  <c r="J2085" i="2"/>
  <c r="J2083" i="2" s="1"/>
  <c r="L2072" i="2"/>
  <c r="H2070" i="2"/>
  <c r="L2070" i="2" s="1"/>
  <c r="M1996" i="2"/>
  <c r="L1942" i="2"/>
  <c r="H1940" i="2"/>
  <c r="N1501" i="2"/>
  <c r="H1386" i="2"/>
  <c r="L1386" i="2" s="1"/>
  <c r="L1481" i="2"/>
  <c r="M1481" i="2" s="1"/>
  <c r="J982" i="2"/>
  <c r="L982" i="2" s="1"/>
  <c r="L983" i="2"/>
  <c r="M306" i="2"/>
  <c r="L2528" i="2"/>
  <c r="M2528" i="2" s="1"/>
  <c r="L1263" i="2"/>
  <c r="H1967" i="2"/>
  <c r="L1968" i="2"/>
  <c r="H1795" i="2"/>
  <c r="H1547" i="2"/>
  <c r="L1547" i="2" s="1"/>
  <c r="L1548" i="2"/>
  <c r="H2503" i="2"/>
  <c r="L2504" i="2"/>
  <c r="J2201" i="2"/>
  <c r="L2202" i="2"/>
  <c r="G1138" i="2"/>
  <c r="L800" i="2"/>
  <c r="M800" i="2" s="1"/>
  <c r="H794" i="2"/>
  <c r="K537" i="2"/>
  <c r="L1660" i="2"/>
  <c r="M1660" i="2" s="1"/>
  <c r="L1192" i="2"/>
  <c r="M1192" i="2" s="1"/>
  <c r="H1899" i="2"/>
  <c r="L1900" i="2"/>
  <c r="G2230" i="2"/>
  <c r="G2228" i="2" s="1"/>
  <c r="L1861" i="2"/>
  <c r="H1860" i="2"/>
  <c r="L1860" i="2" s="1"/>
  <c r="G1363" i="2"/>
  <c r="G1361" i="2" s="1"/>
  <c r="G1213" i="2" s="1"/>
  <c r="H1246" i="2"/>
  <c r="L1246" i="2" s="1"/>
  <c r="L1247" i="2"/>
  <c r="I1099" i="2"/>
  <c r="K818" i="2"/>
  <c r="H673" i="2"/>
  <c r="L673" i="2" s="1"/>
  <c r="L674" i="2"/>
  <c r="I574" i="2"/>
  <c r="I567" i="2" s="1"/>
  <c r="L477" i="2"/>
  <c r="H476" i="2"/>
  <c r="L476" i="2" s="1"/>
  <c r="I236" i="2"/>
  <c r="I235" i="2" s="1"/>
  <c r="I94" i="2" s="1"/>
  <c r="H117" i="2"/>
  <c r="L117" i="2" s="1"/>
  <c r="L118" i="2"/>
  <c r="M47" i="2"/>
  <c r="M34" i="2" s="1"/>
  <c r="M33" i="2" s="1"/>
  <c r="G1965" i="2"/>
  <c r="L1443" i="2"/>
  <c r="H1066" i="2"/>
  <c r="K929" i="2"/>
  <c r="K927" i="2" s="1"/>
  <c r="K924" i="2" s="1"/>
  <c r="H2118" i="2"/>
  <c r="L2118" i="2" s="1"/>
  <c r="L2119" i="2"/>
  <c r="H512" i="2"/>
  <c r="L514" i="2"/>
  <c r="H392" i="2"/>
  <c r="L392" i="2" s="1"/>
  <c r="L393" i="2"/>
  <c r="I752" i="2"/>
  <c r="I751" i="2" s="1"/>
  <c r="I643" i="2" s="1"/>
  <c r="H1715" i="2"/>
  <c r="L2605" i="2"/>
  <c r="J2663" i="2"/>
  <c r="M2605" i="2"/>
  <c r="M2585" i="2" s="1"/>
  <c r="M2576" i="2" s="1"/>
  <c r="N2585" i="2"/>
  <c r="N2576" i="2" s="1"/>
  <c r="N2545" i="2" s="1"/>
  <c r="I2545" i="2"/>
  <c r="M2822" i="2"/>
  <c r="H2807" i="2"/>
  <c r="L2808" i="2"/>
  <c r="H2436" i="2"/>
  <c r="L2436" i="2" s="1"/>
  <c r="L2437" i="2"/>
  <c r="H2577" i="2"/>
  <c r="L2578" i="2"/>
  <c r="L2429" i="2"/>
  <c r="I2255" i="2"/>
  <c r="N2663" i="2"/>
  <c r="P2545" i="2"/>
  <c r="M2526" i="2"/>
  <c r="L2131" i="2"/>
  <c r="H2130" i="2"/>
  <c r="L2130" i="2" s="1"/>
  <c r="L1841" i="2"/>
  <c r="L2361" i="2"/>
  <c r="H2085" i="2"/>
  <c r="H1832" i="2"/>
  <c r="L1832" i="2" s="1"/>
  <c r="M1832" i="2" s="1"/>
  <c r="L1833" i="2"/>
  <c r="H2295" i="2"/>
  <c r="G2080" i="2"/>
  <c r="I1996" i="2"/>
  <c r="I1965" i="2" s="1"/>
  <c r="L1865" i="2"/>
  <c r="L2529" i="2"/>
  <c r="M2529" i="2" s="1"/>
  <c r="L2480" i="2"/>
  <c r="H2479" i="2"/>
  <c r="J1716" i="2"/>
  <c r="J1715" i="2" s="1"/>
  <c r="J1706" i="2" s="1"/>
  <c r="J1676" i="2" s="1"/>
  <c r="L1721" i="2"/>
  <c r="H914" i="2"/>
  <c r="L914" i="2" s="1"/>
  <c r="L916" i="2"/>
  <c r="G536" i="2"/>
  <c r="M536" i="2" s="1"/>
  <c r="L133" i="2"/>
  <c r="M133" i="2" s="1"/>
  <c r="M96" i="2" s="1"/>
  <c r="M95" i="2" s="1"/>
  <c r="M94" i="2" s="1"/>
  <c r="P2080" i="2"/>
  <c r="L1239" i="2"/>
  <c r="L1948" i="2"/>
  <c r="M1948" i="2" s="1"/>
  <c r="L2544" i="2"/>
  <c r="L2505" i="2"/>
  <c r="L1935" i="2"/>
  <c r="H1934" i="2"/>
  <c r="L1829" i="2"/>
  <c r="Q1676" i="2"/>
  <c r="M1443" i="2"/>
  <c r="M1426" i="2" s="1"/>
  <c r="M1417" i="2" s="1"/>
  <c r="H1333" i="2"/>
  <c r="L1334" i="2"/>
  <c r="M519" i="2"/>
  <c r="G513" i="2"/>
  <c r="G511" i="2" s="1"/>
  <c r="G363" i="2" s="1"/>
  <c r="L256" i="2"/>
  <c r="M256" i="2" s="1"/>
  <c r="I1795" i="2"/>
  <c r="I1793" i="2" s="1"/>
  <c r="I1790" i="2" s="1"/>
  <c r="H1364" i="2"/>
  <c r="L1365" i="2"/>
  <c r="L354" i="2"/>
  <c r="H1543" i="2"/>
  <c r="L1543" i="2" s="1"/>
  <c r="M1543" i="2" s="1"/>
  <c r="L1544" i="2"/>
  <c r="L1251" i="2"/>
  <c r="H1250" i="2"/>
  <c r="L1250" i="2" s="1"/>
  <c r="I1068" i="2"/>
  <c r="L1069" i="2"/>
  <c r="L926" i="2"/>
  <c r="L1187" i="2"/>
  <c r="H1183" i="2"/>
  <c r="L1183" i="2" s="1"/>
  <c r="H648" i="2"/>
  <c r="L222" i="2"/>
  <c r="H221" i="2"/>
  <c r="L963" i="2"/>
  <c r="L851" i="2"/>
  <c r="J850" i="2"/>
  <c r="H781" i="2"/>
  <c r="L781" i="2" s="1"/>
  <c r="L782" i="2"/>
  <c r="L1332" i="2"/>
  <c r="H1330" i="2"/>
  <c r="L1330" i="2" s="1"/>
  <c r="Q537" i="2"/>
  <c r="H2460" i="2"/>
  <c r="L2460" i="2" s="1"/>
  <c r="L2461" i="2"/>
  <c r="I1502" i="2"/>
  <c r="H697" i="2"/>
  <c r="L697" i="2" s="1"/>
  <c r="L698" i="2"/>
  <c r="N643" i="2"/>
  <c r="L364" i="2"/>
  <c r="L1623" i="2"/>
  <c r="H1622" i="2"/>
  <c r="L1369" i="2"/>
  <c r="M1369" i="2" s="1"/>
  <c r="H1363" i="2"/>
  <c r="L1154" i="2"/>
  <c r="H1130" i="2"/>
  <c r="L1131" i="2"/>
  <c r="L959" i="2"/>
  <c r="J958" i="2"/>
  <c r="L958" i="2" s="1"/>
  <c r="L575" i="2"/>
  <c r="H574" i="2"/>
  <c r="L574" i="2" s="1"/>
  <c r="L425" i="2"/>
  <c r="H424" i="2"/>
  <c r="L424" i="2" s="1"/>
  <c r="P257" i="2"/>
  <c r="L97" i="2"/>
  <c r="N3" i="2"/>
  <c r="L2178" i="2"/>
  <c r="M2178" i="2" s="1"/>
  <c r="H1242" i="2"/>
  <c r="L1242" i="2" s="1"/>
  <c r="L1243" i="2"/>
  <c r="L753" i="2"/>
  <c r="H752" i="2"/>
  <c r="H490" i="2"/>
  <c r="L491" i="2"/>
  <c r="H946" i="2"/>
  <c r="L946" i="2" s="1"/>
  <c r="L947" i="2"/>
  <c r="H929" i="2"/>
  <c r="H855" i="2"/>
  <c r="L855" i="2" s="1"/>
  <c r="L856" i="2"/>
  <c r="H236" i="2"/>
  <c r="L1645" i="2"/>
  <c r="H1644" i="2"/>
  <c r="N362" i="2"/>
  <c r="L204" i="2"/>
  <c r="H203" i="2"/>
  <c r="L1928" i="2"/>
  <c r="H230" i="2"/>
  <c r="L231" i="2"/>
  <c r="Q94" i="2"/>
  <c r="J1501" i="2"/>
  <c r="L868" i="2"/>
  <c r="K648" i="2"/>
  <c r="K646" i="2" s="1"/>
  <c r="K643" i="2" s="1"/>
  <c r="Q1212" i="2"/>
  <c r="J157" i="2"/>
  <c r="L157" i="2" s="1"/>
  <c r="L158" i="2"/>
  <c r="K2312" i="2"/>
  <c r="K2295" i="2" s="1"/>
  <c r="K2286" i="2" s="1"/>
  <c r="H1635" i="2"/>
  <c r="L1636" i="2"/>
  <c r="M1371" i="2"/>
  <c r="L73" i="2"/>
  <c r="M924" i="2"/>
  <c r="M820" i="2"/>
  <c r="M819" i="2" s="1"/>
  <c r="I2801" i="2"/>
  <c r="L2802" i="2"/>
  <c r="H2757" i="2"/>
  <c r="L2757" i="2" s="1"/>
  <c r="L2758" i="2"/>
  <c r="L2586" i="2"/>
  <c r="H2585" i="2"/>
  <c r="L2585" i="2" s="1"/>
  <c r="L2814" i="2"/>
  <c r="H2812" i="2"/>
  <c r="L2812" i="2" s="1"/>
  <c r="G2814" i="2"/>
  <c r="G2812" i="2" s="1"/>
  <c r="G2664" i="2" s="1"/>
  <c r="M2820" i="2"/>
  <c r="H2796" i="2"/>
  <c r="L2797" i="2"/>
  <c r="L2498" i="2"/>
  <c r="H2490" i="2"/>
  <c r="H2392" i="2"/>
  <c r="L2392" i="2" s="1"/>
  <c r="L2393" i="2"/>
  <c r="G2295" i="2"/>
  <c r="G2286" i="2" s="1"/>
  <c r="G2255" i="2" s="1"/>
  <c r="L2225" i="2"/>
  <c r="L1711" i="2"/>
  <c r="H2819" i="2"/>
  <c r="L2819" i="2" s="1"/>
  <c r="M2819" i="2" s="1"/>
  <c r="L2821" i="2"/>
  <c r="M2821" i="2" s="1"/>
  <c r="L2773" i="2"/>
  <c r="H2654" i="2"/>
  <c r="L2654" i="2" s="1"/>
  <c r="L2656" i="2"/>
  <c r="H2400" i="2"/>
  <c r="L2400" i="2" s="1"/>
  <c r="L2401" i="2"/>
  <c r="L2363" i="2"/>
  <c r="L1611" i="2"/>
  <c r="H1610" i="2"/>
  <c r="H2142" i="2"/>
  <c r="L2142" i="2" s="1"/>
  <c r="L2143" i="2"/>
  <c r="K1790" i="2"/>
  <c r="Q1706" i="2"/>
  <c r="G2370" i="2"/>
  <c r="L1762" i="2"/>
  <c r="H1761" i="2"/>
  <c r="L1761" i="2" s="1"/>
  <c r="L1139" i="2"/>
  <c r="H1138" i="2"/>
  <c r="L1138" i="2" s="1"/>
  <c r="H511" i="2"/>
  <c r="L511" i="2" s="1"/>
  <c r="L513" i="2"/>
  <c r="L366" i="2"/>
  <c r="H293" i="2"/>
  <c r="L293" i="2" s="1"/>
  <c r="L294" i="2"/>
  <c r="L2086" i="2"/>
  <c r="H1350" i="2"/>
  <c r="L1351" i="2"/>
  <c r="L2815" i="2"/>
  <c r="H2813" i="2"/>
  <c r="L2662" i="2"/>
  <c r="H2256" i="2"/>
  <c r="L2257" i="2"/>
  <c r="L1783" i="2"/>
  <c r="H1781" i="2"/>
  <c r="L1781" i="2" s="1"/>
  <c r="M1154" i="2"/>
  <c r="M1138" i="2" s="1"/>
  <c r="M1129" i="2" s="1"/>
  <c r="L2643" i="2"/>
  <c r="M2643" i="2" s="1"/>
  <c r="H2360" i="2"/>
  <c r="L2360" i="2" s="1"/>
  <c r="L2362" i="2"/>
  <c r="L1653" i="2"/>
  <c r="I1501" i="2"/>
  <c r="J1426" i="2"/>
  <c r="J1417" i="2" s="1"/>
  <c r="J1387" i="2" s="1"/>
  <c r="L931" i="2"/>
  <c r="M2022" i="2"/>
  <c r="H1274" i="2"/>
  <c r="L1274" i="2" s="1"/>
  <c r="L1275" i="2"/>
  <c r="L496" i="2"/>
  <c r="L342" i="2"/>
  <c r="M342" i="2" s="1"/>
  <c r="L1947" i="2"/>
  <c r="M1947" i="2" s="1"/>
  <c r="H1848" i="2"/>
  <c r="L1848" i="2" s="1"/>
  <c r="L1849" i="2"/>
  <c r="L472" i="2"/>
  <c r="I1212" i="2"/>
  <c r="L999" i="2"/>
  <c r="H998" i="2"/>
  <c r="L998" i="2" s="1"/>
  <c r="H618" i="2"/>
  <c r="L619" i="2"/>
  <c r="L306" i="2"/>
  <c r="H145" i="2"/>
  <c r="L145" i="2" s="1"/>
  <c r="L146" i="2"/>
  <c r="M848" i="2"/>
  <c r="L518" i="2"/>
  <c r="M518" i="2" s="1"/>
  <c r="N1212" i="2"/>
  <c r="L975" i="2"/>
  <c r="H974" i="2"/>
  <c r="L974" i="2" s="1"/>
  <c r="L801" i="2"/>
  <c r="M801" i="2" s="1"/>
  <c r="H799" i="2"/>
  <c r="L1204" i="2"/>
  <c r="H1202" i="2"/>
  <c r="L1202" i="2" s="1"/>
  <c r="H986" i="2"/>
  <c r="L986" i="2" s="1"/>
  <c r="L987" i="2"/>
  <c r="L777" i="2"/>
  <c r="H259" i="2"/>
  <c r="L260" i="2"/>
  <c r="H215" i="2"/>
  <c r="L215" i="2" s="1"/>
  <c r="L216" i="2"/>
  <c r="L87" i="2"/>
  <c r="H4" i="2"/>
  <c r="L5" i="2"/>
  <c r="H2082" i="2"/>
  <c r="L2084" i="2"/>
  <c r="L754" i="2"/>
  <c r="L409" i="2"/>
  <c r="M1946" i="2"/>
  <c r="L1646" i="2"/>
  <c r="I537" i="2"/>
  <c r="L2236" i="2"/>
  <c r="M2236" i="2" s="1"/>
  <c r="H2230" i="2"/>
  <c r="H536" i="2"/>
  <c r="L536" i="2" s="1"/>
  <c r="L623" i="2"/>
  <c r="M623" i="2" s="1"/>
  <c r="L242" i="2"/>
  <c r="L182" i="2"/>
  <c r="G94" i="2"/>
  <c r="L3066" i="2" l="1"/>
  <c r="H3065" i="2"/>
  <c r="L3065" i="2" s="1"/>
  <c r="L2962" i="2"/>
  <c r="H2960" i="2"/>
  <c r="I3100" i="2"/>
  <c r="L3101" i="2"/>
  <c r="L3079" i="2"/>
  <c r="I3078" i="2"/>
  <c r="H2869" i="2"/>
  <c r="L2870" i="2"/>
  <c r="L3109" i="2"/>
  <c r="H3107" i="2"/>
  <c r="L2879" i="2"/>
  <c r="H3090" i="2"/>
  <c r="I3106" i="2"/>
  <c r="L3106" i="2" s="1"/>
  <c r="L3108" i="2"/>
  <c r="L2878" i="2"/>
  <c r="H2255" i="2"/>
  <c r="L2255" i="2" s="1"/>
  <c r="L2256" i="2"/>
  <c r="L1644" i="2"/>
  <c r="H1643" i="2"/>
  <c r="L1643" i="2" s="1"/>
  <c r="L1622" i="2"/>
  <c r="H1620" i="2"/>
  <c r="H220" i="2"/>
  <c r="L221" i="2"/>
  <c r="H1933" i="2"/>
  <c r="L1934" i="2"/>
  <c r="H2083" i="2"/>
  <c r="L2085" i="2"/>
  <c r="L1795" i="2"/>
  <c r="H1793" i="2"/>
  <c r="H2782" i="2"/>
  <c r="L2784" i="2"/>
  <c r="L1217" i="2"/>
  <c r="H1215" i="2"/>
  <c r="L1388" i="2"/>
  <c r="J1345" i="2"/>
  <c r="J1344" i="2" s="1"/>
  <c r="J1212" i="2" s="1"/>
  <c r="L1346" i="2"/>
  <c r="L2536" i="2"/>
  <c r="H2520" i="2"/>
  <c r="L1506" i="2"/>
  <c r="H1504" i="2"/>
  <c r="L765" i="2"/>
  <c r="H764" i="2"/>
  <c r="L1356" i="2"/>
  <c r="H1355" i="2"/>
  <c r="H1321" i="2"/>
  <c r="L1322" i="2"/>
  <c r="L2082" i="2"/>
  <c r="H2079" i="2"/>
  <c r="L2079" i="2" s="1"/>
  <c r="H229" i="2"/>
  <c r="L229" i="2" s="1"/>
  <c r="L230" i="2"/>
  <c r="I1067" i="2"/>
  <c r="L1068" i="2"/>
  <c r="J2199" i="2"/>
  <c r="L2201" i="2"/>
  <c r="L2492" i="2"/>
  <c r="H2491" i="2"/>
  <c r="H1033" i="2"/>
  <c r="L1034" i="2"/>
  <c r="L2372" i="2"/>
  <c r="H2369" i="2"/>
  <c r="L2369" i="2" s="1"/>
  <c r="H761" i="2"/>
  <c r="L761" i="2" s="1"/>
  <c r="L763" i="2"/>
  <c r="H1045" i="2"/>
  <c r="L1046" i="2"/>
  <c r="H2546" i="2"/>
  <c r="L2547" i="2"/>
  <c r="H258" i="2"/>
  <c r="L259" i="2"/>
  <c r="H471" i="2"/>
  <c r="H1651" i="2"/>
  <c r="L2813" i="2"/>
  <c r="H2811" i="2"/>
  <c r="L2811" i="2" s="1"/>
  <c r="H2488" i="2"/>
  <c r="L2488" i="2" s="1"/>
  <c r="L2490" i="2"/>
  <c r="H235" i="2"/>
  <c r="L235" i="2" s="1"/>
  <c r="L236" i="2"/>
  <c r="H1129" i="2"/>
  <c r="L1129" i="2" s="1"/>
  <c r="L1130" i="2"/>
  <c r="J849" i="2"/>
  <c r="L850" i="2"/>
  <c r="L648" i="2"/>
  <c r="H646" i="2"/>
  <c r="H1362" i="2"/>
  <c r="L1364" i="2"/>
  <c r="H1331" i="2"/>
  <c r="L1333" i="2"/>
  <c r="L2479" i="2"/>
  <c r="H2478" i="2"/>
  <c r="L2478" i="2" s="1"/>
  <c r="L2296" i="2"/>
  <c r="H1966" i="2"/>
  <c r="L1967" i="2"/>
  <c r="L367" i="2"/>
  <c r="H365" i="2"/>
  <c r="H1619" i="2"/>
  <c r="L1619" i="2" s="1"/>
  <c r="L1621" i="2"/>
  <c r="L1503" i="2"/>
  <c r="H1500" i="2"/>
  <c r="L1500" i="2" s="1"/>
  <c r="H2200" i="2"/>
  <c r="L2208" i="2"/>
  <c r="H504" i="2"/>
  <c r="L504" i="2" s="1"/>
  <c r="L505" i="2"/>
  <c r="H1911" i="2"/>
  <c r="L1912" i="2"/>
  <c r="H2212" i="2"/>
  <c r="L2212" i="2" s="1"/>
  <c r="L2213" i="2"/>
  <c r="L4" i="2"/>
  <c r="H3" i="2"/>
  <c r="L3" i="2" s="1"/>
  <c r="M3" i="2" s="1"/>
  <c r="L618" i="2"/>
  <c r="H614" i="2"/>
  <c r="L614" i="2" s="1"/>
  <c r="L2801" i="2"/>
  <c r="I2796" i="2"/>
  <c r="I2795" i="2" s="1"/>
  <c r="I2663" i="2" s="1"/>
  <c r="H1634" i="2"/>
  <c r="L1635" i="2"/>
  <c r="L203" i="2"/>
  <c r="H198" i="2"/>
  <c r="H482" i="2"/>
  <c r="L490" i="2"/>
  <c r="L2295" i="2"/>
  <c r="H2806" i="2"/>
  <c r="L2807" i="2"/>
  <c r="H792" i="2"/>
  <c r="L792" i="2" s="1"/>
  <c r="L794" i="2"/>
  <c r="L2503" i="2"/>
  <c r="H2502" i="2"/>
  <c r="L2502" i="2" s="1"/>
  <c r="L820" i="2"/>
  <c r="H819" i="2"/>
  <c r="J333" i="2"/>
  <c r="L337" i="2"/>
  <c r="M1657" i="2"/>
  <c r="G1651" i="2"/>
  <c r="G1649" i="2" s="1"/>
  <c r="G1501" i="2" s="1"/>
  <c r="M2544" i="2"/>
  <c r="I2370" i="2"/>
  <c r="J1073" i="2"/>
  <c r="L1075" i="2"/>
  <c r="I2520" i="2"/>
  <c r="I2518" i="2" s="1"/>
  <c r="L2522" i="2"/>
  <c r="H1100" i="2"/>
  <c r="L1101" i="2"/>
  <c r="H2519" i="2"/>
  <c r="L2519" i="2" s="1"/>
  <c r="L2521" i="2"/>
  <c r="H2189" i="2"/>
  <c r="L2194" i="2"/>
  <c r="L2783" i="2"/>
  <c r="H2781" i="2"/>
  <c r="L2781" i="2" s="1"/>
  <c r="H776" i="2"/>
  <c r="L799" i="2"/>
  <c r="M799" i="2" s="1"/>
  <c r="H793" i="2"/>
  <c r="H1609" i="2"/>
  <c r="L1609" i="2" s="1"/>
  <c r="L1610" i="2"/>
  <c r="H751" i="2"/>
  <c r="L751" i="2" s="1"/>
  <c r="L752" i="2"/>
  <c r="L1363" i="2"/>
  <c r="H1361" i="2"/>
  <c r="L1361" i="2" s="1"/>
  <c r="L1715" i="2"/>
  <c r="H1706" i="2"/>
  <c r="J2080" i="2"/>
  <c r="H1996" i="2"/>
  <c r="L1996" i="2" s="1"/>
  <c r="L1997" i="2"/>
  <c r="L209" i="2"/>
  <c r="H208" i="2"/>
  <c r="H538" i="2"/>
  <c r="L539" i="2"/>
  <c r="H1417" i="2"/>
  <c r="L1417" i="2" s="1"/>
  <c r="L1418" i="2"/>
  <c r="L2375" i="2"/>
  <c r="H2373" i="2"/>
  <c r="L2230" i="2"/>
  <c r="H2228" i="2"/>
  <c r="L2228" i="2" s="1"/>
  <c r="L1350" i="2"/>
  <c r="H1345" i="2"/>
  <c r="H2772" i="2"/>
  <c r="M2255" i="2"/>
  <c r="H2795" i="2"/>
  <c r="L2796" i="2"/>
  <c r="H927" i="2"/>
  <c r="L929" i="2"/>
  <c r="H96" i="2"/>
  <c r="L2577" i="2"/>
  <c r="H2576" i="2"/>
  <c r="L2576" i="2" s="1"/>
  <c r="L1716" i="2"/>
  <c r="H510" i="2"/>
  <c r="L510" i="2" s="1"/>
  <c r="L512" i="2"/>
  <c r="L1899" i="2"/>
  <c r="H1898" i="2"/>
  <c r="L1898" i="2" s="1"/>
  <c r="L1940" i="2"/>
  <c r="H1938" i="2"/>
  <c r="L1938" i="2" s="1"/>
  <c r="L1074" i="2"/>
  <c r="H1072" i="2"/>
  <c r="L1072" i="2" s="1"/>
  <c r="H2666" i="2"/>
  <c r="L2668" i="2"/>
  <c r="L645" i="2"/>
  <c r="H642" i="2"/>
  <c r="L642" i="2" s="1"/>
  <c r="H287" i="2"/>
  <c r="L287" i="2" s="1"/>
  <c r="L288" i="2"/>
  <c r="H483" i="2"/>
  <c r="L484" i="2"/>
  <c r="M1368" i="2"/>
  <c r="G1362" i="2"/>
  <c r="G1360" i="2" s="1"/>
  <c r="G1212" i="2" s="1"/>
  <c r="H1650" i="2"/>
  <c r="L1650" i="2" s="1"/>
  <c r="L1652" i="2"/>
  <c r="L1426" i="2"/>
  <c r="H2513" i="2"/>
  <c r="L2514" i="2"/>
  <c r="K1789" i="2"/>
  <c r="L1789" i="2" s="1"/>
  <c r="L1792" i="2"/>
  <c r="L2223" i="2"/>
  <c r="H2222" i="2"/>
  <c r="L2222" i="2" s="1"/>
  <c r="J96" i="2"/>
  <c r="J95" i="2" s="1"/>
  <c r="J94" i="2" s="1"/>
  <c r="L33" i="2"/>
  <c r="J3" i="2"/>
  <c r="L3107" i="2" l="1"/>
  <c r="H3105" i="2"/>
  <c r="L3105" i="2" s="1"/>
  <c r="I3099" i="2"/>
  <c r="L3100" i="2"/>
  <c r="H2957" i="2"/>
  <c r="L2960" i="2"/>
  <c r="H3089" i="2"/>
  <c r="L3089" i="2" s="1"/>
  <c r="L3090" i="2"/>
  <c r="L2869" i="2"/>
  <c r="H2838" i="2"/>
  <c r="L2838" i="2" s="1"/>
  <c r="I3076" i="2"/>
  <c r="L3078" i="2"/>
  <c r="L1362" i="2"/>
  <c r="H1360" i="2"/>
  <c r="L1360" i="2" s="1"/>
  <c r="L2546" i="2"/>
  <c r="H2545" i="2"/>
  <c r="L2545" i="2" s="1"/>
  <c r="M2545" i="2" s="1"/>
  <c r="H2518" i="2"/>
  <c r="L2518" i="2" s="1"/>
  <c r="L2520" i="2"/>
  <c r="L1215" i="2"/>
  <c r="L1620" i="2"/>
  <c r="H1502" i="2"/>
  <c r="L1502" i="2" s="1"/>
  <c r="L2513" i="2"/>
  <c r="H2512" i="2"/>
  <c r="L2512" i="2" s="1"/>
  <c r="L2795" i="2"/>
  <c r="H775" i="2"/>
  <c r="L775" i="2" s="1"/>
  <c r="L776" i="2"/>
  <c r="J925" i="2"/>
  <c r="L1073" i="2"/>
  <c r="J257" i="2"/>
  <c r="L333" i="2"/>
  <c r="L482" i="2"/>
  <c r="H480" i="2"/>
  <c r="L480" i="2" s="1"/>
  <c r="L646" i="2"/>
  <c r="H643" i="2"/>
  <c r="L643" i="2" s="1"/>
  <c r="H1649" i="2"/>
  <c r="L1649" i="2" s="1"/>
  <c r="L1651" i="2"/>
  <c r="J2081" i="2"/>
  <c r="L2081" i="2" s="1"/>
  <c r="L2199" i="2"/>
  <c r="H762" i="2"/>
  <c r="L764" i="2"/>
  <c r="L2083" i="2"/>
  <c r="L483" i="2"/>
  <c r="H481" i="2"/>
  <c r="L2666" i="2"/>
  <c r="H2663" i="2"/>
  <c r="L2663" i="2" s="1"/>
  <c r="L2373" i="2"/>
  <c r="L819" i="2"/>
  <c r="H818" i="2"/>
  <c r="H197" i="2"/>
  <c r="L197" i="2" s="1"/>
  <c r="L198" i="2"/>
  <c r="L2200" i="2"/>
  <c r="H2198" i="2"/>
  <c r="L2198" i="2" s="1"/>
  <c r="L365" i="2"/>
  <c r="H470" i="2"/>
  <c r="L470" i="2" s="1"/>
  <c r="L471" i="2"/>
  <c r="L1045" i="2"/>
  <c r="H1043" i="2"/>
  <c r="H95" i="2"/>
  <c r="L96" i="2"/>
  <c r="H2771" i="2"/>
  <c r="L2771" i="2" s="1"/>
  <c r="L2772" i="2"/>
  <c r="H537" i="2"/>
  <c r="L537" i="2" s="1"/>
  <c r="M537" i="2" s="1"/>
  <c r="L538" i="2"/>
  <c r="L1706" i="2"/>
  <c r="H1676" i="2"/>
  <c r="L1676" i="2" s="1"/>
  <c r="M1676" i="2" s="1"/>
  <c r="L1100" i="2"/>
  <c r="H1099" i="2"/>
  <c r="L1099" i="2" s="1"/>
  <c r="M1099" i="2" s="1"/>
  <c r="H1909" i="2"/>
  <c r="L1911" i="2"/>
  <c r="L1033" i="2"/>
  <c r="H1032" i="2"/>
  <c r="L1032" i="2" s="1"/>
  <c r="L1504" i="2"/>
  <c r="L2782" i="2"/>
  <c r="H2664" i="2"/>
  <c r="L2664" i="2" s="1"/>
  <c r="H1932" i="2"/>
  <c r="L1932" i="2" s="1"/>
  <c r="L1933" i="2"/>
  <c r="L1345" i="2"/>
  <c r="H1344" i="2"/>
  <c r="L1344" i="2" s="1"/>
  <c r="L208" i="2"/>
  <c r="H207" i="2"/>
  <c r="L207" i="2" s="1"/>
  <c r="H2805" i="2"/>
  <c r="L2805" i="2" s="1"/>
  <c r="L2806" i="2"/>
  <c r="L1331" i="2"/>
  <c r="H1213" i="2"/>
  <c r="L1213" i="2" s="1"/>
  <c r="J848" i="2"/>
  <c r="L849" i="2"/>
  <c r="H257" i="2"/>
  <c r="L258" i="2"/>
  <c r="H2489" i="2"/>
  <c r="L2491" i="2"/>
  <c r="I1066" i="2"/>
  <c r="L1067" i="2"/>
  <c r="H1320" i="2"/>
  <c r="L1320" i="2" s="1"/>
  <c r="L1321" i="2"/>
  <c r="L1793" i="2"/>
  <c r="H1790" i="2"/>
  <c r="L1790" i="2" s="1"/>
  <c r="L927" i="2"/>
  <c r="H791" i="2"/>
  <c r="L791" i="2" s="1"/>
  <c r="L793" i="2"/>
  <c r="L2189" i="2"/>
  <c r="H2188" i="2"/>
  <c r="L2188" i="2" s="1"/>
  <c r="H1633" i="2"/>
  <c r="L1633" i="2" s="1"/>
  <c r="L1634" i="2"/>
  <c r="H1965" i="2"/>
  <c r="L1965" i="2" s="1"/>
  <c r="M1965" i="2" s="1"/>
  <c r="L1966" i="2"/>
  <c r="H1354" i="2"/>
  <c r="L1354" i="2" s="1"/>
  <c r="L1355" i="2"/>
  <c r="H1387" i="2"/>
  <c r="L1387" i="2" s="1"/>
  <c r="M1387" i="2" s="1"/>
  <c r="H219" i="2"/>
  <c r="L219" i="2" s="1"/>
  <c r="L220" i="2"/>
  <c r="I2958" i="2" l="1"/>
  <c r="L2958" i="2" s="1"/>
  <c r="L3076" i="2"/>
  <c r="L3099" i="2"/>
  <c r="I2957" i="2"/>
  <c r="L2957" i="2" s="1"/>
  <c r="I924" i="2"/>
  <c r="L1066" i="2"/>
  <c r="L848" i="2"/>
  <c r="J818" i="2"/>
  <c r="L1909" i="2"/>
  <c r="H1791" i="2"/>
  <c r="L1791" i="2" s="1"/>
  <c r="H1501" i="2"/>
  <c r="L1501" i="2" s="1"/>
  <c r="L2489" i="2"/>
  <c r="H2371" i="2"/>
  <c r="L2371" i="2" s="1"/>
  <c r="H644" i="2"/>
  <c r="L644" i="2" s="1"/>
  <c r="L762" i="2"/>
  <c r="L818" i="2"/>
  <c r="M818" i="2" s="1"/>
  <c r="L481" i="2"/>
  <c r="H363" i="2"/>
  <c r="L363" i="2" s="1"/>
  <c r="L257" i="2"/>
  <c r="M257" i="2" s="1"/>
  <c r="H94" i="2"/>
  <c r="L94" i="2" s="1"/>
  <c r="L95" i="2"/>
  <c r="H362" i="2"/>
  <c r="L362" i="2" s="1"/>
  <c r="H924" i="2"/>
  <c r="L924" i="2" s="1"/>
  <c r="L1043" i="2"/>
  <c r="H925" i="2"/>
  <c r="L925" i="2" s="1"/>
  <c r="H2370" i="2"/>
  <c r="L2370" i="2" s="1"/>
  <c r="H2080" i="2"/>
  <c r="L2080" i="2" s="1"/>
  <c r="H1212" i="2"/>
  <c r="L1212" i="2" s="1"/>
</calcChain>
</file>

<file path=xl/sharedStrings.xml><?xml version="1.0" encoding="utf-8"?>
<sst xmlns="http://schemas.openxmlformats.org/spreadsheetml/2006/main" count="15353" uniqueCount="520">
  <si>
    <t>Código Presupuestal</t>
  </si>
  <si>
    <t>Fuente de 
Financiación</t>
  </si>
  <si>
    <t>Recurso</t>
  </si>
  <si>
    <t>Situado</t>
  </si>
  <si>
    <t>Denominación del Rubro</t>
  </si>
  <si>
    <t>Apropiación Inicial
(1)</t>
  </si>
  <si>
    <t>Modificaciones Presupuestales (2)</t>
  </si>
  <si>
    <t>Adiciones
(a)</t>
  </si>
  <si>
    <t>Reducciones
(b)</t>
  </si>
  <si>
    <t>Créditos
(c)</t>
  </si>
  <si>
    <t>Contracréditos
(d)</t>
  </si>
  <si>
    <t>Total Modificaciones Presupuestales
( e) = (a)-(b)+( c) - (d)</t>
  </si>
  <si>
    <t>A</t>
  </si>
  <si>
    <t>NACIÓN</t>
  </si>
  <si>
    <t>CSF</t>
  </si>
  <si>
    <t>FUNCIONAMIENTO</t>
  </si>
  <si>
    <t>PROPIOS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</si>
  <si>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</si>
  <si>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</si>
  <si>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</si>
  <si>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</si>
  <si>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</si>
  <si>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</si>
  <si>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</si>
  <si>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</si>
  <si>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</si>
  <si>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</si>
  <si>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</si>
  <si>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</si>
  <si>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</si>
  <si>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</si>
  <si>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</si>
  <si>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</si>
  <si>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</si>
  <si>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</si>
  <si>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</si>
  <si>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</si>
  <si>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</si>
  <si>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 DOMINICALES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</si>
  <si>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</si>
  <si>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</si>
  <si>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</si>
  <si>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</si>
  <si>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</si>
  <si>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</si>
  <si>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</si>
  <si>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</si>
  <si>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</si>
  <si>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</si>
  <si>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</si>
  <si>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</si>
  <si>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</si>
  <si>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</si>
  <si>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</si>
  <si>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</si>
  <si>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</si>
  <si>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</si>
  <si>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</si>
  <si>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</si>
  <si>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</si>
  <si>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</si>
  <si>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</si>
  <si>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SEGÚN DEFINICIÓN LEGAL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</si>
  <si>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</si>
  <si>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</si>
  <si>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</si>
  <si>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</si>
  <si>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</si>
  <si>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</si>
  <si>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</si>
  <si>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</si>
  <si>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</si>
  <si>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</si>
  <si>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</si>
  <si>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</si>
  <si>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</si>
  <si>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</si>
  <si>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</si>
  <si>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</si>
  <si>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</si>
  <si>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</si>
  <si>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</si>
  <si>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</si>
  <si>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</si>
  <si>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</si>
  <si>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A-02-01-01-003-008</t>
  </si>
  <si>
    <t>MUEBLES INSTRUMENTOS MUSICALES ARTÍCULOS DE DEPORTE Y ANTIGÜEDADES</t>
  </si>
  <si>
    <t>A-02-01-01-004</t>
  </si>
  <si>
    <t>MAQUINARIA Y EQUIPO</t>
  </si>
  <si>
    <t>A-02-01-01-004-005</t>
  </si>
  <si>
    <t>MAQUINARIA DE OFICINA CONTABILIDAD E INFORMÁTICA</t>
  </si>
  <si>
    <t>A-02-01-01-004-006</t>
  </si>
  <si>
    <t>MAQUINARIA Y APARATOS ELÉCTRICOS</t>
  </si>
  <si>
    <t>A-02-01-01-004-007</t>
  </si>
  <si>
    <t>EQUIPO Y APARATOS DE RADIO TELEVISIÓN Y COMUNICACIONES</t>
  </si>
  <si>
    <t>A-02-02</t>
  </si>
  <si>
    <t>ADQUISICIONES DIFERENTES DE ACTIVOS</t>
  </si>
  <si>
    <t>A-02-02-01</t>
  </si>
  <si>
    <t>MATERIALES Y SUMINISTROS</t>
  </si>
  <si>
    <t>A-02-02-01-002</t>
  </si>
  <si>
    <t>PRODUCTOS ALIMENTICIOS BEBIDAS Y TABACO; TEXTILES PRENDAS DE VESTIR Y PRODUCTOS DE CUERO</t>
  </si>
  <si>
    <t>A-02-02-01-002-003</t>
  </si>
  <si>
    <t>PRODUCTOS DE MOLINERÍA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</si>
  <si>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</si>
  <si>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</si>
  <si>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</si>
  <si>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</si>
  <si>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</t>
  </si>
  <si>
    <t>OTROS BIENES TRANSPORTABLES (EXCEPTO PRODUCTOS METÁLICOS MAQUINARIA Y EQUIPO)</t>
  </si>
  <si>
    <t>A-02-02-01-003-001</t>
  </si>
  <si>
    <t>PRODUCTOS DE MADERA CORCHO CESTERÍA Y ESPARTERÍA</t>
  </si>
  <si>
    <t>A-02-02-01-003-002</t>
  </si>
  <si>
    <t>PASTA O PULPA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</si>
  <si>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</si>
  <si>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</si>
  <si>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</si>
  <si>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</si>
  <si>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</si>
  <si>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</si>
  <si>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</si>
  <si>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</si>
  <si>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</si>
  <si>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N,C,P,</t>
  </si>
  <si>
    <t>A-02-02-01-003-008</t>
  </si>
  <si>
    <t>OTROS BIENES TRANSPORTABLES N,C,P,</t>
  </si>
  <si>
    <t>A-02-02-01-004</t>
  </si>
  <si>
    <t>PRODUCTOS METÁLICOS Y PAQUETES DE SOFTWARE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</si>
  <si>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</si>
  <si>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</si>
  <si>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</si>
  <si>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</si>
  <si>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</si>
  <si>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</si>
  <si>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</t>
  </si>
  <si>
    <t>ADQUISICIÓN DE SERVICIOS</t>
  </si>
  <si>
    <t>A-02-02-02-005</t>
  </si>
  <si>
    <t>SERVICIOS DE LA CONSTRUCCIÓN</t>
  </si>
  <si>
    <t>A-02-02-02-005-004</t>
  </si>
  <si>
    <t>SERVICIOS DE CONSTRUCCIÓN</t>
  </si>
  <si>
    <t>A-02-02-02-006</t>
  </si>
  <si>
    <t>SERVICIOS DE ALOJAMIENTO; SERVICIOS DE SUMINISTRO DE COMIDAS Y BEBIDAS; SERVICIOS DE TRANSPORTE; Y SERVICIOS DE DISTRIBUCIÓN DE ELECTRICIDAD GAS Y AGUA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</si>
  <si>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</si>
  <si>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</si>
  <si>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</si>
  <si>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</si>
  <si>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</si>
  <si>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</si>
  <si>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</si>
  <si>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</si>
  <si>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</si>
  <si>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</si>
  <si>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</si>
  <si>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 GAS Y AGUA (POR CUENTA PROPIA)</t>
  </si>
  <si>
    <t>A-02-02-02-007</t>
  </si>
  <si>
    <t>SERVICIOS FINANCIEROS Y SERVICIOS CONEXOS SERVICIOS INMOBILIARIOS Y SERVICIOS DE LEASING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</si>
  <si>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</si>
  <si>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</si>
  <si>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</si>
  <si>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</si>
  <si>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</si>
  <si>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</si>
  <si>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</t>
  </si>
  <si>
    <t>SERVICIOS PRESTADOS A LAS EMPRESAS Y SERVICIOS DE PRODUCCIÓN</t>
  </si>
  <si>
    <t>A-02-02-02-008-002</t>
  </si>
  <si>
    <t>SERVICIOS JURÍDICOS Y CONTABLES</t>
  </si>
  <si>
    <t>A-02-02-02-008-003</t>
  </si>
  <si>
    <t>OTROS SERVICIOS PROFESIONALES CIENTÍFICOS Y TÉCNICOS</t>
  </si>
  <si>
    <t>A-02-02-02-008-004</t>
  </si>
  <si>
    <t>SERVICIOS DE TELECOMUNICACIONES TRANSMISIÓN Y SUMINISTRO DE INFORMACIÓN</t>
  </si>
  <si>
    <t>A-02-02-02-008-005</t>
  </si>
  <si>
    <t>SERVICIOS DE SOPORTE</t>
  </si>
  <si>
    <t>A-02-02-02-008-007</t>
  </si>
  <si>
    <t>SERVICIOS DE MANTENIMIENTO REPARACIÓN E INSTALACIÓN (EXCEPTO SERVICIOS DE CONSTRUCCIÓN)</t>
  </si>
  <si>
    <t>A-02-02-02-008-009</t>
  </si>
  <si>
    <t>OTROS SERVICIOS DE FABRICACIÓN; SERVICIOS DE EDICIÓN IMPRESIÓN Y REPRODUCCIÓN; SERVICIOS DE RECUPERACIÓN DE MATERIALES</t>
  </si>
  <si>
    <t>A-02-02-02-009</t>
  </si>
  <si>
    <t>SERVICIOS PARA LA COMUNIDAD SOCIALES Y PERSONALES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</si>
  <si>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</si>
  <si>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</si>
  <si>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</si>
  <si>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</si>
  <si>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</si>
  <si>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 RECOLECCIÓN TRATAMIENTO Y DISPOSICIÓN DE DESECHOS Y OTROS SERVICIOS DE SANEAMIENTO AMBIENTAL</t>
  </si>
  <si>
    <t>A-02-02-02-009-006</t>
  </si>
  <si>
    <t>SERVICIOS DE ESPARCIMIENTO CULTURALES Y DEPORTIVOS</t>
  </si>
  <si>
    <t>A-02-02-02-009-007</t>
  </si>
  <si>
    <t>OTROS SERVICIOS</t>
  </si>
  <si>
    <t>A-02-02-02-010</t>
  </si>
  <si>
    <t>VIÁTICOS DE LOS FUNCIONARIOS EN COMISIÓN</t>
  </si>
  <si>
    <t>A-03</t>
  </si>
  <si>
    <t>TRANSFERENCIAS CORRIENTES</t>
  </si>
  <si>
    <t>A-03-03</t>
  </si>
  <si>
    <t>A ENTIDADES DEL GOBIERNO</t>
  </si>
  <si>
    <t>A-03-03-01</t>
  </si>
  <si>
    <t>A ÓRGANOS DEL PRESUPUESTO GENERAL</t>
  </si>
  <si>
    <t>A-03-03-01-999</t>
  </si>
  <si>
    <t>OTRAS TRANSFERENCIAS - DISTRIBUCIÓN PREVIO CONCEPTO DGPPN</t>
  </si>
  <si>
    <t>A-03-04</t>
  </si>
  <si>
    <t>PRESTACIONES PARA CUBRIR RIESGOS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</si>
  <si>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</si>
  <si>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</si>
  <si>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</si>
  <si>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</si>
  <si>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</si>
  <si>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</si>
  <si>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</si>
  <si>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</si>
  <si>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</si>
  <si>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</si>
  <si>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</si>
  <si>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</si>
  <si>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</si>
  <si>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</si>
  <si>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A-03-10-01-003</t>
  </si>
  <si>
    <t>LAUDOS ARBITRALES</t>
  </si>
  <si>
    <t>A-08</t>
  </si>
  <si>
    <t>GASTOS POR TRIBUTOS MULTAS SANCIONES E INTERESES DE MORA</t>
  </si>
  <si>
    <t>A-08-04</t>
  </si>
  <si>
    <t>CONTRIBUCIONES</t>
  </si>
  <si>
    <t>A-08-04-01</t>
  </si>
  <si>
    <t>CUOTA DE FISCALIZACIÓN Y AUDITAJE</t>
  </si>
  <si>
    <t>B</t>
  </si>
  <si>
    <t>SSF</t>
  </si>
  <si>
    <t>SERVICIO DE LA DEUDA PÚBLICA</t>
  </si>
  <si>
    <t>B-10</t>
  </si>
  <si>
    <t>SERVICIO DE LA DEUDA PÚBLICA INTERNA</t>
  </si>
  <si>
    <t>B-10-01</t>
  </si>
  <si>
    <t>PRINCIPAL</t>
  </si>
  <si>
    <t>B-10-01-02</t>
  </si>
  <si>
    <t>PRÉSTAMOS</t>
  </si>
  <si>
    <t>B-10-01-02-001</t>
  </si>
  <si>
    <t>B-10-04</t>
  </si>
  <si>
    <t>FONDO DE CONTINGENCIAS</t>
  </si>
  <si>
    <t>B-10-04-01</t>
  </si>
  <si>
    <t>APORTES AL FONDO DE CONTINGENCIAS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</si>
  <si>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</si>
  <si>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</si>
  <si>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</si>
  <si>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</si>
  <si>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</si>
  <si>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</si>
  <si>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C-2401-0600-38</t>
  </si>
  <si>
    <t xml:space="preserve">MEJORAMIENTO APOYO ESTATAL PROYECTO DE CONCESIÓN RUTA DEL SOL SECTOR III   CESAR BOLÍVAR MAGDALENA </t>
  </si>
  <si>
    <t>C-2401-0600-38-0</t>
  </si>
  <si>
    <t>C-2401-0600-38-0-2401070</t>
  </si>
  <si>
    <t>VÍA PRIMARIA CONCESIONADA</t>
  </si>
  <si>
    <t>C-2401-0600-38-0-2401070-02</t>
  </si>
  <si>
    <t>ADQUISICIÓN DE BIENES Y SERVICIOS</t>
  </si>
  <si>
    <t>C-2401-0600-54</t>
  </si>
  <si>
    <t>MEJORAMIENTO DE LA CONCESIÓN ARMENIA PEREIRA MANIZALES  RISARALDA CALDAS QUINDIO VALLE DEL CAUCA</t>
  </si>
  <si>
    <t>C-2401-0600-54-0</t>
  </si>
  <si>
    <t>C-2401-0600-54-0-2401070</t>
  </si>
  <si>
    <t>C-2401-0600-54-0-2401070-02</t>
  </si>
  <si>
    <t>C-2401-0600-59</t>
  </si>
  <si>
    <t>MEJORAMIENTO CONSTRUCCIÓN REHABILITACIÓN MANTENIMIENTO Y OPERACIÓN DEL CORREDOR VIAL PAMPLONA - CUCÚTA DEPARTAMENTO DE   NORTE DE SANTANDER</t>
  </si>
  <si>
    <t>C-2401-0600-59-0</t>
  </si>
  <si>
    <t>C-2401-0600-59-0-2401074</t>
  </si>
  <si>
    <t>VÍA PRIMARIA INTERVENIDA Y EN OPERACIÓN</t>
  </si>
  <si>
    <t>C-2401-0600-59-0-2401074-02</t>
  </si>
  <si>
    <t>C-2401-0600-60</t>
  </si>
  <si>
    <t>MEJORAMIENTO  CONSTRUCCIÓN REHABILITACIÓN MANTENIMIENTO  Y OPERACIÓN DEL CORREDOR BUCARAMANGA BARRANCABERMEJA YONDÓ EN LOS DEPARTAMENTOS DE   ANTIOQUIA SANTANDER</t>
  </si>
  <si>
    <t>C-2401-0600-60-0</t>
  </si>
  <si>
    <t>C-2401-0600-60-0-2401074</t>
  </si>
  <si>
    <t>C-2401-0600-60-0-2401074-02</t>
  </si>
  <si>
    <t>C-2401-0600-61</t>
  </si>
  <si>
    <t>CONSTRUCCIÓN OPERACIÓN Y MANTENIMIENTO DE LA CONCESIÓN AUTOPISTA CONEXIÓN PACIFICO 1 - AUTOPISTAS PARA LA PROSPERIDAD ANTIOQUIA</t>
  </si>
  <si>
    <t>C-2401-0600-61-0</t>
  </si>
  <si>
    <t>C-2401-0600-61-0-2401074</t>
  </si>
  <si>
    <t>C-2401-0600-61-0-2401074-02</t>
  </si>
  <si>
    <t>C-2401-0600-62</t>
  </si>
  <si>
    <t>REHABILITACIÓN CONSTRUCCIÓN MEJORAMIENTO OPERACIÓN Y MANTENIMIENTO DE LA CONCESIÓN AUTOPISTA AL RIO MAGDALENA 2 DEPARTAMENTOS DE ANTIOQUIA SANTANDER</t>
  </si>
  <si>
    <t>C-2401-0600-62-0</t>
  </si>
  <si>
    <t>C-2401-0600-62-0-2401074</t>
  </si>
  <si>
    <t>C-2401-0600-62-0-2401074-02</t>
  </si>
  <si>
    <t>C-2401-0600-63</t>
  </si>
  <si>
    <t>MEJORAMIENTO REHABILITACIÓN CONSTRUCCIÓN MANTENIMIENTO Y OPERACIÓN DEL CORREDOR SANTANA - MOCOA - NEIVA DEPARTAMENTOS DE  HUILA PUTUMAYO CAUCA</t>
  </si>
  <si>
    <t>C-2401-0600-63-0</t>
  </si>
  <si>
    <t>C-2401-0600-63-0-2401074</t>
  </si>
  <si>
    <t>C-2401-0600-63-0-2401074-02</t>
  </si>
  <si>
    <t>C-2401-0600-64</t>
  </si>
  <si>
    <t>MEJORAMIENTO REHABILITACIÓN CONSTRUCCIÓN  MANTENIMIENTO  Y OPERACIÓN DEL CORREDOR POPAYAN - SANTANDER DE QUILICHAO EN EL DEPARTAMENTO DEL     CAUCA</t>
  </si>
  <si>
    <t>C-2401-0600-64-0</t>
  </si>
  <si>
    <t>C-2401-0600-64-0-2401074</t>
  </si>
  <si>
    <t>C-2401-0600-64-0-2401074-02</t>
  </si>
  <si>
    <t>C-2401-0600-65</t>
  </si>
  <si>
    <t>MEJORAMIENTO CONSTRUCCIÓN MANTENIMIENTO Y OPERACIÓN DEL CORREDOR CONEXIÓN NORTE AUTOPISTAS PARA LA PROSPERIDAD   ANTIOQUIA</t>
  </si>
  <si>
    <t>C-2401-0600-65-0</t>
  </si>
  <si>
    <t>C-2401-0600-65-0-2401074</t>
  </si>
  <si>
    <t>C-2401-0600-65-0-2401074-02</t>
  </si>
  <si>
    <t>C-2401-0600-66</t>
  </si>
  <si>
    <t>CONTROL Y SEGUIMIENTO A LA OPERACIÓN DE LAS VÍAS PRIMARIAS CONCESIONADAS  NACIONAL</t>
  </si>
  <si>
    <t>C-2401-0600-66-0</t>
  </si>
  <si>
    <t>C-2401-0600-66-0-2401075</t>
  </si>
  <si>
    <t>DOCUMENTOS DE APOYO TÉCNICO PARA EL DESARROLLO DE INTERVENCIONES EN INFRAESTRUCTURA VIAL</t>
  </si>
  <si>
    <t>C-2401-0600-66-0-2401075-02</t>
  </si>
  <si>
    <t>C-2401-0600-67</t>
  </si>
  <si>
    <t>MEJORAMIENTO CONSTRUCCIÓN REHABILITACIÓN Y MANTENIMIENTO DEL CORREDOR VILLAVICENCIO - YOPAL DEPARTAMENTOS DEL   META CASANARE</t>
  </si>
  <si>
    <t>C-2401-0600-67-0</t>
  </si>
  <si>
    <t>C-2401-0600-67-0-2401074</t>
  </si>
  <si>
    <t>C-2401-0600-67-0-2401074-02</t>
  </si>
  <si>
    <t>C-2401-0600-68</t>
  </si>
  <si>
    <t>CONSTRUCCIÓN OPERACIÓN Y MANTENIMIENTO DE LA VÍA MULALO - LOBOGUERRERO DEPARTAMENTO DEL VALLE DEL CAUCA</t>
  </si>
  <si>
    <t>C-2401-0600-68-0</t>
  </si>
  <si>
    <t>C-2401-0600-68-0-2401074</t>
  </si>
  <si>
    <t>C-2401-0600-68-0-2401074-02</t>
  </si>
  <si>
    <t>C-2401-0600-69</t>
  </si>
  <si>
    <t>MEJORAMIENTO REHABILITACIÓN CONSTRUCCIÓN MANTENIMIENTO Y OPERACIÓN DEL CORREDOR BUCARAMANGA PAMPLONA NORTE DE SANTANDER</t>
  </si>
  <si>
    <t>C-2401-0600-69-0</t>
  </si>
  <si>
    <t>C-2401-0600-69-0-2401074</t>
  </si>
  <si>
    <t>C-2401-0600-69-0-2401074-02</t>
  </si>
  <si>
    <t>C-2401-0600-70</t>
  </si>
  <si>
    <t>MEJORAMIENTO REHABILITACIÓN MANTENIMIENTO Y OPERACIÓN DEL CORREDOR TRANSVERSAL DEL SISGA DEPARTAMENTOS DE BOYACÁ CUNDINAMARCA CASANARE</t>
  </si>
  <si>
    <t>C-2401-0600-70-0</t>
  </si>
  <si>
    <t>C-2401-0600-70-0-2401074</t>
  </si>
  <si>
    <t>C-2401-0600-70-0-2401074-02</t>
  </si>
  <si>
    <t>C-2401-0600-71</t>
  </si>
  <si>
    <t>REHABILITACIÓN MEJORAMIENTO CONSTRUCCIÓN MANTENIMIENTO Y OPERACIÓN DEL CORREDOR CARTAGENA - BARRANQUILLA Y CIRCUNVALAR DE LA PROSPERIDAD DEPARTAMENTOS DE   ATLÁNTICO BOLÍVAR</t>
  </si>
  <si>
    <t>C-2401-0600-71-0</t>
  </si>
  <si>
    <t>C-2401-0600-71-0-2401074</t>
  </si>
  <si>
    <t>C-2401-0600-71-0-2401074-02</t>
  </si>
  <si>
    <t>C-2401-0600-72</t>
  </si>
  <si>
    <t>MEJORAMIENTO CONSTRUCCIÓN OPERACIÓN Y MANTENIMIENTO DE LA CONCESIÓN AUTOPISTA CONEXIÓN PACIFICO 2 ANTIOQUIA</t>
  </si>
  <si>
    <t>C-2401-0600-72-0</t>
  </si>
  <si>
    <t>C-2401-0600-72-0-2401074</t>
  </si>
  <si>
    <t>C-2401-0600-72-0-2401074-02</t>
  </si>
  <si>
    <t>C-2401-0600-73</t>
  </si>
  <si>
    <t>MEJORAMIENTO  CONSTRUCCIÓN OPERACIÓN Y MANTENIMIENTO DE LA AUTOPISTA CONEXIÓN PACIFICO 3  AUTOPISTAS PARA LA PROSPERIDAD   ANTIOQUIA</t>
  </si>
  <si>
    <t>C-2401-0600-73-0</t>
  </si>
  <si>
    <t>C-2401-0600-73-0-2401074</t>
  </si>
  <si>
    <t>C-2401-0600-73-0-2401074-02</t>
  </si>
  <si>
    <t>C-2401-0600-74</t>
  </si>
  <si>
    <t>MEJORAMIENTO REHABILITACIÓN CONSTRUCCIÓN MANTENIMIENTO Y OPERACIÓN DEL CORREDOR RUMICHACA - PASTO EN EL DEPARTAMENTO DE    NARIÑO</t>
  </si>
  <si>
    <t>C-2401-0600-74-0</t>
  </si>
  <si>
    <t>C-2401-0600-74-0-2401074</t>
  </si>
  <si>
    <t>C-2401-0600-74-0-2401074-02</t>
  </si>
  <si>
    <t>C-2401-0600-75</t>
  </si>
  <si>
    <t>REHABILITACIÓN MEJORAMIENTO OPERACIÓN Y MANTENIMIENTO DEL CORREDOR PERIMETRAL DE CUNDINAMARCA CENTRO ORIENTE   CUNDINAMARCA</t>
  </si>
  <si>
    <t>C-2401-0600-75-0</t>
  </si>
  <si>
    <t>C-2401-0600-75-0-2401074</t>
  </si>
  <si>
    <t>C-2401-0600-75-0-2401074-02</t>
  </si>
  <si>
    <t>C-2401-0600-76</t>
  </si>
  <si>
    <t>MEJORAMIENTO CONSTRUCCIÓN REHABILITACIÓN OPERACIÓN Y MANTENIMIENTO DE LA CONCESIÓN AUTOPISTA AL MAR 2   ANTIOQUIA</t>
  </si>
  <si>
    <t>C-2401-0600-76-0</t>
  </si>
  <si>
    <t>C-2401-0600-76-0-2401074</t>
  </si>
  <si>
    <t>C-2401-0600-76-0-2401074-02</t>
  </si>
  <si>
    <t>C-2401-0600-77</t>
  </si>
  <si>
    <t>MEJORAMIENTO REHABILITACIÓN Y MANTENIMIENTO DEL CORREDOR HONDA - PUERTO SALGAR - GIRARDOT DEPARTAMENTOS DE    CUNDINAMARCA CALDAS TOLIMA</t>
  </si>
  <si>
    <t>C-2401-0600-77-0</t>
  </si>
  <si>
    <t>C-2401-0600-77-0-2401074</t>
  </si>
  <si>
    <t>C-2401-0600-77-0-2401074-02</t>
  </si>
  <si>
    <t>C-2401-0600-78</t>
  </si>
  <si>
    <t>MEJORAMIENTO CONSTRUCCIÓN REHABILITACIÓN OPERACIÓN Y MANTENIMIENTO DE LA CONCESIÓN AUTOPISTA AL MAR 1 DEPARTAMENTO DE ANTIOQUIA</t>
  </si>
  <si>
    <t>C-2401-0600-78-0</t>
  </si>
  <si>
    <t>C-2401-0600-78-0-2401074</t>
  </si>
  <si>
    <t>C-2401-0600-78-0-2401074-02</t>
  </si>
  <si>
    <t>C-2401-0600-79</t>
  </si>
  <si>
    <t>MEJORAMIENTO DEL CORREDOR PUERTA DE HIERRO - PALMAR DE VARELA Y CARRETO - CRUZ DEL VISO EN LOS DEPARTAMENTOS DE    ATLÁNTICO BOLÍVAR SUCRE</t>
  </si>
  <si>
    <t>C-2401-0600-79-0</t>
  </si>
  <si>
    <t>C-2401-0600-79-0-2401074</t>
  </si>
  <si>
    <t>C-2401-0600-79-0-2401074-02</t>
  </si>
  <si>
    <t>C-2401-0600-80</t>
  </si>
  <si>
    <t>DESARROLLO DE OBRAS COMPLEMENTARIAS GESTIÓN SOCIAL AMBIENTAL Y PREDIAL DE LOS CONTRATOS DE CONCESIÓN VIAL,   NACIONAL</t>
  </si>
  <si>
    <t>C-2401-0600-80-0</t>
  </si>
  <si>
    <t>C-2401-0600-80-0-2401017</t>
  </si>
  <si>
    <t>PUENTE CONSTRUIDO</t>
  </si>
  <si>
    <t>C-2401-0600-80-0-2401017-02</t>
  </si>
  <si>
    <t>C-2401-0600-80-0-2401034</t>
  </si>
  <si>
    <t>VÍA PRIMARIA CON OBRAS COMPLEMENTARIAS DE SEGURIDAD VIAL</t>
  </si>
  <si>
    <t>C-2401-0600-80-0-2401034-02</t>
  </si>
  <si>
    <t>C-2401-0600-80-0-2401074</t>
  </si>
  <si>
    <t>C-2401-0600-80-0-2401074-02</t>
  </si>
  <si>
    <t>C-2403</t>
  </si>
  <si>
    <t>INFRAESTRUCTURA Y SERVICIOS DE TRANSPORTE AÉREO</t>
  </si>
  <si>
    <t>C-2403-0600</t>
  </si>
  <si>
    <t>C-2403-0600-4</t>
  </si>
  <si>
    <t>CONTROL Y SEGUIMIENTO A LA OPERACIÓN DE LOS AEROPUERTOS CONCESIONADOS  NACIONAL</t>
  </si>
  <si>
    <t>C-2403-0600-4-0</t>
  </si>
  <si>
    <t>C-2403-0600-4-0-2403039</t>
  </si>
  <si>
    <t>DOCUMENTOS DE LINEAMIENTOS TÉCNICOS</t>
  </si>
  <si>
    <t>C-2403-0600-4-0-2403039-02</t>
  </si>
  <si>
    <t>C-2403-0600-5</t>
  </si>
  <si>
    <t>APOYO ESTATAL A LOS AEROPUERTOS A NIVEL NACIONAL  NACIONAL</t>
  </si>
  <si>
    <t>C-2403-0600-5-0</t>
  </si>
  <si>
    <t>APOYO ESTATAL A LOS AEROPUERTOS A NIVEL NACIONAL NACIONAL</t>
  </si>
  <si>
    <t>C-2403-0600-5-0-2403039</t>
  </si>
  <si>
    <t>C-2403-0600-5-0-2403039-02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</si>
  <si>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</si>
  <si>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</si>
  <si>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</si>
  <si>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</si>
  <si>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</si>
  <si>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</si>
  <si>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</si>
  <si>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</si>
  <si>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C-2404-0600-2-0-2404020-02</t>
  </si>
  <si>
    <t>C-2404-0600-2-0-2404047</t>
  </si>
  <si>
    <t>VÍA FÉRREA CONCESIONADA</t>
  </si>
  <si>
    <t>C-2404-0600-2-0-2404047-02</t>
  </si>
  <si>
    <t>C-2404-0600-4</t>
  </si>
  <si>
    <t>CONTROL Y SEGUIMIENTO A LA OPERACIÓN DE LAS VÍAS FÉRREAS  NACIONAL</t>
  </si>
  <si>
    <t>C-2404-0600-4-0</t>
  </si>
  <si>
    <t>C-2404-0600-4-0-2404042</t>
  </si>
  <si>
    <t>C-2404-0600-4-0-2404042-02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</si>
  <si>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</si>
  <si>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</si>
  <si>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</si>
  <si>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</si>
  <si>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</si>
  <si>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</si>
  <si>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</si>
  <si>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</si>
  <si>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</si>
  <si>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C-2405-0600-4</t>
  </si>
  <si>
    <t>CONTROL Y SEGUIMIENTO A LA OPERACIÓN DE LOS PUERTOS CONCESIONADOS   NACIONAL</t>
  </si>
  <si>
    <t>C-2405-0600-4-0</t>
  </si>
  <si>
    <t>C-2405-0600-4-0-2405013</t>
  </si>
  <si>
    <t>C-2405-0600-4-0-2405013-02</t>
  </si>
  <si>
    <t>C-2406</t>
  </si>
  <si>
    <t>INFRAESTRUCTURA DE TRANSPORTE FLUVIAL</t>
  </si>
  <si>
    <t>C-2406-0600</t>
  </si>
  <si>
    <t>C-2406-0600-1</t>
  </si>
  <si>
    <t>CONTROL Y SEGUIMIENTO A LAS VIAS FLUVIALES  NACIONAL</t>
  </si>
  <si>
    <t>C-2406-0600-1-0</t>
  </si>
  <si>
    <t>C-2406-0600-1-0-2406038</t>
  </si>
  <si>
    <t>C-2406-0600-1-0-2406038-02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</si>
  <si>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</si>
  <si>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</si>
  <si>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</si>
  <si>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</si>
  <si>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</si>
  <si>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</si>
  <si>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</si>
  <si>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</si>
  <si>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</si>
  <si>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</si>
  <si>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</si>
  <si>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</si>
  <si>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C-2499-0600-8-0-2499066</t>
  </si>
  <si>
    <t>ESTUDIOS DE PREINVERSIÓN</t>
  </si>
  <si>
    <t>C-2499-0600-8-0-2499053</t>
  </si>
  <si>
    <t>C-2499-0600-8-0-2499053-02</t>
  </si>
  <si>
    <t>C-2499-0600-8-0-2499066-02</t>
  </si>
  <si>
    <t>C-2499-0600-9</t>
  </si>
  <si>
    <t>SISTEMATIZACIÓN PARA EL SERVICIO DE INFORMACIÓN DE LA GESTIÓN ADMINISTRATIVA,  NACIONAL</t>
  </si>
  <si>
    <t>C-2499-0600-9-0</t>
  </si>
  <si>
    <t>C-2499-0600-9-0-2499063</t>
  </si>
  <si>
    <t>SERVICIOS DE INFORMACIÓN IMPLEMENTADOS</t>
  </si>
  <si>
    <t>C-2499-0600-9-0-2499063-02</t>
  </si>
  <si>
    <t>C-2499-0600-10</t>
  </si>
  <si>
    <t>IMPLEMENTACION DEL SISTEMA DE GESTION DOCUMENTAL DE LA AGENCIA NACIONAL DE INFRAESTRUCTURA NACIONAL</t>
  </si>
  <si>
    <t>C-2499-0600-10-0</t>
  </si>
  <si>
    <t>C-2499-0600-10-0-2499052</t>
  </si>
  <si>
    <t>SERVICIO DE GESTIÓN DOCUMENTAL</t>
  </si>
  <si>
    <t>C-2499-0600-10-0-2499052-02</t>
  </si>
  <si>
    <t>Mes</t>
  </si>
  <si>
    <t xml:space="preserve">Apropiación Vigente
(1) </t>
  </si>
  <si>
    <t>Certificados Acumulados
(2)</t>
  </si>
  <si>
    <t>Compromisos
Acumulados
(3)</t>
  </si>
  <si>
    <t>Obligaciones
Acumuladas
(4)</t>
  </si>
  <si>
    <t>Pagos
Acumulados
(5)</t>
  </si>
  <si>
    <t>Enero</t>
  </si>
  <si>
    <t>HORAS EXTRAS, DOMINICALES, FESTIVOS Y RECARGOS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</si>
  <si>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</si>
  <si>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</si>
  <si>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</si>
  <si>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</si>
  <si>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</si>
  <si>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</si>
  <si>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</si>
  <si>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</si>
  <si>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</si>
  <si>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</si>
  <si>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</si>
  <si>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</si>
  <si>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</si>
  <si>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</si>
  <si>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SERVICIOS DE ESPARCIMIENTO, CULTURALES Y DEPORTIVOS</t>
  </si>
  <si>
    <t xml:space="preserve"> </t>
  </si>
  <si>
    <t>GASTOS POR TRIBUTOS, MULTAS, SANCIONES E INTERESES DE MORA</t>
  </si>
  <si>
    <t>INVERSION</t>
  </si>
  <si>
    <t xml:space="preserve">MEJORAMIENTO APOYO ESTATAL PROYECTO DE CONCESIÓN RUTA DEL SOL SECTOR III,   CESAR, BOLÍVAR, MAGDALENA </t>
  </si>
  <si>
    <t>MEJORAMIENTO DE LA CONCESIÓN ARMENIA PEREIRA MANIZALES  RISARALDA, CALDAS, QUINDIO, VALLE DEL CAUCA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</si>
  <si>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</si>
  <si>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</si>
  <si>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REHABILITACIÓN CONSTRUCCIÓN, MEJORAMIENTO, OPERACIÓN Y MANTENIMIENTO DE LA CONCESIÓN AUTOPISTA AL RIO MAGDALENA 2, DEPARTAMENTOS DE ANTIOQUIA, SANTANDER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</si>
  <si>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</si>
  <si>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</si>
  <si>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</si>
  <si>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</si>
  <si>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</si>
  <si>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</si>
  <si>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</si>
  <si>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REHABILITACIÓN MEJORAMIENTO, CONSTRUCCIÓN, MANTENIMIENTO Y OPERACIÓN DEL CORREDOR CARTAGENA - BARRANQUILLA Y CIRCUNVALAR DE LA PROSPERIDAD, DEPARTAMENTOS DE   ATLÁNTICO, BOLÍVAR</t>
  </si>
  <si>
    <t>MEJORAMIENTO CONSTRUCCIÓN, OPERACIÓN Y MANTENIMIENTO DE LA CONCESIÓN AUTOPISTA CONEXIÓN PACIFICO 2 ANTIOQUIA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</si>
  <si>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</si>
  <si>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</si>
  <si>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</si>
  <si>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</si>
  <si>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</si>
  <si>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CONSTRUCCIÓN, REHABILITACIÓN, OPERACIÓN Y MANTENIMIENTO DE LA CONCESIÓN AUTOPISTA AL MAR 1, DEPARTAMENTO DE ANTIOQUIA</t>
  </si>
  <si>
    <t>MEJORAMIENTO DEL CORREDOR PUERTA DE HIERRO - PALMAR DE VARELA Y CARRETO - CRUZ DEL VISO EN LOS DEPARTAMENTOS DE    ATLÁNTICO, BOLÍVAR, SUCRE</t>
  </si>
  <si>
    <t>DESARROLLO DE OBRAS COMPLEMENTARIAS, GESTIÓN SOCIAL, AMBIENTAL Y PREDIAL DE LOS CONTRATOS DE CONCESIÓN VIAL.   NACIONAL</t>
  </si>
  <si>
    <t>SISTEMATIZACIÓN PARA EL SERVICIO DE INFORMACIÓN DE LA GESTIÓN ADMINISTRATIVA.  NACIONAL</t>
  </si>
  <si>
    <t>FEBRERO</t>
  </si>
  <si>
    <t>MAQUINARIA DE OFICINA, CONTABILIDAD E INFORMÁTICA</t>
  </si>
  <si>
    <t>EQUIPO Y APARATOS DE RADIO, TELEVISIÓN Y COMUNICACIONES</t>
  </si>
  <si>
    <t>MARZO</t>
  </si>
  <si>
    <t>ABRIL</t>
  </si>
  <si>
    <t>MAYO</t>
  </si>
  <si>
    <t>MUEBLES, INSTRUMENTOS MUSICALES, ARTÍCULOS DE DEPORTE Y ANTIGÜEDADES</t>
  </si>
  <si>
    <t>PRODUCTOS DE MADERA, CORCHO, CESTERÍA Y ESPARTERÍA</t>
  </si>
  <si>
    <t>JUNIO</t>
  </si>
  <si>
    <t>VIDRIO Y PRODUCTOS DE VIDRIO Y OTROS PRODUCTOS NO METÁLICOS N.C.P.</t>
  </si>
  <si>
    <t>JULIO</t>
  </si>
  <si>
    <t>AGOSTO</t>
  </si>
  <si>
    <t>SEPTIEMBRE</t>
  </si>
  <si>
    <t>OCTUBRE</t>
  </si>
  <si>
    <t>VIDRIO Y PRODUCTOS DE VIDRIO Y OTROS PRODUCTOS NO METÁLICOS N.C.P</t>
  </si>
  <si>
    <t>OTROS BIENES TRANSPORTABLES N.C.P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</si>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</sst>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164" fontId="4" fillId="2" borderId="0" xfId="2" applyFont="1" applyFill="1" applyAlignment="1">
      <alignment vertical="center"/>
    </xf>
    <xf numFmtId="0" fontId="6" fillId="3" borderId="6" xfId="3" applyFont="1" applyFill="1" applyBorder="1" applyAlignment="1">
      <alignment horizontal="center" vertical="center" wrapText="1"/>
    </xf>
    <xf numFmtId="49" fontId="3" fillId="4" borderId="8" xfId="3" applyNumberFormat="1" applyFont="1" applyFill="1" applyBorder="1" applyAlignment="1">
      <alignment horizontal="left" vertical="center"/>
    </xf>
    <xf numFmtId="0" fontId="3" fillId="4" borderId="9" xfId="3" applyFont="1" applyFill="1" applyBorder="1" applyAlignment="1">
      <alignment horizontal="center" vertical="center"/>
    </xf>
    <xf numFmtId="0" fontId="3" fillId="4" borderId="9" xfId="1" applyFont="1" applyFill="1" applyBorder="1" applyAlignment="1">
      <alignment vertical="center" wrapText="1"/>
    </xf>
    <xf numFmtId="39" fontId="3" fillId="4" borderId="9" xfId="2" applyNumberFormat="1" applyFont="1" applyFill="1" applyBorder="1" applyAlignment="1">
      <alignment horizontal="right" vertical="center"/>
    </xf>
    <xf numFmtId="49" fontId="3" fillId="2" borderId="11" xfId="3" applyNumberFormat="1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vertical="center" wrapText="1"/>
    </xf>
    <xf numFmtId="4" fontId="3" fillId="2" borderId="11" xfId="1" applyNumberFormat="1" applyFont="1" applyFill="1" applyBorder="1" applyAlignment="1">
      <alignment vertical="center" wrapText="1"/>
    </xf>
    <xf numFmtId="49" fontId="3" fillId="2" borderId="12" xfId="3" applyNumberFormat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vertical="center" wrapText="1"/>
    </xf>
    <xf numFmtId="4" fontId="3" fillId="2" borderId="12" xfId="1" applyNumberFormat="1" applyFont="1" applyFill="1" applyBorder="1" applyAlignment="1">
      <alignment vertical="center" wrapText="1"/>
    </xf>
    <xf numFmtId="49" fontId="4" fillId="2" borderId="12" xfId="3" applyNumberFormat="1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4" fontId="7" fillId="2" borderId="12" xfId="1" applyNumberFormat="1" applyFont="1" applyFill="1" applyBorder="1" applyAlignment="1">
      <alignment horizontal="right" vertical="center" wrapText="1" readingOrder="1"/>
    </xf>
    <xf numFmtId="4" fontId="4" fillId="2" borderId="12" xfId="1" applyNumberFormat="1" applyFont="1" applyFill="1" applyBorder="1" applyAlignment="1">
      <alignment vertical="center" wrapText="1"/>
    </xf>
    <xf numFmtId="39" fontId="4" fillId="2" borderId="12" xfId="2" applyNumberFormat="1" applyFont="1" applyFill="1" applyBorder="1" applyAlignment="1">
      <alignment horizontal="right" vertical="center"/>
    </xf>
    <xf numFmtId="4" fontId="8" fillId="2" borderId="12" xfId="1" applyNumberFormat="1" applyFont="1" applyFill="1" applyBorder="1" applyAlignment="1">
      <alignment vertical="center" wrapText="1"/>
    </xf>
    <xf numFmtId="4" fontId="9" fillId="2" borderId="12" xfId="1" applyNumberFormat="1" applyFont="1" applyFill="1" applyBorder="1" applyAlignment="1">
      <alignment horizontal="right" vertical="center" wrapText="1" readingOrder="1"/>
    </xf>
    <xf numFmtId="4" fontId="3" fillId="2" borderId="12" xfId="1" applyNumberFormat="1" applyFont="1" applyFill="1" applyBorder="1" applyAlignment="1">
      <alignment horizontal="right" vertical="center" wrapText="1" readingOrder="1"/>
    </xf>
    <xf numFmtId="4" fontId="10" fillId="2" borderId="12" xfId="1" applyNumberFormat="1" applyFont="1" applyFill="1" applyBorder="1" applyAlignment="1">
      <alignment horizontal="right" vertical="center" wrapText="1" readingOrder="1"/>
    </xf>
    <xf numFmtId="39" fontId="3" fillId="2" borderId="12" xfId="2" applyNumberFormat="1" applyFont="1" applyFill="1" applyBorder="1" applyAlignment="1">
      <alignment horizontal="right" vertical="center"/>
    </xf>
    <xf numFmtId="4" fontId="8" fillId="2" borderId="12" xfId="1" applyNumberFormat="1" applyFont="1" applyFill="1" applyBorder="1" applyAlignment="1">
      <alignment horizontal="right" vertical="center" wrapText="1" readingOrder="1"/>
    </xf>
    <xf numFmtId="0" fontId="3" fillId="2" borderId="12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4" fontId="4" fillId="2" borderId="12" xfId="1" applyNumberFormat="1" applyFont="1" applyFill="1" applyBorder="1" applyAlignment="1">
      <alignment horizontal="right" vertical="center" wrapText="1" readingOrder="1"/>
    </xf>
    <xf numFmtId="0" fontId="3" fillId="2" borderId="13" xfId="3" applyFont="1" applyFill="1" applyBorder="1" applyAlignment="1">
      <alignment horizontal="center" vertical="center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3" xfId="3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 wrapText="1"/>
    </xf>
    <xf numFmtId="4" fontId="7" fillId="2" borderId="13" xfId="1" applyNumberFormat="1" applyFont="1" applyFill="1" applyBorder="1" applyAlignment="1">
      <alignment horizontal="right" vertical="center" wrapText="1" readingOrder="1"/>
    </xf>
    <xf numFmtId="39" fontId="4" fillId="2" borderId="13" xfId="2" applyNumberFormat="1" applyFont="1" applyFill="1" applyBorder="1" applyAlignment="1">
      <alignment horizontal="right" vertical="center"/>
    </xf>
    <xf numFmtId="39" fontId="3" fillId="4" borderId="9" xfId="2" applyNumberFormat="1" applyFont="1" applyFill="1" applyBorder="1" applyAlignment="1">
      <alignment horizontal="center" vertical="center"/>
    </xf>
    <xf numFmtId="165" fontId="3" fillId="4" borderId="9" xfId="2" applyNumberFormat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4" fontId="10" fillId="2" borderId="11" xfId="1" applyNumberFormat="1" applyFont="1" applyFill="1" applyBorder="1" applyAlignment="1">
      <alignment horizontal="right" vertical="center" wrapText="1" readingOrder="1"/>
    </xf>
    <xf numFmtId="0" fontId="8" fillId="2" borderId="12" xfId="1" applyFont="1" applyFill="1" applyBorder="1" applyAlignment="1">
      <alignment vertical="center" wrapText="1"/>
    </xf>
    <xf numFmtId="49" fontId="8" fillId="2" borderId="12" xfId="3" applyNumberFormat="1" applyFont="1" applyFill="1" applyBorder="1" applyAlignment="1">
      <alignment horizontal="left" vertical="center"/>
    </xf>
    <xf numFmtId="0" fontId="9" fillId="2" borderId="12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 wrapText="1"/>
    </xf>
    <xf numFmtId="49" fontId="9" fillId="2" borderId="12" xfId="3" applyNumberFormat="1" applyFont="1" applyFill="1" applyBorder="1" applyAlignment="1">
      <alignment horizontal="left" vertical="center"/>
    </xf>
    <xf numFmtId="0" fontId="9" fillId="2" borderId="12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vertical="center" wrapText="1"/>
    </xf>
    <xf numFmtId="49" fontId="2" fillId="4" borderId="8" xfId="3" applyNumberFormat="1" applyFont="1" applyFill="1" applyBorder="1" applyAlignment="1">
      <alignment horizontal="center" vertical="center"/>
    </xf>
    <xf numFmtId="49" fontId="2" fillId="4" borderId="9" xfId="3" applyNumberFormat="1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 wrapText="1"/>
    </xf>
    <xf numFmtId="39" fontId="2" fillId="4" borderId="9" xfId="2" applyNumberFormat="1" applyFont="1" applyFill="1" applyBorder="1" applyAlignment="1">
      <alignment horizontal="right" vertical="center"/>
    </xf>
    <xf numFmtId="39" fontId="2" fillId="4" borderId="10" xfId="2" applyNumberFormat="1" applyFont="1" applyFill="1" applyBorder="1" applyAlignment="1">
      <alignment horizontal="right" vertical="center"/>
    </xf>
    <xf numFmtId="49" fontId="2" fillId="4" borderId="19" xfId="3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vertical="center" wrapText="1"/>
    </xf>
    <xf numFmtId="49" fontId="2" fillId="4" borderId="21" xfId="3" applyNumberFormat="1" applyFont="1" applyFill="1" applyBorder="1" applyAlignment="1">
      <alignment horizontal="center" vertical="center"/>
    </xf>
    <xf numFmtId="4" fontId="3" fillId="2" borderId="22" xfId="1" applyNumberFormat="1" applyFont="1" applyFill="1" applyBorder="1" applyAlignment="1">
      <alignment vertical="center" wrapText="1"/>
    </xf>
    <xf numFmtId="4" fontId="7" fillId="2" borderId="22" xfId="1" applyNumberFormat="1" applyFont="1" applyFill="1" applyBorder="1" applyAlignment="1">
      <alignment horizontal="right" vertical="center" wrapText="1" readingOrder="1"/>
    </xf>
    <xf numFmtId="4" fontId="8" fillId="2" borderId="22" xfId="1" applyNumberFormat="1" applyFont="1" applyFill="1" applyBorder="1" applyAlignment="1">
      <alignment horizontal="right" vertical="center" wrapText="1" readingOrder="1"/>
    </xf>
    <xf numFmtId="4" fontId="10" fillId="2" borderId="22" xfId="1" applyNumberFormat="1" applyFont="1" applyFill="1" applyBorder="1" applyAlignment="1">
      <alignment horizontal="right" vertical="center" wrapText="1" readingOrder="1"/>
    </xf>
    <xf numFmtId="4" fontId="11" fillId="0" borderId="12" xfId="6" applyNumberFormat="1" applyFont="1" applyBorder="1" applyAlignment="1">
      <alignment horizontal="right" vertical="center" wrapText="1" readingOrder="1"/>
    </xf>
    <xf numFmtId="4" fontId="7" fillId="2" borderId="23" xfId="1" applyNumberFormat="1" applyFont="1" applyFill="1" applyBorder="1" applyAlignment="1">
      <alignment horizontal="right" vertical="center" wrapText="1" readingOrder="1"/>
    </xf>
    <xf numFmtId="49" fontId="2" fillId="4" borderId="24" xfId="3" applyNumberFormat="1" applyFont="1" applyFill="1" applyBorder="1" applyAlignment="1">
      <alignment horizontal="center" vertical="center"/>
    </xf>
    <xf numFmtId="49" fontId="2" fillId="4" borderId="8" xfId="3" applyNumberFormat="1" applyFont="1" applyFill="1" applyBorder="1" applyAlignment="1">
      <alignment horizontal="left" vertical="center"/>
    </xf>
    <xf numFmtId="0" fontId="4" fillId="2" borderId="11" xfId="3" applyFont="1" applyFill="1" applyBorder="1" applyAlignment="1">
      <alignment horizontal="center" vertical="center"/>
    </xf>
    <xf numFmtId="39" fontId="3" fillId="2" borderId="11" xfId="2" applyNumberFormat="1" applyFont="1" applyFill="1" applyBorder="1" applyAlignment="1">
      <alignment horizontal="right" vertical="center"/>
    </xf>
    <xf numFmtId="39" fontId="3" fillId="2" borderId="20" xfId="2" applyNumberFormat="1" applyFont="1" applyFill="1" applyBorder="1" applyAlignment="1">
      <alignment horizontal="right" vertical="center"/>
    </xf>
    <xf numFmtId="39" fontId="3" fillId="2" borderId="22" xfId="2" applyNumberFormat="1" applyFont="1" applyFill="1" applyBorder="1" applyAlignment="1">
      <alignment horizontal="right" vertical="center"/>
    </xf>
    <xf numFmtId="4" fontId="10" fillId="2" borderId="20" xfId="1" applyNumberFormat="1" applyFont="1" applyFill="1" applyBorder="1" applyAlignment="1">
      <alignment horizontal="right" vertical="center" wrapText="1" readingOrder="1"/>
    </xf>
    <xf numFmtId="4" fontId="3" fillId="2" borderId="22" xfId="1" applyNumberFormat="1" applyFont="1" applyFill="1" applyBorder="1" applyAlignment="1">
      <alignment horizontal="right" vertical="center" wrapText="1" readingOrder="1"/>
    </xf>
    <xf numFmtId="4" fontId="4" fillId="2" borderId="22" xfId="1" applyNumberFormat="1" applyFont="1" applyFill="1" applyBorder="1" applyAlignment="1">
      <alignment horizontal="right" vertical="center" wrapText="1" readingOrder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vertical="center" wrapText="1"/>
    </xf>
    <xf numFmtId="4" fontId="9" fillId="2" borderId="13" xfId="1" applyNumberFormat="1" applyFont="1" applyFill="1" applyBorder="1" applyAlignment="1">
      <alignment horizontal="right" vertical="center" wrapText="1" readingOrder="1"/>
    </xf>
    <xf numFmtId="39" fontId="3" fillId="4" borderId="10" xfId="2" applyNumberFormat="1" applyFont="1" applyFill="1" applyBorder="1" applyAlignment="1">
      <alignment horizontal="right" vertical="center"/>
    </xf>
    <xf numFmtId="49" fontId="3" fillId="4" borderId="25" xfId="3" applyNumberFormat="1" applyFont="1" applyFill="1" applyBorder="1" applyAlignment="1">
      <alignment horizontal="left" vertical="center"/>
    </xf>
    <xf numFmtId="0" fontId="3" fillId="4" borderId="26" xfId="3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vertical="center" wrapText="1"/>
    </xf>
    <xf numFmtId="39" fontId="3" fillId="4" borderId="26" xfId="2" applyNumberFormat="1" applyFont="1" applyFill="1" applyBorder="1" applyAlignment="1">
      <alignment horizontal="right" vertical="center"/>
    </xf>
    <xf numFmtId="39" fontId="3" fillId="4" borderId="27" xfId="2" applyNumberFormat="1" applyFont="1" applyFill="1" applyBorder="1" applyAlignment="1">
      <alignment horizontal="right" vertical="center"/>
    </xf>
    <xf numFmtId="49" fontId="2" fillId="4" borderId="28" xfId="3" applyNumberFormat="1" applyFont="1" applyFill="1" applyBorder="1" applyAlignment="1">
      <alignment horizontal="center" vertical="center"/>
    </xf>
    <xf numFmtId="49" fontId="4" fillId="2" borderId="29" xfId="3" applyNumberFormat="1" applyFont="1" applyFill="1" applyBorder="1" applyAlignment="1">
      <alignment horizontal="left" vertical="center"/>
    </xf>
    <xf numFmtId="0" fontId="9" fillId="2" borderId="29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vertical="center" wrapText="1"/>
    </xf>
    <xf numFmtId="4" fontId="9" fillId="2" borderId="29" xfId="1" applyNumberFormat="1" applyFont="1" applyFill="1" applyBorder="1" applyAlignment="1">
      <alignment horizontal="right" vertical="center" wrapText="1" readingOrder="1"/>
    </xf>
    <xf numFmtId="4" fontId="7" fillId="2" borderId="29" xfId="1" applyNumberFormat="1" applyFont="1" applyFill="1" applyBorder="1" applyAlignment="1">
      <alignment horizontal="right" vertical="center" wrapText="1" readingOrder="1"/>
    </xf>
    <xf numFmtId="4" fontId="7" fillId="2" borderId="30" xfId="1" applyNumberFormat="1" applyFont="1" applyFill="1" applyBorder="1" applyAlignment="1">
      <alignment horizontal="right" vertical="center" wrapText="1" readingOrder="1"/>
    </xf>
    <xf numFmtId="49" fontId="3" fillId="4" borderId="31" xfId="3" applyNumberFormat="1" applyFont="1" applyFill="1" applyBorder="1" applyAlignment="1">
      <alignment horizontal="left" vertical="center"/>
    </xf>
    <xf numFmtId="39" fontId="3" fillId="4" borderId="8" xfId="2" applyNumberFormat="1" applyFont="1" applyFill="1" applyBorder="1" applyAlignment="1">
      <alignment horizontal="center" vertical="center"/>
    </xf>
    <xf numFmtId="49" fontId="3" fillId="4" borderId="32" xfId="3" applyNumberFormat="1" applyFont="1" applyFill="1" applyBorder="1" applyAlignment="1">
      <alignment horizontal="left" vertical="center"/>
    </xf>
    <xf numFmtId="39" fontId="3" fillId="4" borderId="14" xfId="2" applyNumberFormat="1" applyFont="1" applyFill="1" applyBorder="1" applyAlignment="1">
      <alignment horizontal="center" vertical="center"/>
    </xf>
    <xf numFmtId="165" fontId="3" fillId="4" borderId="14" xfId="2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vertical="center" wrapText="1"/>
    </xf>
    <xf numFmtId="39" fontId="3" fillId="4" borderId="14" xfId="2" applyNumberFormat="1" applyFont="1" applyFill="1" applyBorder="1" applyAlignment="1">
      <alignment horizontal="right" vertical="center"/>
    </xf>
    <xf numFmtId="39" fontId="3" fillId="4" borderId="15" xfId="2" applyNumberFormat="1" applyFont="1" applyFill="1" applyBorder="1" applyAlignment="1">
      <alignment horizontal="right" vertical="center"/>
    </xf>
    <xf numFmtId="164" fontId="6" fillId="3" borderId="4" xfId="4" applyFont="1" applyFill="1" applyBorder="1" applyAlignment="1">
      <alignment horizontal="center" vertical="center" wrapText="1"/>
    </xf>
    <xf numFmtId="164" fontId="6" fillId="3" borderId="7" xfId="4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18" xfId="3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164" fontId="6" fillId="3" borderId="6" xfId="4" applyFont="1" applyFill="1" applyBorder="1" applyAlignment="1">
      <alignment horizontal="center" vertical="center" wrapText="1"/>
    </xf>
    <xf numFmtId="0" fontId="6" fillId="3" borderId="16" xfId="3" applyFont="1" applyFill="1" applyBorder="1" applyAlignment="1">
      <alignment horizontal="center" vertical="center" wrapText="1"/>
    </xf>
    <xf numFmtId="0" fontId="6" fillId="3" borderId="17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</cellXfs>
  <cellStyles count="7">
    <cellStyle name="Millares 14" xfId="4" xr:uid="{9D95AD18-DA31-4E3F-AFE2-CAEC829EAE92}"/>
    <cellStyle name="Millares 2" xfId="2" xr:uid="{960C9DA0-134C-4050-8036-9B725E63EAF8}"/>
    <cellStyle name="Normal" xfId="0" builtinId="0"/>
    <cellStyle name="Normal 11" xfId="6" xr:uid="{44DE2BB0-7EF2-41A4-8CB0-B56D93F87EDB}"/>
    <cellStyle name="Normal 14" xfId="3" xr:uid="{2A71A61D-5000-44FB-A783-47D7A2978496}"/>
    <cellStyle name="Normal 2 2 2" xfId="1" xr:uid="{9CFADD2B-EDD3-4D3F-B1DD-AD564EB8B11E}"/>
    <cellStyle name="Porcentaje 2" xfId="5" xr:uid="{7845A382-65E7-456A-972B-81E628797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CE77-51AA-4E1C-A1F6-17BC41B032D0}">
  <dimension ref="A1:R3130"/>
  <sheetViews>
    <sheetView tabSelected="1" topLeftCell="A2920" zoomScale="77" zoomScaleNormal="77" workbookViewId="0">
      <selection activeCell="N2844" sqref="N2844"/>
    </sheetView>
  </sheetViews>
  <sheetFormatPr baseColWidth="10" defaultRowHeight="15.75" x14ac:dyDescent="0.25"/>
  <cols>
    <col min="1" max="1" width="15.28515625" style="1" customWidth="1"/>
    <col min="2" max="2" width="32.5703125" style="1" customWidth="1"/>
    <col min="3" max="3" width="17.28515625" style="3" customWidth="1"/>
    <col min="4" max="4" width="13.42578125" style="1" customWidth="1"/>
    <col min="5" max="5" width="12" style="1" customWidth="1"/>
    <col min="6" max="6" width="51.28515625" style="4" customWidth="1"/>
    <col min="7" max="7" width="26.5703125" style="4" hidden="1" customWidth="1"/>
    <col min="8" max="8" width="21.42578125" style="4" hidden="1" customWidth="1"/>
    <col min="9" max="9" width="17.28515625" style="4" hidden="1" customWidth="1"/>
    <col min="10" max="10" width="24.140625" style="4" hidden="1" customWidth="1"/>
    <col min="11" max="11" width="24.5703125" style="4" hidden="1" customWidth="1"/>
    <col min="12" max="12" width="26.28515625" style="4" hidden="1" customWidth="1"/>
    <col min="13" max="13" width="26.85546875" style="4" bestFit="1" customWidth="1"/>
    <col min="14" max="14" width="27.42578125" style="5" customWidth="1"/>
    <col min="15" max="15" width="27.7109375" style="5" customWidth="1"/>
    <col min="16" max="17" width="25.7109375" style="5" customWidth="1"/>
    <col min="18" max="97" width="11.42578125" style="1"/>
    <col min="98" max="98" width="15.42578125" style="1" customWidth="1"/>
    <col min="99" max="99" width="9.5703125" style="1" customWidth="1"/>
    <col min="100" max="100" width="14.42578125" style="1" customWidth="1"/>
    <col min="101" max="101" width="49.85546875" style="1" customWidth="1"/>
    <col min="102" max="102" width="22.5703125" style="1" customWidth="1"/>
    <col min="103" max="103" width="23" style="1" customWidth="1"/>
    <col min="104" max="104" width="22.85546875" style="1" customWidth="1"/>
    <col min="105" max="105" width="23.42578125" style="1" customWidth="1"/>
    <col min="106" max="106" width="22.42578125" style="1" customWidth="1"/>
    <col min="107" max="107" width="13.85546875" style="1" customWidth="1"/>
    <col min="108" max="108" width="20.7109375" style="1" customWidth="1"/>
    <col min="109" max="109" width="18.140625" style="1" customWidth="1"/>
    <col min="110" max="110" width="14.85546875" style="1" bestFit="1" customWidth="1"/>
    <col min="111" max="111" width="11.42578125" style="1"/>
    <col min="112" max="112" width="17.42578125" style="1" customWidth="1"/>
    <col min="113" max="115" width="18.140625" style="1" customWidth="1"/>
    <col min="116" max="119" width="11.42578125" style="1"/>
    <col min="120" max="120" width="34" style="1" customWidth="1"/>
    <col min="121" max="121" width="9.5703125" style="1" customWidth="1"/>
    <col min="122" max="122" width="16.7109375" style="1" customWidth="1"/>
    <col min="123" max="123" width="55.140625" style="1" customWidth="1"/>
    <col min="124" max="124" width="22.5703125" style="1" customWidth="1"/>
    <col min="125" max="125" width="23" style="1" customWidth="1"/>
    <col min="126" max="126" width="22.85546875" style="1" customWidth="1"/>
    <col min="127" max="127" width="23.42578125" style="1" customWidth="1"/>
    <col min="128" max="128" width="28.7109375" style="1" customWidth="1"/>
    <col min="129" max="129" width="12.7109375" style="1" customWidth="1"/>
    <col min="130" max="130" width="11.42578125" style="1"/>
    <col min="131" max="131" width="25.28515625" style="1" customWidth="1"/>
    <col min="132" max="132" width="15.85546875" style="1" bestFit="1" customWidth="1"/>
    <col min="133" max="134" width="18" style="1" bestFit="1" customWidth="1"/>
    <col min="135" max="256" width="11.42578125" style="1"/>
    <col min="257" max="257" width="15.28515625" style="1" customWidth="1"/>
    <col min="258" max="258" width="32.5703125" style="1" customWidth="1"/>
    <col min="259" max="259" width="17.28515625" style="1" customWidth="1"/>
    <col min="260" max="260" width="13.42578125" style="1" customWidth="1"/>
    <col min="261" max="261" width="12" style="1" customWidth="1"/>
    <col min="262" max="262" width="51.28515625" style="1" customWidth="1"/>
    <col min="263" max="268" width="0" style="1" hidden="1" customWidth="1"/>
    <col min="269" max="269" width="26.85546875" style="1" bestFit="1" customWidth="1"/>
    <col min="270" max="270" width="27.42578125" style="1" customWidth="1"/>
    <col min="271" max="271" width="27.7109375" style="1" customWidth="1"/>
    <col min="272" max="273" width="25.7109375" style="1" customWidth="1"/>
    <col min="274" max="353" width="11.42578125" style="1"/>
    <col min="354" max="354" width="15.42578125" style="1" customWidth="1"/>
    <col min="355" max="355" width="9.5703125" style="1" customWidth="1"/>
    <col min="356" max="356" width="14.42578125" style="1" customWidth="1"/>
    <col min="357" max="357" width="49.85546875" style="1" customWidth="1"/>
    <col min="358" max="358" width="22.5703125" style="1" customWidth="1"/>
    <col min="359" max="359" width="23" style="1" customWidth="1"/>
    <col min="360" max="360" width="22.85546875" style="1" customWidth="1"/>
    <col min="361" max="361" width="23.42578125" style="1" customWidth="1"/>
    <col min="362" max="362" width="22.42578125" style="1" customWidth="1"/>
    <col min="363" max="363" width="13.85546875" style="1" customWidth="1"/>
    <col min="364" max="364" width="20.7109375" style="1" customWidth="1"/>
    <col min="365" max="365" width="18.140625" style="1" customWidth="1"/>
    <col min="366" max="366" width="14.85546875" style="1" bestFit="1" customWidth="1"/>
    <col min="367" max="367" width="11.42578125" style="1"/>
    <col min="368" max="368" width="17.42578125" style="1" customWidth="1"/>
    <col min="369" max="371" width="18.140625" style="1" customWidth="1"/>
    <col min="372" max="375" width="11.42578125" style="1"/>
    <col min="376" max="376" width="34" style="1" customWidth="1"/>
    <col min="377" max="377" width="9.5703125" style="1" customWidth="1"/>
    <col min="378" max="378" width="16.7109375" style="1" customWidth="1"/>
    <col min="379" max="379" width="55.140625" style="1" customWidth="1"/>
    <col min="380" max="380" width="22.5703125" style="1" customWidth="1"/>
    <col min="381" max="381" width="23" style="1" customWidth="1"/>
    <col min="382" max="382" width="22.85546875" style="1" customWidth="1"/>
    <col min="383" max="383" width="23.42578125" style="1" customWidth="1"/>
    <col min="384" max="384" width="28.7109375" style="1" customWidth="1"/>
    <col min="385" max="385" width="12.7109375" style="1" customWidth="1"/>
    <col min="386" max="386" width="11.42578125" style="1"/>
    <col min="387" max="387" width="25.28515625" style="1" customWidth="1"/>
    <col min="388" max="388" width="15.85546875" style="1" bestFit="1" customWidth="1"/>
    <col min="389" max="390" width="18" style="1" bestFit="1" customWidth="1"/>
    <col min="391" max="512" width="11.42578125" style="1"/>
    <col min="513" max="513" width="15.28515625" style="1" customWidth="1"/>
    <col min="514" max="514" width="32.5703125" style="1" customWidth="1"/>
    <col min="515" max="515" width="17.28515625" style="1" customWidth="1"/>
    <col min="516" max="516" width="13.42578125" style="1" customWidth="1"/>
    <col min="517" max="517" width="12" style="1" customWidth="1"/>
    <col min="518" max="518" width="51.28515625" style="1" customWidth="1"/>
    <col min="519" max="524" width="0" style="1" hidden="1" customWidth="1"/>
    <col min="525" max="525" width="26.85546875" style="1" bestFit="1" customWidth="1"/>
    <col min="526" max="526" width="27.42578125" style="1" customWidth="1"/>
    <col min="527" max="527" width="27.7109375" style="1" customWidth="1"/>
    <col min="528" max="529" width="25.7109375" style="1" customWidth="1"/>
    <col min="530" max="609" width="11.42578125" style="1"/>
    <col min="610" max="610" width="15.42578125" style="1" customWidth="1"/>
    <col min="611" max="611" width="9.5703125" style="1" customWidth="1"/>
    <col min="612" max="612" width="14.42578125" style="1" customWidth="1"/>
    <col min="613" max="613" width="49.85546875" style="1" customWidth="1"/>
    <col min="614" max="614" width="22.5703125" style="1" customWidth="1"/>
    <col min="615" max="615" width="23" style="1" customWidth="1"/>
    <col min="616" max="616" width="22.85546875" style="1" customWidth="1"/>
    <col min="617" max="617" width="23.42578125" style="1" customWidth="1"/>
    <col min="618" max="618" width="22.42578125" style="1" customWidth="1"/>
    <col min="619" max="619" width="13.85546875" style="1" customWidth="1"/>
    <col min="620" max="620" width="20.7109375" style="1" customWidth="1"/>
    <col min="621" max="621" width="18.140625" style="1" customWidth="1"/>
    <col min="622" max="622" width="14.85546875" style="1" bestFit="1" customWidth="1"/>
    <col min="623" max="623" width="11.42578125" style="1"/>
    <col min="624" max="624" width="17.42578125" style="1" customWidth="1"/>
    <col min="625" max="627" width="18.140625" style="1" customWidth="1"/>
    <col min="628" max="631" width="11.42578125" style="1"/>
    <col min="632" max="632" width="34" style="1" customWidth="1"/>
    <col min="633" max="633" width="9.5703125" style="1" customWidth="1"/>
    <col min="634" max="634" width="16.7109375" style="1" customWidth="1"/>
    <col min="635" max="635" width="55.140625" style="1" customWidth="1"/>
    <col min="636" max="636" width="22.5703125" style="1" customWidth="1"/>
    <col min="637" max="637" width="23" style="1" customWidth="1"/>
    <col min="638" max="638" width="22.85546875" style="1" customWidth="1"/>
    <col min="639" max="639" width="23.42578125" style="1" customWidth="1"/>
    <col min="640" max="640" width="28.7109375" style="1" customWidth="1"/>
    <col min="641" max="641" width="12.7109375" style="1" customWidth="1"/>
    <col min="642" max="642" width="11.42578125" style="1"/>
    <col min="643" max="643" width="25.28515625" style="1" customWidth="1"/>
    <col min="644" max="644" width="15.85546875" style="1" bestFit="1" customWidth="1"/>
    <col min="645" max="646" width="18" style="1" bestFit="1" customWidth="1"/>
    <col min="647" max="768" width="11.42578125" style="1"/>
    <col min="769" max="769" width="15.28515625" style="1" customWidth="1"/>
    <col min="770" max="770" width="32.5703125" style="1" customWidth="1"/>
    <col min="771" max="771" width="17.28515625" style="1" customWidth="1"/>
    <col min="772" max="772" width="13.42578125" style="1" customWidth="1"/>
    <col min="773" max="773" width="12" style="1" customWidth="1"/>
    <col min="774" max="774" width="51.28515625" style="1" customWidth="1"/>
    <col min="775" max="780" width="0" style="1" hidden="1" customWidth="1"/>
    <col min="781" max="781" width="26.85546875" style="1" bestFit="1" customWidth="1"/>
    <col min="782" max="782" width="27.42578125" style="1" customWidth="1"/>
    <col min="783" max="783" width="27.7109375" style="1" customWidth="1"/>
    <col min="784" max="785" width="25.7109375" style="1" customWidth="1"/>
    <col min="786" max="865" width="11.42578125" style="1"/>
    <col min="866" max="866" width="15.42578125" style="1" customWidth="1"/>
    <col min="867" max="867" width="9.5703125" style="1" customWidth="1"/>
    <col min="868" max="868" width="14.42578125" style="1" customWidth="1"/>
    <col min="869" max="869" width="49.85546875" style="1" customWidth="1"/>
    <col min="870" max="870" width="22.5703125" style="1" customWidth="1"/>
    <col min="871" max="871" width="23" style="1" customWidth="1"/>
    <col min="872" max="872" width="22.85546875" style="1" customWidth="1"/>
    <col min="873" max="873" width="23.42578125" style="1" customWidth="1"/>
    <col min="874" max="874" width="22.42578125" style="1" customWidth="1"/>
    <col min="875" max="875" width="13.85546875" style="1" customWidth="1"/>
    <col min="876" max="876" width="20.7109375" style="1" customWidth="1"/>
    <col min="877" max="877" width="18.140625" style="1" customWidth="1"/>
    <col min="878" max="878" width="14.85546875" style="1" bestFit="1" customWidth="1"/>
    <col min="879" max="879" width="11.42578125" style="1"/>
    <col min="880" max="880" width="17.42578125" style="1" customWidth="1"/>
    <col min="881" max="883" width="18.140625" style="1" customWidth="1"/>
    <col min="884" max="887" width="11.42578125" style="1"/>
    <col min="888" max="888" width="34" style="1" customWidth="1"/>
    <col min="889" max="889" width="9.5703125" style="1" customWidth="1"/>
    <col min="890" max="890" width="16.7109375" style="1" customWidth="1"/>
    <col min="891" max="891" width="55.140625" style="1" customWidth="1"/>
    <col min="892" max="892" width="22.5703125" style="1" customWidth="1"/>
    <col min="893" max="893" width="23" style="1" customWidth="1"/>
    <col min="894" max="894" width="22.85546875" style="1" customWidth="1"/>
    <col min="895" max="895" width="23.42578125" style="1" customWidth="1"/>
    <col min="896" max="896" width="28.7109375" style="1" customWidth="1"/>
    <col min="897" max="897" width="12.7109375" style="1" customWidth="1"/>
    <col min="898" max="898" width="11.42578125" style="1"/>
    <col min="899" max="899" width="25.28515625" style="1" customWidth="1"/>
    <col min="900" max="900" width="15.85546875" style="1" bestFit="1" customWidth="1"/>
    <col min="901" max="902" width="18" style="1" bestFit="1" customWidth="1"/>
    <col min="903" max="1024" width="11.42578125" style="1"/>
    <col min="1025" max="1025" width="15.28515625" style="1" customWidth="1"/>
    <col min="1026" max="1026" width="32.5703125" style="1" customWidth="1"/>
    <col min="1027" max="1027" width="17.28515625" style="1" customWidth="1"/>
    <col min="1028" max="1028" width="13.42578125" style="1" customWidth="1"/>
    <col min="1029" max="1029" width="12" style="1" customWidth="1"/>
    <col min="1030" max="1030" width="51.28515625" style="1" customWidth="1"/>
    <col min="1031" max="1036" width="0" style="1" hidden="1" customWidth="1"/>
    <col min="1037" max="1037" width="26.85546875" style="1" bestFit="1" customWidth="1"/>
    <col min="1038" max="1038" width="27.42578125" style="1" customWidth="1"/>
    <col min="1039" max="1039" width="27.7109375" style="1" customWidth="1"/>
    <col min="1040" max="1041" width="25.7109375" style="1" customWidth="1"/>
    <col min="1042" max="1121" width="11.42578125" style="1"/>
    <col min="1122" max="1122" width="15.42578125" style="1" customWidth="1"/>
    <col min="1123" max="1123" width="9.5703125" style="1" customWidth="1"/>
    <col min="1124" max="1124" width="14.42578125" style="1" customWidth="1"/>
    <col min="1125" max="1125" width="49.85546875" style="1" customWidth="1"/>
    <col min="1126" max="1126" width="22.5703125" style="1" customWidth="1"/>
    <col min="1127" max="1127" width="23" style="1" customWidth="1"/>
    <col min="1128" max="1128" width="22.85546875" style="1" customWidth="1"/>
    <col min="1129" max="1129" width="23.42578125" style="1" customWidth="1"/>
    <col min="1130" max="1130" width="22.42578125" style="1" customWidth="1"/>
    <col min="1131" max="1131" width="13.85546875" style="1" customWidth="1"/>
    <col min="1132" max="1132" width="20.7109375" style="1" customWidth="1"/>
    <col min="1133" max="1133" width="18.140625" style="1" customWidth="1"/>
    <col min="1134" max="1134" width="14.85546875" style="1" bestFit="1" customWidth="1"/>
    <col min="1135" max="1135" width="11.42578125" style="1"/>
    <col min="1136" max="1136" width="17.42578125" style="1" customWidth="1"/>
    <col min="1137" max="1139" width="18.140625" style="1" customWidth="1"/>
    <col min="1140" max="1143" width="11.42578125" style="1"/>
    <col min="1144" max="1144" width="34" style="1" customWidth="1"/>
    <col min="1145" max="1145" width="9.5703125" style="1" customWidth="1"/>
    <col min="1146" max="1146" width="16.7109375" style="1" customWidth="1"/>
    <col min="1147" max="1147" width="55.140625" style="1" customWidth="1"/>
    <col min="1148" max="1148" width="22.5703125" style="1" customWidth="1"/>
    <col min="1149" max="1149" width="23" style="1" customWidth="1"/>
    <col min="1150" max="1150" width="22.85546875" style="1" customWidth="1"/>
    <col min="1151" max="1151" width="23.42578125" style="1" customWidth="1"/>
    <col min="1152" max="1152" width="28.7109375" style="1" customWidth="1"/>
    <col min="1153" max="1153" width="12.7109375" style="1" customWidth="1"/>
    <col min="1154" max="1154" width="11.42578125" style="1"/>
    <col min="1155" max="1155" width="25.28515625" style="1" customWidth="1"/>
    <col min="1156" max="1156" width="15.85546875" style="1" bestFit="1" customWidth="1"/>
    <col min="1157" max="1158" width="18" style="1" bestFit="1" customWidth="1"/>
    <col min="1159" max="1280" width="11.42578125" style="1"/>
    <col min="1281" max="1281" width="15.28515625" style="1" customWidth="1"/>
    <col min="1282" max="1282" width="32.5703125" style="1" customWidth="1"/>
    <col min="1283" max="1283" width="17.28515625" style="1" customWidth="1"/>
    <col min="1284" max="1284" width="13.42578125" style="1" customWidth="1"/>
    <col min="1285" max="1285" width="12" style="1" customWidth="1"/>
    <col min="1286" max="1286" width="51.28515625" style="1" customWidth="1"/>
    <col min="1287" max="1292" width="0" style="1" hidden="1" customWidth="1"/>
    <col min="1293" max="1293" width="26.85546875" style="1" bestFit="1" customWidth="1"/>
    <col min="1294" max="1294" width="27.42578125" style="1" customWidth="1"/>
    <col min="1295" max="1295" width="27.7109375" style="1" customWidth="1"/>
    <col min="1296" max="1297" width="25.7109375" style="1" customWidth="1"/>
    <col min="1298" max="1377" width="11.42578125" style="1"/>
    <col min="1378" max="1378" width="15.42578125" style="1" customWidth="1"/>
    <col min="1379" max="1379" width="9.5703125" style="1" customWidth="1"/>
    <col min="1380" max="1380" width="14.42578125" style="1" customWidth="1"/>
    <col min="1381" max="1381" width="49.85546875" style="1" customWidth="1"/>
    <col min="1382" max="1382" width="22.5703125" style="1" customWidth="1"/>
    <col min="1383" max="1383" width="23" style="1" customWidth="1"/>
    <col min="1384" max="1384" width="22.85546875" style="1" customWidth="1"/>
    <col min="1385" max="1385" width="23.42578125" style="1" customWidth="1"/>
    <col min="1386" max="1386" width="22.42578125" style="1" customWidth="1"/>
    <col min="1387" max="1387" width="13.85546875" style="1" customWidth="1"/>
    <col min="1388" max="1388" width="20.7109375" style="1" customWidth="1"/>
    <col min="1389" max="1389" width="18.140625" style="1" customWidth="1"/>
    <col min="1390" max="1390" width="14.85546875" style="1" bestFit="1" customWidth="1"/>
    <col min="1391" max="1391" width="11.42578125" style="1"/>
    <col min="1392" max="1392" width="17.42578125" style="1" customWidth="1"/>
    <col min="1393" max="1395" width="18.140625" style="1" customWidth="1"/>
    <col min="1396" max="1399" width="11.42578125" style="1"/>
    <col min="1400" max="1400" width="34" style="1" customWidth="1"/>
    <col min="1401" max="1401" width="9.5703125" style="1" customWidth="1"/>
    <col min="1402" max="1402" width="16.7109375" style="1" customWidth="1"/>
    <col min="1403" max="1403" width="55.140625" style="1" customWidth="1"/>
    <col min="1404" max="1404" width="22.5703125" style="1" customWidth="1"/>
    <col min="1405" max="1405" width="23" style="1" customWidth="1"/>
    <col min="1406" max="1406" width="22.85546875" style="1" customWidth="1"/>
    <col min="1407" max="1407" width="23.42578125" style="1" customWidth="1"/>
    <col min="1408" max="1408" width="28.7109375" style="1" customWidth="1"/>
    <col min="1409" max="1409" width="12.7109375" style="1" customWidth="1"/>
    <col min="1410" max="1410" width="11.42578125" style="1"/>
    <col min="1411" max="1411" width="25.28515625" style="1" customWidth="1"/>
    <col min="1412" max="1412" width="15.85546875" style="1" bestFit="1" customWidth="1"/>
    <col min="1413" max="1414" width="18" style="1" bestFit="1" customWidth="1"/>
    <col min="1415" max="1536" width="11.42578125" style="1"/>
    <col min="1537" max="1537" width="15.28515625" style="1" customWidth="1"/>
    <col min="1538" max="1538" width="32.5703125" style="1" customWidth="1"/>
    <col min="1539" max="1539" width="17.28515625" style="1" customWidth="1"/>
    <col min="1540" max="1540" width="13.42578125" style="1" customWidth="1"/>
    <col min="1541" max="1541" width="12" style="1" customWidth="1"/>
    <col min="1542" max="1542" width="51.28515625" style="1" customWidth="1"/>
    <col min="1543" max="1548" width="0" style="1" hidden="1" customWidth="1"/>
    <col min="1549" max="1549" width="26.85546875" style="1" bestFit="1" customWidth="1"/>
    <col min="1550" max="1550" width="27.42578125" style="1" customWidth="1"/>
    <col min="1551" max="1551" width="27.7109375" style="1" customWidth="1"/>
    <col min="1552" max="1553" width="25.7109375" style="1" customWidth="1"/>
    <col min="1554" max="1633" width="11.42578125" style="1"/>
    <col min="1634" max="1634" width="15.42578125" style="1" customWidth="1"/>
    <col min="1635" max="1635" width="9.5703125" style="1" customWidth="1"/>
    <col min="1636" max="1636" width="14.42578125" style="1" customWidth="1"/>
    <col min="1637" max="1637" width="49.85546875" style="1" customWidth="1"/>
    <col min="1638" max="1638" width="22.5703125" style="1" customWidth="1"/>
    <col min="1639" max="1639" width="23" style="1" customWidth="1"/>
    <col min="1640" max="1640" width="22.85546875" style="1" customWidth="1"/>
    <col min="1641" max="1641" width="23.42578125" style="1" customWidth="1"/>
    <col min="1642" max="1642" width="22.42578125" style="1" customWidth="1"/>
    <col min="1643" max="1643" width="13.85546875" style="1" customWidth="1"/>
    <col min="1644" max="1644" width="20.7109375" style="1" customWidth="1"/>
    <col min="1645" max="1645" width="18.140625" style="1" customWidth="1"/>
    <col min="1646" max="1646" width="14.85546875" style="1" bestFit="1" customWidth="1"/>
    <col min="1647" max="1647" width="11.42578125" style="1"/>
    <col min="1648" max="1648" width="17.42578125" style="1" customWidth="1"/>
    <col min="1649" max="1651" width="18.140625" style="1" customWidth="1"/>
    <col min="1652" max="1655" width="11.42578125" style="1"/>
    <col min="1656" max="1656" width="34" style="1" customWidth="1"/>
    <col min="1657" max="1657" width="9.5703125" style="1" customWidth="1"/>
    <col min="1658" max="1658" width="16.7109375" style="1" customWidth="1"/>
    <col min="1659" max="1659" width="55.140625" style="1" customWidth="1"/>
    <col min="1660" max="1660" width="22.5703125" style="1" customWidth="1"/>
    <col min="1661" max="1661" width="23" style="1" customWidth="1"/>
    <col min="1662" max="1662" width="22.85546875" style="1" customWidth="1"/>
    <col min="1663" max="1663" width="23.42578125" style="1" customWidth="1"/>
    <col min="1664" max="1664" width="28.7109375" style="1" customWidth="1"/>
    <col min="1665" max="1665" width="12.7109375" style="1" customWidth="1"/>
    <col min="1666" max="1666" width="11.42578125" style="1"/>
    <col min="1667" max="1667" width="25.28515625" style="1" customWidth="1"/>
    <col min="1668" max="1668" width="15.85546875" style="1" bestFit="1" customWidth="1"/>
    <col min="1669" max="1670" width="18" style="1" bestFit="1" customWidth="1"/>
    <col min="1671" max="1792" width="11.42578125" style="1"/>
    <col min="1793" max="1793" width="15.28515625" style="1" customWidth="1"/>
    <col min="1794" max="1794" width="32.5703125" style="1" customWidth="1"/>
    <col min="1795" max="1795" width="17.28515625" style="1" customWidth="1"/>
    <col min="1796" max="1796" width="13.42578125" style="1" customWidth="1"/>
    <col min="1797" max="1797" width="12" style="1" customWidth="1"/>
    <col min="1798" max="1798" width="51.28515625" style="1" customWidth="1"/>
    <col min="1799" max="1804" width="0" style="1" hidden="1" customWidth="1"/>
    <col min="1805" max="1805" width="26.85546875" style="1" bestFit="1" customWidth="1"/>
    <col min="1806" max="1806" width="27.42578125" style="1" customWidth="1"/>
    <col min="1807" max="1807" width="27.7109375" style="1" customWidth="1"/>
    <col min="1808" max="1809" width="25.7109375" style="1" customWidth="1"/>
    <col min="1810" max="1889" width="11.42578125" style="1"/>
    <col min="1890" max="1890" width="15.42578125" style="1" customWidth="1"/>
    <col min="1891" max="1891" width="9.5703125" style="1" customWidth="1"/>
    <col min="1892" max="1892" width="14.42578125" style="1" customWidth="1"/>
    <col min="1893" max="1893" width="49.85546875" style="1" customWidth="1"/>
    <col min="1894" max="1894" width="22.5703125" style="1" customWidth="1"/>
    <col min="1895" max="1895" width="23" style="1" customWidth="1"/>
    <col min="1896" max="1896" width="22.85546875" style="1" customWidth="1"/>
    <col min="1897" max="1897" width="23.42578125" style="1" customWidth="1"/>
    <col min="1898" max="1898" width="22.42578125" style="1" customWidth="1"/>
    <col min="1899" max="1899" width="13.85546875" style="1" customWidth="1"/>
    <col min="1900" max="1900" width="20.7109375" style="1" customWidth="1"/>
    <col min="1901" max="1901" width="18.140625" style="1" customWidth="1"/>
    <col min="1902" max="1902" width="14.85546875" style="1" bestFit="1" customWidth="1"/>
    <col min="1903" max="1903" width="11.42578125" style="1"/>
    <col min="1904" max="1904" width="17.42578125" style="1" customWidth="1"/>
    <col min="1905" max="1907" width="18.140625" style="1" customWidth="1"/>
    <col min="1908" max="1911" width="11.42578125" style="1"/>
    <col min="1912" max="1912" width="34" style="1" customWidth="1"/>
    <col min="1913" max="1913" width="9.5703125" style="1" customWidth="1"/>
    <col min="1914" max="1914" width="16.7109375" style="1" customWidth="1"/>
    <col min="1915" max="1915" width="55.140625" style="1" customWidth="1"/>
    <col min="1916" max="1916" width="22.5703125" style="1" customWidth="1"/>
    <col min="1917" max="1917" width="23" style="1" customWidth="1"/>
    <col min="1918" max="1918" width="22.85546875" style="1" customWidth="1"/>
    <col min="1919" max="1919" width="23.42578125" style="1" customWidth="1"/>
    <col min="1920" max="1920" width="28.7109375" style="1" customWidth="1"/>
    <col min="1921" max="1921" width="12.7109375" style="1" customWidth="1"/>
    <col min="1922" max="1922" width="11.42578125" style="1"/>
    <col min="1923" max="1923" width="25.28515625" style="1" customWidth="1"/>
    <col min="1924" max="1924" width="15.85546875" style="1" bestFit="1" customWidth="1"/>
    <col min="1925" max="1926" width="18" style="1" bestFit="1" customWidth="1"/>
    <col min="1927" max="2048" width="11.42578125" style="1"/>
    <col min="2049" max="2049" width="15.28515625" style="1" customWidth="1"/>
    <col min="2050" max="2050" width="32.5703125" style="1" customWidth="1"/>
    <col min="2051" max="2051" width="17.28515625" style="1" customWidth="1"/>
    <col min="2052" max="2052" width="13.42578125" style="1" customWidth="1"/>
    <col min="2053" max="2053" width="12" style="1" customWidth="1"/>
    <col min="2054" max="2054" width="51.28515625" style="1" customWidth="1"/>
    <col min="2055" max="2060" width="0" style="1" hidden="1" customWidth="1"/>
    <col min="2061" max="2061" width="26.85546875" style="1" bestFit="1" customWidth="1"/>
    <col min="2062" max="2062" width="27.42578125" style="1" customWidth="1"/>
    <col min="2063" max="2063" width="27.7109375" style="1" customWidth="1"/>
    <col min="2064" max="2065" width="25.7109375" style="1" customWidth="1"/>
    <col min="2066" max="2145" width="11.42578125" style="1"/>
    <col min="2146" max="2146" width="15.42578125" style="1" customWidth="1"/>
    <col min="2147" max="2147" width="9.5703125" style="1" customWidth="1"/>
    <col min="2148" max="2148" width="14.42578125" style="1" customWidth="1"/>
    <col min="2149" max="2149" width="49.85546875" style="1" customWidth="1"/>
    <col min="2150" max="2150" width="22.5703125" style="1" customWidth="1"/>
    <col min="2151" max="2151" width="23" style="1" customWidth="1"/>
    <col min="2152" max="2152" width="22.85546875" style="1" customWidth="1"/>
    <col min="2153" max="2153" width="23.42578125" style="1" customWidth="1"/>
    <col min="2154" max="2154" width="22.42578125" style="1" customWidth="1"/>
    <col min="2155" max="2155" width="13.85546875" style="1" customWidth="1"/>
    <col min="2156" max="2156" width="20.7109375" style="1" customWidth="1"/>
    <col min="2157" max="2157" width="18.140625" style="1" customWidth="1"/>
    <col min="2158" max="2158" width="14.85546875" style="1" bestFit="1" customWidth="1"/>
    <col min="2159" max="2159" width="11.42578125" style="1"/>
    <col min="2160" max="2160" width="17.42578125" style="1" customWidth="1"/>
    <col min="2161" max="2163" width="18.140625" style="1" customWidth="1"/>
    <col min="2164" max="2167" width="11.42578125" style="1"/>
    <col min="2168" max="2168" width="34" style="1" customWidth="1"/>
    <col min="2169" max="2169" width="9.5703125" style="1" customWidth="1"/>
    <col min="2170" max="2170" width="16.7109375" style="1" customWidth="1"/>
    <col min="2171" max="2171" width="55.140625" style="1" customWidth="1"/>
    <col min="2172" max="2172" width="22.5703125" style="1" customWidth="1"/>
    <col min="2173" max="2173" width="23" style="1" customWidth="1"/>
    <col min="2174" max="2174" width="22.85546875" style="1" customWidth="1"/>
    <col min="2175" max="2175" width="23.42578125" style="1" customWidth="1"/>
    <col min="2176" max="2176" width="28.7109375" style="1" customWidth="1"/>
    <col min="2177" max="2177" width="12.7109375" style="1" customWidth="1"/>
    <col min="2178" max="2178" width="11.42578125" style="1"/>
    <col min="2179" max="2179" width="25.28515625" style="1" customWidth="1"/>
    <col min="2180" max="2180" width="15.85546875" style="1" bestFit="1" customWidth="1"/>
    <col min="2181" max="2182" width="18" style="1" bestFit="1" customWidth="1"/>
    <col min="2183" max="2304" width="11.42578125" style="1"/>
    <col min="2305" max="2305" width="15.28515625" style="1" customWidth="1"/>
    <col min="2306" max="2306" width="32.5703125" style="1" customWidth="1"/>
    <col min="2307" max="2307" width="17.28515625" style="1" customWidth="1"/>
    <col min="2308" max="2308" width="13.42578125" style="1" customWidth="1"/>
    <col min="2309" max="2309" width="12" style="1" customWidth="1"/>
    <col min="2310" max="2310" width="51.28515625" style="1" customWidth="1"/>
    <col min="2311" max="2316" width="0" style="1" hidden="1" customWidth="1"/>
    <col min="2317" max="2317" width="26.85546875" style="1" bestFit="1" customWidth="1"/>
    <col min="2318" max="2318" width="27.42578125" style="1" customWidth="1"/>
    <col min="2319" max="2319" width="27.7109375" style="1" customWidth="1"/>
    <col min="2320" max="2321" width="25.7109375" style="1" customWidth="1"/>
    <col min="2322" max="2401" width="11.42578125" style="1"/>
    <col min="2402" max="2402" width="15.42578125" style="1" customWidth="1"/>
    <col min="2403" max="2403" width="9.5703125" style="1" customWidth="1"/>
    <col min="2404" max="2404" width="14.42578125" style="1" customWidth="1"/>
    <col min="2405" max="2405" width="49.85546875" style="1" customWidth="1"/>
    <col min="2406" max="2406" width="22.5703125" style="1" customWidth="1"/>
    <col min="2407" max="2407" width="23" style="1" customWidth="1"/>
    <col min="2408" max="2408" width="22.85546875" style="1" customWidth="1"/>
    <col min="2409" max="2409" width="23.42578125" style="1" customWidth="1"/>
    <col min="2410" max="2410" width="22.42578125" style="1" customWidth="1"/>
    <col min="2411" max="2411" width="13.85546875" style="1" customWidth="1"/>
    <col min="2412" max="2412" width="20.7109375" style="1" customWidth="1"/>
    <col min="2413" max="2413" width="18.140625" style="1" customWidth="1"/>
    <col min="2414" max="2414" width="14.85546875" style="1" bestFit="1" customWidth="1"/>
    <col min="2415" max="2415" width="11.42578125" style="1"/>
    <col min="2416" max="2416" width="17.42578125" style="1" customWidth="1"/>
    <col min="2417" max="2419" width="18.140625" style="1" customWidth="1"/>
    <col min="2420" max="2423" width="11.42578125" style="1"/>
    <col min="2424" max="2424" width="34" style="1" customWidth="1"/>
    <col min="2425" max="2425" width="9.5703125" style="1" customWidth="1"/>
    <col min="2426" max="2426" width="16.7109375" style="1" customWidth="1"/>
    <col min="2427" max="2427" width="55.140625" style="1" customWidth="1"/>
    <col min="2428" max="2428" width="22.5703125" style="1" customWidth="1"/>
    <col min="2429" max="2429" width="23" style="1" customWidth="1"/>
    <col min="2430" max="2430" width="22.85546875" style="1" customWidth="1"/>
    <col min="2431" max="2431" width="23.42578125" style="1" customWidth="1"/>
    <col min="2432" max="2432" width="28.7109375" style="1" customWidth="1"/>
    <col min="2433" max="2433" width="12.7109375" style="1" customWidth="1"/>
    <col min="2434" max="2434" width="11.42578125" style="1"/>
    <col min="2435" max="2435" width="25.28515625" style="1" customWidth="1"/>
    <col min="2436" max="2436" width="15.85546875" style="1" bestFit="1" customWidth="1"/>
    <col min="2437" max="2438" width="18" style="1" bestFit="1" customWidth="1"/>
    <col min="2439" max="2560" width="11.42578125" style="1"/>
    <col min="2561" max="2561" width="15.28515625" style="1" customWidth="1"/>
    <col min="2562" max="2562" width="32.5703125" style="1" customWidth="1"/>
    <col min="2563" max="2563" width="17.28515625" style="1" customWidth="1"/>
    <col min="2564" max="2564" width="13.42578125" style="1" customWidth="1"/>
    <col min="2565" max="2565" width="12" style="1" customWidth="1"/>
    <col min="2566" max="2566" width="51.28515625" style="1" customWidth="1"/>
    <col min="2567" max="2572" width="0" style="1" hidden="1" customWidth="1"/>
    <col min="2573" max="2573" width="26.85546875" style="1" bestFit="1" customWidth="1"/>
    <col min="2574" max="2574" width="27.42578125" style="1" customWidth="1"/>
    <col min="2575" max="2575" width="27.7109375" style="1" customWidth="1"/>
    <col min="2576" max="2577" width="25.7109375" style="1" customWidth="1"/>
    <col min="2578" max="2657" width="11.42578125" style="1"/>
    <col min="2658" max="2658" width="15.42578125" style="1" customWidth="1"/>
    <col min="2659" max="2659" width="9.5703125" style="1" customWidth="1"/>
    <col min="2660" max="2660" width="14.42578125" style="1" customWidth="1"/>
    <col min="2661" max="2661" width="49.85546875" style="1" customWidth="1"/>
    <col min="2662" max="2662" width="22.5703125" style="1" customWidth="1"/>
    <col min="2663" max="2663" width="23" style="1" customWidth="1"/>
    <col min="2664" max="2664" width="22.85546875" style="1" customWidth="1"/>
    <col min="2665" max="2665" width="23.42578125" style="1" customWidth="1"/>
    <col min="2666" max="2666" width="22.42578125" style="1" customWidth="1"/>
    <col min="2667" max="2667" width="13.85546875" style="1" customWidth="1"/>
    <col min="2668" max="2668" width="20.7109375" style="1" customWidth="1"/>
    <col min="2669" max="2669" width="18.140625" style="1" customWidth="1"/>
    <col min="2670" max="2670" width="14.85546875" style="1" bestFit="1" customWidth="1"/>
    <col min="2671" max="2671" width="11.42578125" style="1"/>
    <col min="2672" max="2672" width="17.42578125" style="1" customWidth="1"/>
    <col min="2673" max="2675" width="18.140625" style="1" customWidth="1"/>
    <col min="2676" max="2679" width="11.42578125" style="1"/>
    <col min="2680" max="2680" width="34" style="1" customWidth="1"/>
    <col min="2681" max="2681" width="9.5703125" style="1" customWidth="1"/>
    <col min="2682" max="2682" width="16.7109375" style="1" customWidth="1"/>
    <col min="2683" max="2683" width="55.140625" style="1" customWidth="1"/>
    <col min="2684" max="2684" width="22.5703125" style="1" customWidth="1"/>
    <col min="2685" max="2685" width="23" style="1" customWidth="1"/>
    <col min="2686" max="2686" width="22.85546875" style="1" customWidth="1"/>
    <col min="2687" max="2687" width="23.42578125" style="1" customWidth="1"/>
    <col min="2688" max="2688" width="28.7109375" style="1" customWidth="1"/>
    <col min="2689" max="2689" width="12.7109375" style="1" customWidth="1"/>
    <col min="2690" max="2690" width="11.42578125" style="1"/>
    <col min="2691" max="2691" width="25.28515625" style="1" customWidth="1"/>
    <col min="2692" max="2692" width="15.85546875" style="1" bestFit="1" customWidth="1"/>
    <col min="2693" max="2694" width="18" style="1" bestFit="1" customWidth="1"/>
    <col min="2695" max="2816" width="11.42578125" style="1"/>
    <col min="2817" max="2817" width="15.28515625" style="1" customWidth="1"/>
    <col min="2818" max="2818" width="32.5703125" style="1" customWidth="1"/>
    <col min="2819" max="2819" width="17.28515625" style="1" customWidth="1"/>
    <col min="2820" max="2820" width="13.42578125" style="1" customWidth="1"/>
    <col min="2821" max="2821" width="12" style="1" customWidth="1"/>
    <col min="2822" max="2822" width="51.28515625" style="1" customWidth="1"/>
    <col min="2823" max="2828" width="0" style="1" hidden="1" customWidth="1"/>
    <col min="2829" max="2829" width="26.85546875" style="1" bestFit="1" customWidth="1"/>
    <col min="2830" max="2830" width="27.42578125" style="1" customWidth="1"/>
    <col min="2831" max="2831" width="27.7109375" style="1" customWidth="1"/>
    <col min="2832" max="2833" width="25.7109375" style="1" customWidth="1"/>
    <col min="2834" max="2913" width="11.42578125" style="1"/>
    <col min="2914" max="2914" width="15.42578125" style="1" customWidth="1"/>
    <col min="2915" max="2915" width="9.5703125" style="1" customWidth="1"/>
    <col min="2916" max="2916" width="14.42578125" style="1" customWidth="1"/>
    <col min="2917" max="2917" width="49.85546875" style="1" customWidth="1"/>
    <col min="2918" max="2918" width="22.5703125" style="1" customWidth="1"/>
    <col min="2919" max="2919" width="23" style="1" customWidth="1"/>
    <col min="2920" max="2920" width="22.85546875" style="1" customWidth="1"/>
    <col min="2921" max="2921" width="23.42578125" style="1" customWidth="1"/>
    <col min="2922" max="2922" width="22.42578125" style="1" customWidth="1"/>
    <col min="2923" max="2923" width="13.85546875" style="1" customWidth="1"/>
    <col min="2924" max="2924" width="20.7109375" style="1" customWidth="1"/>
    <col min="2925" max="2925" width="18.140625" style="1" customWidth="1"/>
    <col min="2926" max="2926" width="14.85546875" style="1" bestFit="1" customWidth="1"/>
    <col min="2927" max="2927" width="11.42578125" style="1"/>
    <col min="2928" max="2928" width="17.42578125" style="1" customWidth="1"/>
    <col min="2929" max="2931" width="18.140625" style="1" customWidth="1"/>
    <col min="2932" max="2935" width="11.42578125" style="1"/>
    <col min="2936" max="2936" width="34" style="1" customWidth="1"/>
    <col min="2937" max="2937" width="9.5703125" style="1" customWidth="1"/>
    <col min="2938" max="2938" width="16.7109375" style="1" customWidth="1"/>
    <col min="2939" max="2939" width="55.140625" style="1" customWidth="1"/>
    <col min="2940" max="2940" width="22.5703125" style="1" customWidth="1"/>
    <col min="2941" max="2941" width="23" style="1" customWidth="1"/>
    <col min="2942" max="2942" width="22.85546875" style="1" customWidth="1"/>
    <col min="2943" max="2943" width="23.42578125" style="1" customWidth="1"/>
    <col min="2944" max="2944" width="28.7109375" style="1" customWidth="1"/>
    <col min="2945" max="2945" width="12.7109375" style="1" customWidth="1"/>
    <col min="2946" max="2946" width="11.42578125" style="1"/>
    <col min="2947" max="2947" width="25.28515625" style="1" customWidth="1"/>
    <col min="2948" max="2948" width="15.85546875" style="1" bestFit="1" customWidth="1"/>
    <col min="2949" max="2950" width="18" style="1" bestFit="1" customWidth="1"/>
    <col min="2951" max="3072" width="11.42578125" style="1"/>
    <col min="3073" max="3073" width="15.28515625" style="1" customWidth="1"/>
    <col min="3074" max="3074" width="32.5703125" style="1" customWidth="1"/>
    <col min="3075" max="3075" width="17.28515625" style="1" customWidth="1"/>
    <col min="3076" max="3076" width="13.42578125" style="1" customWidth="1"/>
    <col min="3077" max="3077" width="12" style="1" customWidth="1"/>
    <col min="3078" max="3078" width="51.28515625" style="1" customWidth="1"/>
    <col min="3079" max="3084" width="0" style="1" hidden="1" customWidth="1"/>
    <col min="3085" max="3085" width="26.85546875" style="1" bestFit="1" customWidth="1"/>
    <col min="3086" max="3086" width="27.42578125" style="1" customWidth="1"/>
    <col min="3087" max="3087" width="27.7109375" style="1" customWidth="1"/>
    <col min="3088" max="3089" width="25.7109375" style="1" customWidth="1"/>
    <col min="3090" max="3169" width="11.42578125" style="1"/>
    <col min="3170" max="3170" width="15.42578125" style="1" customWidth="1"/>
    <col min="3171" max="3171" width="9.5703125" style="1" customWidth="1"/>
    <col min="3172" max="3172" width="14.42578125" style="1" customWidth="1"/>
    <col min="3173" max="3173" width="49.85546875" style="1" customWidth="1"/>
    <col min="3174" max="3174" width="22.5703125" style="1" customWidth="1"/>
    <col min="3175" max="3175" width="23" style="1" customWidth="1"/>
    <col min="3176" max="3176" width="22.85546875" style="1" customWidth="1"/>
    <col min="3177" max="3177" width="23.42578125" style="1" customWidth="1"/>
    <col min="3178" max="3178" width="22.42578125" style="1" customWidth="1"/>
    <col min="3179" max="3179" width="13.85546875" style="1" customWidth="1"/>
    <col min="3180" max="3180" width="20.7109375" style="1" customWidth="1"/>
    <col min="3181" max="3181" width="18.140625" style="1" customWidth="1"/>
    <col min="3182" max="3182" width="14.85546875" style="1" bestFit="1" customWidth="1"/>
    <col min="3183" max="3183" width="11.42578125" style="1"/>
    <col min="3184" max="3184" width="17.42578125" style="1" customWidth="1"/>
    <col min="3185" max="3187" width="18.140625" style="1" customWidth="1"/>
    <col min="3188" max="3191" width="11.42578125" style="1"/>
    <col min="3192" max="3192" width="34" style="1" customWidth="1"/>
    <col min="3193" max="3193" width="9.5703125" style="1" customWidth="1"/>
    <col min="3194" max="3194" width="16.7109375" style="1" customWidth="1"/>
    <col min="3195" max="3195" width="55.140625" style="1" customWidth="1"/>
    <col min="3196" max="3196" width="22.5703125" style="1" customWidth="1"/>
    <col min="3197" max="3197" width="23" style="1" customWidth="1"/>
    <col min="3198" max="3198" width="22.85546875" style="1" customWidth="1"/>
    <col min="3199" max="3199" width="23.42578125" style="1" customWidth="1"/>
    <col min="3200" max="3200" width="28.7109375" style="1" customWidth="1"/>
    <col min="3201" max="3201" width="12.7109375" style="1" customWidth="1"/>
    <col min="3202" max="3202" width="11.42578125" style="1"/>
    <col min="3203" max="3203" width="25.28515625" style="1" customWidth="1"/>
    <col min="3204" max="3204" width="15.85546875" style="1" bestFit="1" customWidth="1"/>
    <col min="3205" max="3206" width="18" style="1" bestFit="1" customWidth="1"/>
    <col min="3207" max="3328" width="11.42578125" style="1"/>
    <col min="3329" max="3329" width="15.28515625" style="1" customWidth="1"/>
    <col min="3330" max="3330" width="32.5703125" style="1" customWidth="1"/>
    <col min="3331" max="3331" width="17.28515625" style="1" customWidth="1"/>
    <col min="3332" max="3332" width="13.42578125" style="1" customWidth="1"/>
    <col min="3333" max="3333" width="12" style="1" customWidth="1"/>
    <col min="3334" max="3334" width="51.28515625" style="1" customWidth="1"/>
    <col min="3335" max="3340" width="0" style="1" hidden="1" customWidth="1"/>
    <col min="3341" max="3341" width="26.85546875" style="1" bestFit="1" customWidth="1"/>
    <col min="3342" max="3342" width="27.42578125" style="1" customWidth="1"/>
    <col min="3343" max="3343" width="27.7109375" style="1" customWidth="1"/>
    <col min="3344" max="3345" width="25.7109375" style="1" customWidth="1"/>
    <col min="3346" max="3425" width="11.42578125" style="1"/>
    <col min="3426" max="3426" width="15.42578125" style="1" customWidth="1"/>
    <col min="3427" max="3427" width="9.5703125" style="1" customWidth="1"/>
    <col min="3428" max="3428" width="14.42578125" style="1" customWidth="1"/>
    <col min="3429" max="3429" width="49.85546875" style="1" customWidth="1"/>
    <col min="3430" max="3430" width="22.5703125" style="1" customWidth="1"/>
    <col min="3431" max="3431" width="23" style="1" customWidth="1"/>
    <col min="3432" max="3432" width="22.85546875" style="1" customWidth="1"/>
    <col min="3433" max="3433" width="23.42578125" style="1" customWidth="1"/>
    <col min="3434" max="3434" width="22.42578125" style="1" customWidth="1"/>
    <col min="3435" max="3435" width="13.85546875" style="1" customWidth="1"/>
    <col min="3436" max="3436" width="20.7109375" style="1" customWidth="1"/>
    <col min="3437" max="3437" width="18.140625" style="1" customWidth="1"/>
    <col min="3438" max="3438" width="14.85546875" style="1" bestFit="1" customWidth="1"/>
    <col min="3439" max="3439" width="11.42578125" style="1"/>
    <col min="3440" max="3440" width="17.42578125" style="1" customWidth="1"/>
    <col min="3441" max="3443" width="18.140625" style="1" customWidth="1"/>
    <col min="3444" max="3447" width="11.42578125" style="1"/>
    <col min="3448" max="3448" width="34" style="1" customWidth="1"/>
    <col min="3449" max="3449" width="9.5703125" style="1" customWidth="1"/>
    <col min="3450" max="3450" width="16.7109375" style="1" customWidth="1"/>
    <col min="3451" max="3451" width="55.140625" style="1" customWidth="1"/>
    <col min="3452" max="3452" width="22.5703125" style="1" customWidth="1"/>
    <col min="3453" max="3453" width="23" style="1" customWidth="1"/>
    <col min="3454" max="3454" width="22.85546875" style="1" customWidth="1"/>
    <col min="3455" max="3455" width="23.42578125" style="1" customWidth="1"/>
    <col min="3456" max="3456" width="28.7109375" style="1" customWidth="1"/>
    <col min="3457" max="3457" width="12.7109375" style="1" customWidth="1"/>
    <col min="3458" max="3458" width="11.42578125" style="1"/>
    <col min="3459" max="3459" width="25.28515625" style="1" customWidth="1"/>
    <col min="3460" max="3460" width="15.85546875" style="1" bestFit="1" customWidth="1"/>
    <col min="3461" max="3462" width="18" style="1" bestFit="1" customWidth="1"/>
    <col min="3463" max="3584" width="11.42578125" style="1"/>
    <col min="3585" max="3585" width="15.28515625" style="1" customWidth="1"/>
    <col min="3586" max="3586" width="32.5703125" style="1" customWidth="1"/>
    <col min="3587" max="3587" width="17.28515625" style="1" customWidth="1"/>
    <col min="3588" max="3588" width="13.42578125" style="1" customWidth="1"/>
    <col min="3589" max="3589" width="12" style="1" customWidth="1"/>
    <col min="3590" max="3590" width="51.28515625" style="1" customWidth="1"/>
    <col min="3591" max="3596" width="0" style="1" hidden="1" customWidth="1"/>
    <col min="3597" max="3597" width="26.85546875" style="1" bestFit="1" customWidth="1"/>
    <col min="3598" max="3598" width="27.42578125" style="1" customWidth="1"/>
    <col min="3599" max="3599" width="27.7109375" style="1" customWidth="1"/>
    <col min="3600" max="3601" width="25.7109375" style="1" customWidth="1"/>
    <col min="3602" max="3681" width="11.42578125" style="1"/>
    <col min="3682" max="3682" width="15.42578125" style="1" customWidth="1"/>
    <col min="3683" max="3683" width="9.5703125" style="1" customWidth="1"/>
    <col min="3684" max="3684" width="14.42578125" style="1" customWidth="1"/>
    <col min="3685" max="3685" width="49.85546875" style="1" customWidth="1"/>
    <col min="3686" max="3686" width="22.5703125" style="1" customWidth="1"/>
    <col min="3687" max="3687" width="23" style="1" customWidth="1"/>
    <col min="3688" max="3688" width="22.85546875" style="1" customWidth="1"/>
    <col min="3689" max="3689" width="23.42578125" style="1" customWidth="1"/>
    <col min="3690" max="3690" width="22.42578125" style="1" customWidth="1"/>
    <col min="3691" max="3691" width="13.85546875" style="1" customWidth="1"/>
    <col min="3692" max="3692" width="20.7109375" style="1" customWidth="1"/>
    <col min="3693" max="3693" width="18.140625" style="1" customWidth="1"/>
    <col min="3694" max="3694" width="14.85546875" style="1" bestFit="1" customWidth="1"/>
    <col min="3695" max="3695" width="11.42578125" style="1"/>
    <col min="3696" max="3696" width="17.42578125" style="1" customWidth="1"/>
    <col min="3697" max="3699" width="18.140625" style="1" customWidth="1"/>
    <col min="3700" max="3703" width="11.42578125" style="1"/>
    <col min="3704" max="3704" width="34" style="1" customWidth="1"/>
    <col min="3705" max="3705" width="9.5703125" style="1" customWidth="1"/>
    <col min="3706" max="3706" width="16.7109375" style="1" customWidth="1"/>
    <col min="3707" max="3707" width="55.140625" style="1" customWidth="1"/>
    <col min="3708" max="3708" width="22.5703125" style="1" customWidth="1"/>
    <col min="3709" max="3709" width="23" style="1" customWidth="1"/>
    <col min="3710" max="3710" width="22.85546875" style="1" customWidth="1"/>
    <col min="3711" max="3711" width="23.42578125" style="1" customWidth="1"/>
    <col min="3712" max="3712" width="28.7109375" style="1" customWidth="1"/>
    <col min="3713" max="3713" width="12.7109375" style="1" customWidth="1"/>
    <col min="3714" max="3714" width="11.42578125" style="1"/>
    <col min="3715" max="3715" width="25.28515625" style="1" customWidth="1"/>
    <col min="3716" max="3716" width="15.85546875" style="1" bestFit="1" customWidth="1"/>
    <col min="3717" max="3718" width="18" style="1" bestFit="1" customWidth="1"/>
    <col min="3719" max="3840" width="11.42578125" style="1"/>
    <col min="3841" max="3841" width="15.28515625" style="1" customWidth="1"/>
    <col min="3842" max="3842" width="32.5703125" style="1" customWidth="1"/>
    <col min="3843" max="3843" width="17.28515625" style="1" customWidth="1"/>
    <col min="3844" max="3844" width="13.42578125" style="1" customWidth="1"/>
    <col min="3845" max="3845" width="12" style="1" customWidth="1"/>
    <col min="3846" max="3846" width="51.28515625" style="1" customWidth="1"/>
    <col min="3847" max="3852" width="0" style="1" hidden="1" customWidth="1"/>
    <col min="3853" max="3853" width="26.85546875" style="1" bestFit="1" customWidth="1"/>
    <col min="3854" max="3854" width="27.42578125" style="1" customWidth="1"/>
    <col min="3855" max="3855" width="27.7109375" style="1" customWidth="1"/>
    <col min="3856" max="3857" width="25.7109375" style="1" customWidth="1"/>
    <col min="3858" max="3937" width="11.42578125" style="1"/>
    <col min="3938" max="3938" width="15.42578125" style="1" customWidth="1"/>
    <col min="3939" max="3939" width="9.5703125" style="1" customWidth="1"/>
    <col min="3940" max="3940" width="14.42578125" style="1" customWidth="1"/>
    <col min="3941" max="3941" width="49.85546875" style="1" customWidth="1"/>
    <col min="3942" max="3942" width="22.5703125" style="1" customWidth="1"/>
    <col min="3943" max="3943" width="23" style="1" customWidth="1"/>
    <col min="3944" max="3944" width="22.85546875" style="1" customWidth="1"/>
    <col min="3945" max="3945" width="23.42578125" style="1" customWidth="1"/>
    <col min="3946" max="3946" width="22.42578125" style="1" customWidth="1"/>
    <col min="3947" max="3947" width="13.85546875" style="1" customWidth="1"/>
    <col min="3948" max="3948" width="20.7109375" style="1" customWidth="1"/>
    <col min="3949" max="3949" width="18.140625" style="1" customWidth="1"/>
    <col min="3950" max="3950" width="14.85546875" style="1" bestFit="1" customWidth="1"/>
    <col min="3951" max="3951" width="11.42578125" style="1"/>
    <col min="3952" max="3952" width="17.42578125" style="1" customWidth="1"/>
    <col min="3953" max="3955" width="18.140625" style="1" customWidth="1"/>
    <col min="3956" max="3959" width="11.42578125" style="1"/>
    <col min="3960" max="3960" width="34" style="1" customWidth="1"/>
    <col min="3961" max="3961" width="9.5703125" style="1" customWidth="1"/>
    <col min="3962" max="3962" width="16.7109375" style="1" customWidth="1"/>
    <col min="3963" max="3963" width="55.140625" style="1" customWidth="1"/>
    <col min="3964" max="3964" width="22.5703125" style="1" customWidth="1"/>
    <col min="3965" max="3965" width="23" style="1" customWidth="1"/>
    <col min="3966" max="3966" width="22.85546875" style="1" customWidth="1"/>
    <col min="3967" max="3967" width="23.42578125" style="1" customWidth="1"/>
    <col min="3968" max="3968" width="28.7109375" style="1" customWidth="1"/>
    <col min="3969" max="3969" width="12.7109375" style="1" customWidth="1"/>
    <col min="3970" max="3970" width="11.42578125" style="1"/>
    <col min="3971" max="3971" width="25.28515625" style="1" customWidth="1"/>
    <col min="3972" max="3972" width="15.85546875" style="1" bestFit="1" customWidth="1"/>
    <col min="3973" max="3974" width="18" style="1" bestFit="1" customWidth="1"/>
    <col min="3975" max="4096" width="11.42578125" style="1"/>
    <col min="4097" max="4097" width="15.28515625" style="1" customWidth="1"/>
    <col min="4098" max="4098" width="32.5703125" style="1" customWidth="1"/>
    <col min="4099" max="4099" width="17.28515625" style="1" customWidth="1"/>
    <col min="4100" max="4100" width="13.42578125" style="1" customWidth="1"/>
    <col min="4101" max="4101" width="12" style="1" customWidth="1"/>
    <col min="4102" max="4102" width="51.28515625" style="1" customWidth="1"/>
    <col min="4103" max="4108" width="0" style="1" hidden="1" customWidth="1"/>
    <col min="4109" max="4109" width="26.85546875" style="1" bestFit="1" customWidth="1"/>
    <col min="4110" max="4110" width="27.42578125" style="1" customWidth="1"/>
    <col min="4111" max="4111" width="27.7109375" style="1" customWidth="1"/>
    <col min="4112" max="4113" width="25.7109375" style="1" customWidth="1"/>
    <col min="4114" max="4193" width="11.42578125" style="1"/>
    <col min="4194" max="4194" width="15.42578125" style="1" customWidth="1"/>
    <col min="4195" max="4195" width="9.5703125" style="1" customWidth="1"/>
    <col min="4196" max="4196" width="14.42578125" style="1" customWidth="1"/>
    <col min="4197" max="4197" width="49.85546875" style="1" customWidth="1"/>
    <col min="4198" max="4198" width="22.5703125" style="1" customWidth="1"/>
    <col min="4199" max="4199" width="23" style="1" customWidth="1"/>
    <col min="4200" max="4200" width="22.85546875" style="1" customWidth="1"/>
    <col min="4201" max="4201" width="23.42578125" style="1" customWidth="1"/>
    <col min="4202" max="4202" width="22.42578125" style="1" customWidth="1"/>
    <col min="4203" max="4203" width="13.85546875" style="1" customWidth="1"/>
    <col min="4204" max="4204" width="20.7109375" style="1" customWidth="1"/>
    <col min="4205" max="4205" width="18.140625" style="1" customWidth="1"/>
    <col min="4206" max="4206" width="14.85546875" style="1" bestFit="1" customWidth="1"/>
    <col min="4207" max="4207" width="11.42578125" style="1"/>
    <col min="4208" max="4208" width="17.42578125" style="1" customWidth="1"/>
    <col min="4209" max="4211" width="18.140625" style="1" customWidth="1"/>
    <col min="4212" max="4215" width="11.42578125" style="1"/>
    <col min="4216" max="4216" width="34" style="1" customWidth="1"/>
    <col min="4217" max="4217" width="9.5703125" style="1" customWidth="1"/>
    <col min="4218" max="4218" width="16.7109375" style="1" customWidth="1"/>
    <col min="4219" max="4219" width="55.140625" style="1" customWidth="1"/>
    <col min="4220" max="4220" width="22.5703125" style="1" customWidth="1"/>
    <col min="4221" max="4221" width="23" style="1" customWidth="1"/>
    <col min="4222" max="4222" width="22.85546875" style="1" customWidth="1"/>
    <col min="4223" max="4223" width="23.42578125" style="1" customWidth="1"/>
    <col min="4224" max="4224" width="28.7109375" style="1" customWidth="1"/>
    <col min="4225" max="4225" width="12.7109375" style="1" customWidth="1"/>
    <col min="4226" max="4226" width="11.42578125" style="1"/>
    <col min="4227" max="4227" width="25.28515625" style="1" customWidth="1"/>
    <col min="4228" max="4228" width="15.85546875" style="1" bestFit="1" customWidth="1"/>
    <col min="4229" max="4230" width="18" style="1" bestFit="1" customWidth="1"/>
    <col min="4231" max="4352" width="11.42578125" style="1"/>
    <col min="4353" max="4353" width="15.28515625" style="1" customWidth="1"/>
    <col min="4354" max="4354" width="32.5703125" style="1" customWidth="1"/>
    <col min="4355" max="4355" width="17.28515625" style="1" customWidth="1"/>
    <col min="4356" max="4356" width="13.42578125" style="1" customWidth="1"/>
    <col min="4357" max="4357" width="12" style="1" customWidth="1"/>
    <col min="4358" max="4358" width="51.28515625" style="1" customWidth="1"/>
    <col min="4359" max="4364" width="0" style="1" hidden="1" customWidth="1"/>
    <col min="4365" max="4365" width="26.85546875" style="1" bestFit="1" customWidth="1"/>
    <col min="4366" max="4366" width="27.42578125" style="1" customWidth="1"/>
    <col min="4367" max="4367" width="27.7109375" style="1" customWidth="1"/>
    <col min="4368" max="4369" width="25.7109375" style="1" customWidth="1"/>
    <col min="4370" max="4449" width="11.42578125" style="1"/>
    <col min="4450" max="4450" width="15.42578125" style="1" customWidth="1"/>
    <col min="4451" max="4451" width="9.5703125" style="1" customWidth="1"/>
    <col min="4452" max="4452" width="14.42578125" style="1" customWidth="1"/>
    <col min="4453" max="4453" width="49.85546875" style="1" customWidth="1"/>
    <col min="4454" max="4454" width="22.5703125" style="1" customWidth="1"/>
    <col min="4455" max="4455" width="23" style="1" customWidth="1"/>
    <col min="4456" max="4456" width="22.85546875" style="1" customWidth="1"/>
    <col min="4457" max="4457" width="23.42578125" style="1" customWidth="1"/>
    <col min="4458" max="4458" width="22.42578125" style="1" customWidth="1"/>
    <col min="4459" max="4459" width="13.85546875" style="1" customWidth="1"/>
    <col min="4460" max="4460" width="20.7109375" style="1" customWidth="1"/>
    <col min="4461" max="4461" width="18.140625" style="1" customWidth="1"/>
    <col min="4462" max="4462" width="14.85546875" style="1" bestFit="1" customWidth="1"/>
    <col min="4463" max="4463" width="11.42578125" style="1"/>
    <col min="4464" max="4464" width="17.42578125" style="1" customWidth="1"/>
    <col min="4465" max="4467" width="18.140625" style="1" customWidth="1"/>
    <col min="4468" max="4471" width="11.42578125" style="1"/>
    <col min="4472" max="4472" width="34" style="1" customWidth="1"/>
    <col min="4473" max="4473" width="9.5703125" style="1" customWidth="1"/>
    <col min="4474" max="4474" width="16.7109375" style="1" customWidth="1"/>
    <col min="4475" max="4475" width="55.140625" style="1" customWidth="1"/>
    <col min="4476" max="4476" width="22.5703125" style="1" customWidth="1"/>
    <col min="4477" max="4477" width="23" style="1" customWidth="1"/>
    <col min="4478" max="4478" width="22.85546875" style="1" customWidth="1"/>
    <col min="4479" max="4479" width="23.42578125" style="1" customWidth="1"/>
    <col min="4480" max="4480" width="28.7109375" style="1" customWidth="1"/>
    <col min="4481" max="4481" width="12.7109375" style="1" customWidth="1"/>
    <col min="4482" max="4482" width="11.42578125" style="1"/>
    <col min="4483" max="4483" width="25.28515625" style="1" customWidth="1"/>
    <col min="4484" max="4484" width="15.85546875" style="1" bestFit="1" customWidth="1"/>
    <col min="4485" max="4486" width="18" style="1" bestFit="1" customWidth="1"/>
    <col min="4487" max="4608" width="11.42578125" style="1"/>
    <col min="4609" max="4609" width="15.28515625" style="1" customWidth="1"/>
    <col min="4610" max="4610" width="32.5703125" style="1" customWidth="1"/>
    <col min="4611" max="4611" width="17.28515625" style="1" customWidth="1"/>
    <col min="4612" max="4612" width="13.42578125" style="1" customWidth="1"/>
    <col min="4613" max="4613" width="12" style="1" customWidth="1"/>
    <col min="4614" max="4614" width="51.28515625" style="1" customWidth="1"/>
    <col min="4615" max="4620" width="0" style="1" hidden="1" customWidth="1"/>
    <col min="4621" max="4621" width="26.85546875" style="1" bestFit="1" customWidth="1"/>
    <col min="4622" max="4622" width="27.42578125" style="1" customWidth="1"/>
    <col min="4623" max="4623" width="27.7109375" style="1" customWidth="1"/>
    <col min="4624" max="4625" width="25.7109375" style="1" customWidth="1"/>
    <col min="4626" max="4705" width="11.42578125" style="1"/>
    <col min="4706" max="4706" width="15.42578125" style="1" customWidth="1"/>
    <col min="4707" max="4707" width="9.5703125" style="1" customWidth="1"/>
    <col min="4708" max="4708" width="14.42578125" style="1" customWidth="1"/>
    <col min="4709" max="4709" width="49.85546875" style="1" customWidth="1"/>
    <col min="4710" max="4710" width="22.5703125" style="1" customWidth="1"/>
    <col min="4711" max="4711" width="23" style="1" customWidth="1"/>
    <col min="4712" max="4712" width="22.85546875" style="1" customWidth="1"/>
    <col min="4713" max="4713" width="23.42578125" style="1" customWidth="1"/>
    <col min="4714" max="4714" width="22.42578125" style="1" customWidth="1"/>
    <col min="4715" max="4715" width="13.85546875" style="1" customWidth="1"/>
    <col min="4716" max="4716" width="20.7109375" style="1" customWidth="1"/>
    <col min="4717" max="4717" width="18.140625" style="1" customWidth="1"/>
    <col min="4718" max="4718" width="14.85546875" style="1" bestFit="1" customWidth="1"/>
    <col min="4719" max="4719" width="11.42578125" style="1"/>
    <col min="4720" max="4720" width="17.42578125" style="1" customWidth="1"/>
    <col min="4721" max="4723" width="18.140625" style="1" customWidth="1"/>
    <col min="4724" max="4727" width="11.42578125" style="1"/>
    <col min="4728" max="4728" width="34" style="1" customWidth="1"/>
    <col min="4729" max="4729" width="9.5703125" style="1" customWidth="1"/>
    <col min="4730" max="4730" width="16.7109375" style="1" customWidth="1"/>
    <col min="4731" max="4731" width="55.140625" style="1" customWidth="1"/>
    <col min="4732" max="4732" width="22.5703125" style="1" customWidth="1"/>
    <col min="4733" max="4733" width="23" style="1" customWidth="1"/>
    <col min="4734" max="4734" width="22.85546875" style="1" customWidth="1"/>
    <col min="4735" max="4735" width="23.42578125" style="1" customWidth="1"/>
    <col min="4736" max="4736" width="28.7109375" style="1" customWidth="1"/>
    <col min="4737" max="4737" width="12.7109375" style="1" customWidth="1"/>
    <col min="4738" max="4738" width="11.42578125" style="1"/>
    <col min="4739" max="4739" width="25.28515625" style="1" customWidth="1"/>
    <col min="4740" max="4740" width="15.85546875" style="1" bestFit="1" customWidth="1"/>
    <col min="4741" max="4742" width="18" style="1" bestFit="1" customWidth="1"/>
    <col min="4743" max="4864" width="11.42578125" style="1"/>
    <col min="4865" max="4865" width="15.28515625" style="1" customWidth="1"/>
    <col min="4866" max="4866" width="32.5703125" style="1" customWidth="1"/>
    <col min="4867" max="4867" width="17.28515625" style="1" customWidth="1"/>
    <col min="4868" max="4868" width="13.42578125" style="1" customWidth="1"/>
    <col min="4869" max="4869" width="12" style="1" customWidth="1"/>
    <col min="4870" max="4870" width="51.28515625" style="1" customWidth="1"/>
    <col min="4871" max="4876" width="0" style="1" hidden="1" customWidth="1"/>
    <col min="4877" max="4877" width="26.85546875" style="1" bestFit="1" customWidth="1"/>
    <col min="4878" max="4878" width="27.42578125" style="1" customWidth="1"/>
    <col min="4879" max="4879" width="27.7109375" style="1" customWidth="1"/>
    <col min="4880" max="4881" width="25.7109375" style="1" customWidth="1"/>
    <col min="4882" max="4961" width="11.42578125" style="1"/>
    <col min="4962" max="4962" width="15.42578125" style="1" customWidth="1"/>
    <col min="4963" max="4963" width="9.5703125" style="1" customWidth="1"/>
    <col min="4964" max="4964" width="14.42578125" style="1" customWidth="1"/>
    <col min="4965" max="4965" width="49.85546875" style="1" customWidth="1"/>
    <col min="4966" max="4966" width="22.5703125" style="1" customWidth="1"/>
    <col min="4967" max="4967" width="23" style="1" customWidth="1"/>
    <col min="4968" max="4968" width="22.85546875" style="1" customWidth="1"/>
    <col min="4969" max="4969" width="23.42578125" style="1" customWidth="1"/>
    <col min="4970" max="4970" width="22.42578125" style="1" customWidth="1"/>
    <col min="4971" max="4971" width="13.85546875" style="1" customWidth="1"/>
    <col min="4972" max="4972" width="20.7109375" style="1" customWidth="1"/>
    <col min="4973" max="4973" width="18.140625" style="1" customWidth="1"/>
    <col min="4974" max="4974" width="14.85546875" style="1" bestFit="1" customWidth="1"/>
    <col min="4975" max="4975" width="11.42578125" style="1"/>
    <col min="4976" max="4976" width="17.42578125" style="1" customWidth="1"/>
    <col min="4977" max="4979" width="18.140625" style="1" customWidth="1"/>
    <col min="4980" max="4983" width="11.42578125" style="1"/>
    <col min="4984" max="4984" width="34" style="1" customWidth="1"/>
    <col min="4985" max="4985" width="9.5703125" style="1" customWidth="1"/>
    <col min="4986" max="4986" width="16.7109375" style="1" customWidth="1"/>
    <col min="4987" max="4987" width="55.140625" style="1" customWidth="1"/>
    <col min="4988" max="4988" width="22.5703125" style="1" customWidth="1"/>
    <col min="4989" max="4989" width="23" style="1" customWidth="1"/>
    <col min="4990" max="4990" width="22.85546875" style="1" customWidth="1"/>
    <col min="4991" max="4991" width="23.42578125" style="1" customWidth="1"/>
    <col min="4992" max="4992" width="28.7109375" style="1" customWidth="1"/>
    <col min="4993" max="4993" width="12.7109375" style="1" customWidth="1"/>
    <col min="4994" max="4994" width="11.42578125" style="1"/>
    <col min="4995" max="4995" width="25.28515625" style="1" customWidth="1"/>
    <col min="4996" max="4996" width="15.85546875" style="1" bestFit="1" customWidth="1"/>
    <col min="4997" max="4998" width="18" style="1" bestFit="1" customWidth="1"/>
    <col min="4999" max="5120" width="11.42578125" style="1"/>
    <col min="5121" max="5121" width="15.28515625" style="1" customWidth="1"/>
    <col min="5122" max="5122" width="32.5703125" style="1" customWidth="1"/>
    <col min="5123" max="5123" width="17.28515625" style="1" customWidth="1"/>
    <col min="5124" max="5124" width="13.42578125" style="1" customWidth="1"/>
    <col min="5125" max="5125" width="12" style="1" customWidth="1"/>
    <col min="5126" max="5126" width="51.28515625" style="1" customWidth="1"/>
    <col min="5127" max="5132" width="0" style="1" hidden="1" customWidth="1"/>
    <col min="5133" max="5133" width="26.85546875" style="1" bestFit="1" customWidth="1"/>
    <col min="5134" max="5134" width="27.42578125" style="1" customWidth="1"/>
    <col min="5135" max="5135" width="27.7109375" style="1" customWidth="1"/>
    <col min="5136" max="5137" width="25.7109375" style="1" customWidth="1"/>
    <col min="5138" max="5217" width="11.42578125" style="1"/>
    <col min="5218" max="5218" width="15.42578125" style="1" customWidth="1"/>
    <col min="5219" max="5219" width="9.5703125" style="1" customWidth="1"/>
    <col min="5220" max="5220" width="14.42578125" style="1" customWidth="1"/>
    <col min="5221" max="5221" width="49.85546875" style="1" customWidth="1"/>
    <col min="5222" max="5222" width="22.5703125" style="1" customWidth="1"/>
    <col min="5223" max="5223" width="23" style="1" customWidth="1"/>
    <col min="5224" max="5224" width="22.85546875" style="1" customWidth="1"/>
    <col min="5225" max="5225" width="23.42578125" style="1" customWidth="1"/>
    <col min="5226" max="5226" width="22.42578125" style="1" customWidth="1"/>
    <col min="5227" max="5227" width="13.85546875" style="1" customWidth="1"/>
    <col min="5228" max="5228" width="20.7109375" style="1" customWidth="1"/>
    <col min="5229" max="5229" width="18.140625" style="1" customWidth="1"/>
    <col min="5230" max="5230" width="14.85546875" style="1" bestFit="1" customWidth="1"/>
    <col min="5231" max="5231" width="11.42578125" style="1"/>
    <col min="5232" max="5232" width="17.42578125" style="1" customWidth="1"/>
    <col min="5233" max="5235" width="18.140625" style="1" customWidth="1"/>
    <col min="5236" max="5239" width="11.42578125" style="1"/>
    <col min="5240" max="5240" width="34" style="1" customWidth="1"/>
    <col min="5241" max="5241" width="9.5703125" style="1" customWidth="1"/>
    <col min="5242" max="5242" width="16.7109375" style="1" customWidth="1"/>
    <col min="5243" max="5243" width="55.140625" style="1" customWidth="1"/>
    <col min="5244" max="5244" width="22.5703125" style="1" customWidth="1"/>
    <col min="5245" max="5245" width="23" style="1" customWidth="1"/>
    <col min="5246" max="5246" width="22.85546875" style="1" customWidth="1"/>
    <col min="5247" max="5247" width="23.42578125" style="1" customWidth="1"/>
    <col min="5248" max="5248" width="28.7109375" style="1" customWidth="1"/>
    <col min="5249" max="5249" width="12.7109375" style="1" customWidth="1"/>
    <col min="5250" max="5250" width="11.42578125" style="1"/>
    <col min="5251" max="5251" width="25.28515625" style="1" customWidth="1"/>
    <col min="5252" max="5252" width="15.85546875" style="1" bestFit="1" customWidth="1"/>
    <col min="5253" max="5254" width="18" style="1" bestFit="1" customWidth="1"/>
    <col min="5255" max="5376" width="11.42578125" style="1"/>
    <col min="5377" max="5377" width="15.28515625" style="1" customWidth="1"/>
    <col min="5378" max="5378" width="32.5703125" style="1" customWidth="1"/>
    <col min="5379" max="5379" width="17.28515625" style="1" customWidth="1"/>
    <col min="5380" max="5380" width="13.42578125" style="1" customWidth="1"/>
    <col min="5381" max="5381" width="12" style="1" customWidth="1"/>
    <col min="5382" max="5382" width="51.28515625" style="1" customWidth="1"/>
    <col min="5383" max="5388" width="0" style="1" hidden="1" customWidth="1"/>
    <col min="5389" max="5389" width="26.85546875" style="1" bestFit="1" customWidth="1"/>
    <col min="5390" max="5390" width="27.42578125" style="1" customWidth="1"/>
    <col min="5391" max="5391" width="27.7109375" style="1" customWidth="1"/>
    <col min="5392" max="5393" width="25.7109375" style="1" customWidth="1"/>
    <col min="5394" max="5473" width="11.42578125" style="1"/>
    <col min="5474" max="5474" width="15.42578125" style="1" customWidth="1"/>
    <col min="5475" max="5475" width="9.5703125" style="1" customWidth="1"/>
    <col min="5476" max="5476" width="14.42578125" style="1" customWidth="1"/>
    <col min="5477" max="5477" width="49.85546875" style="1" customWidth="1"/>
    <col min="5478" max="5478" width="22.5703125" style="1" customWidth="1"/>
    <col min="5479" max="5479" width="23" style="1" customWidth="1"/>
    <col min="5480" max="5480" width="22.85546875" style="1" customWidth="1"/>
    <col min="5481" max="5481" width="23.42578125" style="1" customWidth="1"/>
    <col min="5482" max="5482" width="22.42578125" style="1" customWidth="1"/>
    <col min="5483" max="5483" width="13.85546875" style="1" customWidth="1"/>
    <col min="5484" max="5484" width="20.7109375" style="1" customWidth="1"/>
    <col min="5485" max="5485" width="18.140625" style="1" customWidth="1"/>
    <col min="5486" max="5486" width="14.85546875" style="1" bestFit="1" customWidth="1"/>
    <col min="5487" max="5487" width="11.42578125" style="1"/>
    <col min="5488" max="5488" width="17.42578125" style="1" customWidth="1"/>
    <col min="5489" max="5491" width="18.140625" style="1" customWidth="1"/>
    <col min="5492" max="5495" width="11.42578125" style="1"/>
    <col min="5496" max="5496" width="34" style="1" customWidth="1"/>
    <col min="5497" max="5497" width="9.5703125" style="1" customWidth="1"/>
    <col min="5498" max="5498" width="16.7109375" style="1" customWidth="1"/>
    <col min="5499" max="5499" width="55.140625" style="1" customWidth="1"/>
    <col min="5500" max="5500" width="22.5703125" style="1" customWidth="1"/>
    <col min="5501" max="5501" width="23" style="1" customWidth="1"/>
    <col min="5502" max="5502" width="22.85546875" style="1" customWidth="1"/>
    <col min="5503" max="5503" width="23.42578125" style="1" customWidth="1"/>
    <col min="5504" max="5504" width="28.7109375" style="1" customWidth="1"/>
    <col min="5505" max="5505" width="12.7109375" style="1" customWidth="1"/>
    <col min="5506" max="5506" width="11.42578125" style="1"/>
    <col min="5507" max="5507" width="25.28515625" style="1" customWidth="1"/>
    <col min="5508" max="5508" width="15.85546875" style="1" bestFit="1" customWidth="1"/>
    <col min="5509" max="5510" width="18" style="1" bestFit="1" customWidth="1"/>
    <col min="5511" max="5632" width="11.42578125" style="1"/>
    <col min="5633" max="5633" width="15.28515625" style="1" customWidth="1"/>
    <col min="5634" max="5634" width="32.5703125" style="1" customWidth="1"/>
    <col min="5635" max="5635" width="17.28515625" style="1" customWidth="1"/>
    <col min="5636" max="5636" width="13.42578125" style="1" customWidth="1"/>
    <col min="5637" max="5637" width="12" style="1" customWidth="1"/>
    <col min="5638" max="5638" width="51.28515625" style="1" customWidth="1"/>
    <col min="5639" max="5644" width="0" style="1" hidden="1" customWidth="1"/>
    <col min="5645" max="5645" width="26.85546875" style="1" bestFit="1" customWidth="1"/>
    <col min="5646" max="5646" width="27.42578125" style="1" customWidth="1"/>
    <col min="5647" max="5647" width="27.7109375" style="1" customWidth="1"/>
    <col min="5648" max="5649" width="25.7109375" style="1" customWidth="1"/>
    <col min="5650" max="5729" width="11.42578125" style="1"/>
    <col min="5730" max="5730" width="15.42578125" style="1" customWidth="1"/>
    <col min="5731" max="5731" width="9.5703125" style="1" customWidth="1"/>
    <col min="5732" max="5732" width="14.42578125" style="1" customWidth="1"/>
    <col min="5733" max="5733" width="49.85546875" style="1" customWidth="1"/>
    <col min="5734" max="5734" width="22.5703125" style="1" customWidth="1"/>
    <col min="5735" max="5735" width="23" style="1" customWidth="1"/>
    <col min="5736" max="5736" width="22.85546875" style="1" customWidth="1"/>
    <col min="5737" max="5737" width="23.42578125" style="1" customWidth="1"/>
    <col min="5738" max="5738" width="22.42578125" style="1" customWidth="1"/>
    <col min="5739" max="5739" width="13.85546875" style="1" customWidth="1"/>
    <col min="5740" max="5740" width="20.7109375" style="1" customWidth="1"/>
    <col min="5741" max="5741" width="18.140625" style="1" customWidth="1"/>
    <col min="5742" max="5742" width="14.85546875" style="1" bestFit="1" customWidth="1"/>
    <col min="5743" max="5743" width="11.42578125" style="1"/>
    <col min="5744" max="5744" width="17.42578125" style="1" customWidth="1"/>
    <col min="5745" max="5747" width="18.140625" style="1" customWidth="1"/>
    <col min="5748" max="5751" width="11.42578125" style="1"/>
    <col min="5752" max="5752" width="34" style="1" customWidth="1"/>
    <col min="5753" max="5753" width="9.5703125" style="1" customWidth="1"/>
    <col min="5754" max="5754" width="16.7109375" style="1" customWidth="1"/>
    <col min="5755" max="5755" width="55.140625" style="1" customWidth="1"/>
    <col min="5756" max="5756" width="22.5703125" style="1" customWidth="1"/>
    <col min="5757" max="5757" width="23" style="1" customWidth="1"/>
    <col min="5758" max="5758" width="22.85546875" style="1" customWidth="1"/>
    <col min="5759" max="5759" width="23.42578125" style="1" customWidth="1"/>
    <col min="5760" max="5760" width="28.7109375" style="1" customWidth="1"/>
    <col min="5761" max="5761" width="12.7109375" style="1" customWidth="1"/>
    <col min="5762" max="5762" width="11.42578125" style="1"/>
    <col min="5763" max="5763" width="25.28515625" style="1" customWidth="1"/>
    <col min="5764" max="5764" width="15.85546875" style="1" bestFit="1" customWidth="1"/>
    <col min="5765" max="5766" width="18" style="1" bestFit="1" customWidth="1"/>
    <col min="5767" max="5888" width="11.42578125" style="1"/>
    <col min="5889" max="5889" width="15.28515625" style="1" customWidth="1"/>
    <col min="5890" max="5890" width="32.5703125" style="1" customWidth="1"/>
    <col min="5891" max="5891" width="17.28515625" style="1" customWidth="1"/>
    <col min="5892" max="5892" width="13.42578125" style="1" customWidth="1"/>
    <col min="5893" max="5893" width="12" style="1" customWidth="1"/>
    <col min="5894" max="5894" width="51.28515625" style="1" customWidth="1"/>
    <col min="5895" max="5900" width="0" style="1" hidden="1" customWidth="1"/>
    <col min="5901" max="5901" width="26.85546875" style="1" bestFit="1" customWidth="1"/>
    <col min="5902" max="5902" width="27.42578125" style="1" customWidth="1"/>
    <col min="5903" max="5903" width="27.7109375" style="1" customWidth="1"/>
    <col min="5904" max="5905" width="25.7109375" style="1" customWidth="1"/>
    <col min="5906" max="5985" width="11.42578125" style="1"/>
    <col min="5986" max="5986" width="15.42578125" style="1" customWidth="1"/>
    <col min="5987" max="5987" width="9.5703125" style="1" customWidth="1"/>
    <col min="5988" max="5988" width="14.42578125" style="1" customWidth="1"/>
    <col min="5989" max="5989" width="49.85546875" style="1" customWidth="1"/>
    <col min="5990" max="5990" width="22.5703125" style="1" customWidth="1"/>
    <col min="5991" max="5991" width="23" style="1" customWidth="1"/>
    <col min="5992" max="5992" width="22.85546875" style="1" customWidth="1"/>
    <col min="5993" max="5993" width="23.42578125" style="1" customWidth="1"/>
    <col min="5994" max="5994" width="22.42578125" style="1" customWidth="1"/>
    <col min="5995" max="5995" width="13.85546875" style="1" customWidth="1"/>
    <col min="5996" max="5996" width="20.7109375" style="1" customWidth="1"/>
    <col min="5997" max="5997" width="18.140625" style="1" customWidth="1"/>
    <col min="5998" max="5998" width="14.85546875" style="1" bestFit="1" customWidth="1"/>
    <col min="5999" max="5999" width="11.42578125" style="1"/>
    <col min="6000" max="6000" width="17.42578125" style="1" customWidth="1"/>
    <col min="6001" max="6003" width="18.140625" style="1" customWidth="1"/>
    <col min="6004" max="6007" width="11.42578125" style="1"/>
    <col min="6008" max="6008" width="34" style="1" customWidth="1"/>
    <col min="6009" max="6009" width="9.5703125" style="1" customWidth="1"/>
    <col min="6010" max="6010" width="16.7109375" style="1" customWidth="1"/>
    <col min="6011" max="6011" width="55.140625" style="1" customWidth="1"/>
    <col min="6012" max="6012" width="22.5703125" style="1" customWidth="1"/>
    <col min="6013" max="6013" width="23" style="1" customWidth="1"/>
    <col min="6014" max="6014" width="22.85546875" style="1" customWidth="1"/>
    <col min="6015" max="6015" width="23.42578125" style="1" customWidth="1"/>
    <col min="6016" max="6016" width="28.7109375" style="1" customWidth="1"/>
    <col min="6017" max="6017" width="12.7109375" style="1" customWidth="1"/>
    <col min="6018" max="6018" width="11.42578125" style="1"/>
    <col min="6019" max="6019" width="25.28515625" style="1" customWidth="1"/>
    <col min="6020" max="6020" width="15.85546875" style="1" bestFit="1" customWidth="1"/>
    <col min="6021" max="6022" width="18" style="1" bestFit="1" customWidth="1"/>
    <col min="6023" max="6144" width="11.42578125" style="1"/>
    <col min="6145" max="6145" width="15.28515625" style="1" customWidth="1"/>
    <col min="6146" max="6146" width="32.5703125" style="1" customWidth="1"/>
    <col min="6147" max="6147" width="17.28515625" style="1" customWidth="1"/>
    <col min="6148" max="6148" width="13.42578125" style="1" customWidth="1"/>
    <col min="6149" max="6149" width="12" style="1" customWidth="1"/>
    <col min="6150" max="6150" width="51.28515625" style="1" customWidth="1"/>
    <col min="6151" max="6156" width="0" style="1" hidden="1" customWidth="1"/>
    <col min="6157" max="6157" width="26.85546875" style="1" bestFit="1" customWidth="1"/>
    <col min="6158" max="6158" width="27.42578125" style="1" customWidth="1"/>
    <col min="6159" max="6159" width="27.7109375" style="1" customWidth="1"/>
    <col min="6160" max="6161" width="25.7109375" style="1" customWidth="1"/>
    <col min="6162" max="6241" width="11.42578125" style="1"/>
    <col min="6242" max="6242" width="15.42578125" style="1" customWidth="1"/>
    <col min="6243" max="6243" width="9.5703125" style="1" customWidth="1"/>
    <col min="6244" max="6244" width="14.42578125" style="1" customWidth="1"/>
    <col min="6245" max="6245" width="49.85546875" style="1" customWidth="1"/>
    <col min="6246" max="6246" width="22.5703125" style="1" customWidth="1"/>
    <col min="6247" max="6247" width="23" style="1" customWidth="1"/>
    <col min="6248" max="6248" width="22.85546875" style="1" customWidth="1"/>
    <col min="6249" max="6249" width="23.42578125" style="1" customWidth="1"/>
    <col min="6250" max="6250" width="22.42578125" style="1" customWidth="1"/>
    <col min="6251" max="6251" width="13.85546875" style="1" customWidth="1"/>
    <col min="6252" max="6252" width="20.7109375" style="1" customWidth="1"/>
    <col min="6253" max="6253" width="18.140625" style="1" customWidth="1"/>
    <col min="6254" max="6254" width="14.85546875" style="1" bestFit="1" customWidth="1"/>
    <col min="6255" max="6255" width="11.42578125" style="1"/>
    <col min="6256" max="6256" width="17.42578125" style="1" customWidth="1"/>
    <col min="6257" max="6259" width="18.140625" style="1" customWidth="1"/>
    <col min="6260" max="6263" width="11.42578125" style="1"/>
    <col min="6264" max="6264" width="34" style="1" customWidth="1"/>
    <col min="6265" max="6265" width="9.5703125" style="1" customWidth="1"/>
    <col min="6266" max="6266" width="16.7109375" style="1" customWidth="1"/>
    <col min="6267" max="6267" width="55.140625" style="1" customWidth="1"/>
    <col min="6268" max="6268" width="22.5703125" style="1" customWidth="1"/>
    <col min="6269" max="6269" width="23" style="1" customWidth="1"/>
    <col min="6270" max="6270" width="22.85546875" style="1" customWidth="1"/>
    <col min="6271" max="6271" width="23.42578125" style="1" customWidth="1"/>
    <col min="6272" max="6272" width="28.7109375" style="1" customWidth="1"/>
    <col min="6273" max="6273" width="12.7109375" style="1" customWidth="1"/>
    <col min="6274" max="6274" width="11.42578125" style="1"/>
    <col min="6275" max="6275" width="25.28515625" style="1" customWidth="1"/>
    <col min="6276" max="6276" width="15.85546875" style="1" bestFit="1" customWidth="1"/>
    <col min="6277" max="6278" width="18" style="1" bestFit="1" customWidth="1"/>
    <col min="6279" max="6400" width="11.42578125" style="1"/>
    <col min="6401" max="6401" width="15.28515625" style="1" customWidth="1"/>
    <col min="6402" max="6402" width="32.5703125" style="1" customWidth="1"/>
    <col min="6403" max="6403" width="17.28515625" style="1" customWidth="1"/>
    <col min="6404" max="6404" width="13.42578125" style="1" customWidth="1"/>
    <col min="6405" max="6405" width="12" style="1" customWidth="1"/>
    <col min="6406" max="6406" width="51.28515625" style="1" customWidth="1"/>
    <col min="6407" max="6412" width="0" style="1" hidden="1" customWidth="1"/>
    <col min="6413" max="6413" width="26.85546875" style="1" bestFit="1" customWidth="1"/>
    <col min="6414" max="6414" width="27.42578125" style="1" customWidth="1"/>
    <col min="6415" max="6415" width="27.7109375" style="1" customWidth="1"/>
    <col min="6416" max="6417" width="25.7109375" style="1" customWidth="1"/>
    <col min="6418" max="6497" width="11.42578125" style="1"/>
    <col min="6498" max="6498" width="15.42578125" style="1" customWidth="1"/>
    <col min="6499" max="6499" width="9.5703125" style="1" customWidth="1"/>
    <col min="6500" max="6500" width="14.42578125" style="1" customWidth="1"/>
    <col min="6501" max="6501" width="49.85546875" style="1" customWidth="1"/>
    <col min="6502" max="6502" width="22.5703125" style="1" customWidth="1"/>
    <col min="6503" max="6503" width="23" style="1" customWidth="1"/>
    <col min="6504" max="6504" width="22.85546875" style="1" customWidth="1"/>
    <col min="6505" max="6505" width="23.42578125" style="1" customWidth="1"/>
    <col min="6506" max="6506" width="22.42578125" style="1" customWidth="1"/>
    <col min="6507" max="6507" width="13.85546875" style="1" customWidth="1"/>
    <col min="6508" max="6508" width="20.7109375" style="1" customWidth="1"/>
    <col min="6509" max="6509" width="18.140625" style="1" customWidth="1"/>
    <col min="6510" max="6510" width="14.85546875" style="1" bestFit="1" customWidth="1"/>
    <col min="6511" max="6511" width="11.42578125" style="1"/>
    <col min="6512" max="6512" width="17.42578125" style="1" customWidth="1"/>
    <col min="6513" max="6515" width="18.140625" style="1" customWidth="1"/>
    <col min="6516" max="6519" width="11.42578125" style="1"/>
    <col min="6520" max="6520" width="34" style="1" customWidth="1"/>
    <col min="6521" max="6521" width="9.5703125" style="1" customWidth="1"/>
    <col min="6522" max="6522" width="16.7109375" style="1" customWidth="1"/>
    <col min="6523" max="6523" width="55.140625" style="1" customWidth="1"/>
    <col min="6524" max="6524" width="22.5703125" style="1" customWidth="1"/>
    <col min="6525" max="6525" width="23" style="1" customWidth="1"/>
    <col min="6526" max="6526" width="22.85546875" style="1" customWidth="1"/>
    <col min="6527" max="6527" width="23.42578125" style="1" customWidth="1"/>
    <col min="6528" max="6528" width="28.7109375" style="1" customWidth="1"/>
    <col min="6529" max="6529" width="12.7109375" style="1" customWidth="1"/>
    <col min="6530" max="6530" width="11.42578125" style="1"/>
    <col min="6531" max="6531" width="25.28515625" style="1" customWidth="1"/>
    <col min="6532" max="6532" width="15.85546875" style="1" bestFit="1" customWidth="1"/>
    <col min="6533" max="6534" width="18" style="1" bestFit="1" customWidth="1"/>
    <col min="6535" max="6656" width="11.42578125" style="1"/>
    <col min="6657" max="6657" width="15.28515625" style="1" customWidth="1"/>
    <col min="6658" max="6658" width="32.5703125" style="1" customWidth="1"/>
    <col min="6659" max="6659" width="17.28515625" style="1" customWidth="1"/>
    <col min="6660" max="6660" width="13.42578125" style="1" customWidth="1"/>
    <col min="6661" max="6661" width="12" style="1" customWidth="1"/>
    <col min="6662" max="6662" width="51.28515625" style="1" customWidth="1"/>
    <col min="6663" max="6668" width="0" style="1" hidden="1" customWidth="1"/>
    <col min="6669" max="6669" width="26.85546875" style="1" bestFit="1" customWidth="1"/>
    <col min="6670" max="6670" width="27.42578125" style="1" customWidth="1"/>
    <col min="6671" max="6671" width="27.7109375" style="1" customWidth="1"/>
    <col min="6672" max="6673" width="25.7109375" style="1" customWidth="1"/>
    <col min="6674" max="6753" width="11.42578125" style="1"/>
    <col min="6754" max="6754" width="15.42578125" style="1" customWidth="1"/>
    <col min="6755" max="6755" width="9.5703125" style="1" customWidth="1"/>
    <col min="6756" max="6756" width="14.42578125" style="1" customWidth="1"/>
    <col min="6757" max="6757" width="49.85546875" style="1" customWidth="1"/>
    <col min="6758" max="6758" width="22.5703125" style="1" customWidth="1"/>
    <col min="6759" max="6759" width="23" style="1" customWidth="1"/>
    <col min="6760" max="6760" width="22.85546875" style="1" customWidth="1"/>
    <col min="6761" max="6761" width="23.42578125" style="1" customWidth="1"/>
    <col min="6762" max="6762" width="22.42578125" style="1" customWidth="1"/>
    <col min="6763" max="6763" width="13.85546875" style="1" customWidth="1"/>
    <col min="6764" max="6764" width="20.7109375" style="1" customWidth="1"/>
    <col min="6765" max="6765" width="18.140625" style="1" customWidth="1"/>
    <col min="6766" max="6766" width="14.85546875" style="1" bestFit="1" customWidth="1"/>
    <col min="6767" max="6767" width="11.42578125" style="1"/>
    <col min="6768" max="6768" width="17.42578125" style="1" customWidth="1"/>
    <col min="6769" max="6771" width="18.140625" style="1" customWidth="1"/>
    <col min="6772" max="6775" width="11.42578125" style="1"/>
    <col min="6776" max="6776" width="34" style="1" customWidth="1"/>
    <col min="6777" max="6777" width="9.5703125" style="1" customWidth="1"/>
    <col min="6778" max="6778" width="16.7109375" style="1" customWidth="1"/>
    <col min="6779" max="6779" width="55.140625" style="1" customWidth="1"/>
    <col min="6780" max="6780" width="22.5703125" style="1" customWidth="1"/>
    <col min="6781" max="6781" width="23" style="1" customWidth="1"/>
    <col min="6782" max="6782" width="22.85546875" style="1" customWidth="1"/>
    <col min="6783" max="6783" width="23.42578125" style="1" customWidth="1"/>
    <col min="6784" max="6784" width="28.7109375" style="1" customWidth="1"/>
    <col min="6785" max="6785" width="12.7109375" style="1" customWidth="1"/>
    <col min="6786" max="6786" width="11.42578125" style="1"/>
    <col min="6787" max="6787" width="25.28515625" style="1" customWidth="1"/>
    <col min="6788" max="6788" width="15.85546875" style="1" bestFit="1" customWidth="1"/>
    <col min="6789" max="6790" width="18" style="1" bestFit="1" customWidth="1"/>
    <col min="6791" max="6912" width="11.42578125" style="1"/>
    <col min="6913" max="6913" width="15.28515625" style="1" customWidth="1"/>
    <col min="6914" max="6914" width="32.5703125" style="1" customWidth="1"/>
    <col min="6915" max="6915" width="17.28515625" style="1" customWidth="1"/>
    <col min="6916" max="6916" width="13.42578125" style="1" customWidth="1"/>
    <col min="6917" max="6917" width="12" style="1" customWidth="1"/>
    <col min="6918" max="6918" width="51.28515625" style="1" customWidth="1"/>
    <col min="6919" max="6924" width="0" style="1" hidden="1" customWidth="1"/>
    <col min="6925" max="6925" width="26.85546875" style="1" bestFit="1" customWidth="1"/>
    <col min="6926" max="6926" width="27.42578125" style="1" customWidth="1"/>
    <col min="6927" max="6927" width="27.7109375" style="1" customWidth="1"/>
    <col min="6928" max="6929" width="25.7109375" style="1" customWidth="1"/>
    <col min="6930" max="7009" width="11.42578125" style="1"/>
    <col min="7010" max="7010" width="15.42578125" style="1" customWidth="1"/>
    <col min="7011" max="7011" width="9.5703125" style="1" customWidth="1"/>
    <col min="7012" max="7012" width="14.42578125" style="1" customWidth="1"/>
    <col min="7013" max="7013" width="49.85546875" style="1" customWidth="1"/>
    <col min="7014" max="7014" width="22.5703125" style="1" customWidth="1"/>
    <col min="7015" max="7015" width="23" style="1" customWidth="1"/>
    <col min="7016" max="7016" width="22.85546875" style="1" customWidth="1"/>
    <col min="7017" max="7017" width="23.42578125" style="1" customWidth="1"/>
    <col min="7018" max="7018" width="22.42578125" style="1" customWidth="1"/>
    <col min="7019" max="7019" width="13.85546875" style="1" customWidth="1"/>
    <col min="7020" max="7020" width="20.7109375" style="1" customWidth="1"/>
    <col min="7021" max="7021" width="18.140625" style="1" customWidth="1"/>
    <col min="7022" max="7022" width="14.85546875" style="1" bestFit="1" customWidth="1"/>
    <col min="7023" max="7023" width="11.42578125" style="1"/>
    <col min="7024" max="7024" width="17.42578125" style="1" customWidth="1"/>
    <col min="7025" max="7027" width="18.140625" style="1" customWidth="1"/>
    <col min="7028" max="7031" width="11.42578125" style="1"/>
    <col min="7032" max="7032" width="34" style="1" customWidth="1"/>
    <col min="7033" max="7033" width="9.5703125" style="1" customWidth="1"/>
    <col min="7034" max="7034" width="16.7109375" style="1" customWidth="1"/>
    <col min="7035" max="7035" width="55.140625" style="1" customWidth="1"/>
    <col min="7036" max="7036" width="22.5703125" style="1" customWidth="1"/>
    <col min="7037" max="7037" width="23" style="1" customWidth="1"/>
    <col min="7038" max="7038" width="22.85546875" style="1" customWidth="1"/>
    <col min="7039" max="7039" width="23.42578125" style="1" customWidth="1"/>
    <col min="7040" max="7040" width="28.7109375" style="1" customWidth="1"/>
    <col min="7041" max="7041" width="12.7109375" style="1" customWidth="1"/>
    <col min="7042" max="7042" width="11.42578125" style="1"/>
    <col min="7043" max="7043" width="25.28515625" style="1" customWidth="1"/>
    <col min="7044" max="7044" width="15.85546875" style="1" bestFit="1" customWidth="1"/>
    <col min="7045" max="7046" width="18" style="1" bestFit="1" customWidth="1"/>
    <col min="7047" max="7168" width="11.42578125" style="1"/>
    <col min="7169" max="7169" width="15.28515625" style="1" customWidth="1"/>
    <col min="7170" max="7170" width="32.5703125" style="1" customWidth="1"/>
    <col min="7171" max="7171" width="17.28515625" style="1" customWidth="1"/>
    <col min="7172" max="7172" width="13.42578125" style="1" customWidth="1"/>
    <col min="7173" max="7173" width="12" style="1" customWidth="1"/>
    <col min="7174" max="7174" width="51.28515625" style="1" customWidth="1"/>
    <col min="7175" max="7180" width="0" style="1" hidden="1" customWidth="1"/>
    <col min="7181" max="7181" width="26.85546875" style="1" bestFit="1" customWidth="1"/>
    <col min="7182" max="7182" width="27.42578125" style="1" customWidth="1"/>
    <col min="7183" max="7183" width="27.7109375" style="1" customWidth="1"/>
    <col min="7184" max="7185" width="25.7109375" style="1" customWidth="1"/>
    <col min="7186" max="7265" width="11.42578125" style="1"/>
    <col min="7266" max="7266" width="15.42578125" style="1" customWidth="1"/>
    <col min="7267" max="7267" width="9.5703125" style="1" customWidth="1"/>
    <col min="7268" max="7268" width="14.42578125" style="1" customWidth="1"/>
    <col min="7269" max="7269" width="49.85546875" style="1" customWidth="1"/>
    <col min="7270" max="7270" width="22.5703125" style="1" customWidth="1"/>
    <col min="7271" max="7271" width="23" style="1" customWidth="1"/>
    <col min="7272" max="7272" width="22.85546875" style="1" customWidth="1"/>
    <col min="7273" max="7273" width="23.42578125" style="1" customWidth="1"/>
    <col min="7274" max="7274" width="22.42578125" style="1" customWidth="1"/>
    <col min="7275" max="7275" width="13.85546875" style="1" customWidth="1"/>
    <col min="7276" max="7276" width="20.7109375" style="1" customWidth="1"/>
    <col min="7277" max="7277" width="18.140625" style="1" customWidth="1"/>
    <col min="7278" max="7278" width="14.85546875" style="1" bestFit="1" customWidth="1"/>
    <col min="7279" max="7279" width="11.42578125" style="1"/>
    <col min="7280" max="7280" width="17.42578125" style="1" customWidth="1"/>
    <col min="7281" max="7283" width="18.140625" style="1" customWidth="1"/>
    <col min="7284" max="7287" width="11.42578125" style="1"/>
    <col min="7288" max="7288" width="34" style="1" customWidth="1"/>
    <col min="7289" max="7289" width="9.5703125" style="1" customWidth="1"/>
    <col min="7290" max="7290" width="16.7109375" style="1" customWidth="1"/>
    <col min="7291" max="7291" width="55.140625" style="1" customWidth="1"/>
    <col min="7292" max="7292" width="22.5703125" style="1" customWidth="1"/>
    <col min="7293" max="7293" width="23" style="1" customWidth="1"/>
    <col min="7294" max="7294" width="22.85546875" style="1" customWidth="1"/>
    <col min="7295" max="7295" width="23.42578125" style="1" customWidth="1"/>
    <col min="7296" max="7296" width="28.7109375" style="1" customWidth="1"/>
    <col min="7297" max="7297" width="12.7109375" style="1" customWidth="1"/>
    <col min="7298" max="7298" width="11.42578125" style="1"/>
    <col min="7299" max="7299" width="25.28515625" style="1" customWidth="1"/>
    <col min="7300" max="7300" width="15.85546875" style="1" bestFit="1" customWidth="1"/>
    <col min="7301" max="7302" width="18" style="1" bestFit="1" customWidth="1"/>
    <col min="7303" max="7424" width="11.42578125" style="1"/>
    <col min="7425" max="7425" width="15.28515625" style="1" customWidth="1"/>
    <col min="7426" max="7426" width="32.5703125" style="1" customWidth="1"/>
    <col min="7427" max="7427" width="17.28515625" style="1" customWidth="1"/>
    <col min="7428" max="7428" width="13.42578125" style="1" customWidth="1"/>
    <col min="7429" max="7429" width="12" style="1" customWidth="1"/>
    <col min="7430" max="7430" width="51.28515625" style="1" customWidth="1"/>
    <col min="7431" max="7436" width="0" style="1" hidden="1" customWidth="1"/>
    <col min="7437" max="7437" width="26.85546875" style="1" bestFit="1" customWidth="1"/>
    <col min="7438" max="7438" width="27.42578125" style="1" customWidth="1"/>
    <col min="7439" max="7439" width="27.7109375" style="1" customWidth="1"/>
    <col min="7440" max="7441" width="25.7109375" style="1" customWidth="1"/>
    <col min="7442" max="7521" width="11.42578125" style="1"/>
    <col min="7522" max="7522" width="15.42578125" style="1" customWidth="1"/>
    <col min="7523" max="7523" width="9.5703125" style="1" customWidth="1"/>
    <col min="7524" max="7524" width="14.42578125" style="1" customWidth="1"/>
    <col min="7525" max="7525" width="49.85546875" style="1" customWidth="1"/>
    <col min="7526" max="7526" width="22.5703125" style="1" customWidth="1"/>
    <col min="7527" max="7527" width="23" style="1" customWidth="1"/>
    <col min="7528" max="7528" width="22.85546875" style="1" customWidth="1"/>
    <col min="7529" max="7529" width="23.42578125" style="1" customWidth="1"/>
    <col min="7530" max="7530" width="22.42578125" style="1" customWidth="1"/>
    <col min="7531" max="7531" width="13.85546875" style="1" customWidth="1"/>
    <col min="7532" max="7532" width="20.7109375" style="1" customWidth="1"/>
    <col min="7533" max="7533" width="18.140625" style="1" customWidth="1"/>
    <col min="7534" max="7534" width="14.85546875" style="1" bestFit="1" customWidth="1"/>
    <col min="7535" max="7535" width="11.42578125" style="1"/>
    <col min="7536" max="7536" width="17.42578125" style="1" customWidth="1"/>
    <col min="7537" max="7539" width="18.140625" style="1" customWidth="1"/>
    <col min="7540" max="7543" width="11.42578125" style="1"/>
    <col min="7544" max="7544" width="34" style="1" customWidth="1"/>
    <col min="7545" max="7545" width="9.5703125" style="1" customWidth="1"/>
    <col min="7546" max="7546" width="16.7109375" style="1" customWidth="1"/>
    <col min="7547" max="7547" width="55.140625" style="1" customWidth="1"/>
    <col min="7548" max="7548" width="22.5703125" style="1" customWidth="1"/>
    <col min="7549" max="7549" width="23" style="1" customWidth="1"/>
    <col min="7550" max="7550" width="22.85546875" style="1" customWidth="1"/>
    <col min="7551" max="7551" width="23.42578125" style="1" customWidth="1"/>
    <col min="7552" max="7552" width="28.7109375" style="1" customWidth="1"/>
    <col min="7553" max="7553" width="12.7109375" style="1" customWidth="1"/>
    <col min="7554" max="7554" width="11.42578125" style="1"/>
    <col min="7555" max="7555" width="25.28515625" style="1" customWidth="1"/>
    <col min="7556" max="7556" width="15.85546875" style="1" bestFit="1" customWidth="1"/>
    <col min="7557" max="7558" width="18" style="1" bestFit="1" customWidth="1"/>
    <col min="7559" max="7680" width="11.42578125" style="1"/>
    <col min="7681" max="7681" width="15.28515625" style="1" customWidth="1"/>
    <col min="7682" max="7682" width="32.5703125" style="1" customWidth="1"/>
    <col min="7683" max="7683" width="17.28515625" style="1" customWidth="1"/>
    <col min="7684" max="7684" width="13.42578125" style="1" customWidth="1"/>
    <col min="7685" max="7685" width="12" style="1" customWidth="1"/>
    <col min="7686" max="7686" width="51.28515625" style="1" customWidth="1"/>
    <col min="7687" max="7692" width="0" style="1" hidden="1" customWidth="1"/>
    <col min="7693" max="7693" width="26.85546875" style="1" bestFit="1" customWidth="1"/>
    <col min="7694" max="7694" width="27.42578125" style="1" customWidth="1"/>
    <col min="7695" max="7695" width="27.7109375" style="1" customWidth="1"/>
    <col min="7696" max="7697" width="25.7109375" style="1" customWidth="1"/>
    <col min="7698" max="7777" width="11.42578125" style="1"/>
    <col min="7778" max="7778" width="15.42578125" style="1" customWidth="1"/>
    <col min="7779" max="7779" width="9.5703125" style="1" customWidth="1"/>
    <col min="7780" max="7780" width="14.42578125" style="1" customWidth="1"/>
    <col min="7781" max="7781" width="49.85546875" style="1" customWidth="1"/>
    <col min="7782" max="7782" width="22.5703125" style="1" customWidth="1"/>
    <col min="7783" max="7783" width="23" style="1" customWidth="1"/>
    <col min="7784" max="7784" width="22.85546875" style="1" customWidth="1"/>
    <col min="7785" max="7785" width="23.42578125" style="1" customWidth="1"/>
    <col min="7786" max="7786" width="22.42578125" style="1" customWidth="1"/>
    <col min="7787" max="7787" width="13.85546875" style="1" customWidth="1"/>
    <col min="7788" max="7788" width="20.7109375" style="1" customWidth="1"/>
    <col min="7789" max="7789" width="18.140625" style="1" customWidth="1"/>
    <col min="7790" max="7790" width="14.85546875" style="1" bestFit="1" customWidth="1"/>
    <col min="7791" max="7791" width="11.42578125" style="1"/>
    <col min="7792" max="7792" width="17.42578125" style="1" customWidth="1"/>
    <col min="7793" max="7795" width="18.140625" style="1" customWidth="1"/>
    <col min="7796" max="7799" width="11.42578125" style="1"/>
    <col min="7800" max="7800" width="34" style="1" customWidth="1"/>
    <col min="7801" max="7801" width="9.5703125" style="1" customWidth="1"/>
    <col min="7802" max="7802" width="16.7109375" style="1" customWidth="1"/>
    <col min="7803" max="7803" width="55.140625" style="1" customWidth="1"/>
    <col min="7804" max="7804" width="22.5703125" style="1" customWidth="1"/>
    <col min="7805" max="7805" width="23" style="1" customWidth="1"/>
    <col min="7806" max="7806" width="22.85546875" style="1" customWidth="1"/>
    <col min="7807" max="7807" width="23.42578125" style="1" customWidth="1"/>
    <col min="7808" max="7808" width="28.7109375" style="1" customWidth="1"/>
    <col min="7809" max="7809" width="12.7109375" style="1" customWidth="1"/>
    <col min="7810" max="7810" width="11.42578125" style="1"/>
    <col min="7811" max="7811" width="25.28515625" style="1" customWidth="1"/>
    <col min="7812" max="7812" width="15.85546875" style="1" bestFit="1" customWidth="1"/>
    <col min="7813" max="7814" width="18" style="1" bestFit="1" customWidth="1"/>
    <col min="7815" max="7936" width="11.42578125" style="1"/>
    <col min="7937" max="7937" width="15.28515625" style="1" customWidth="1"/>
    <col min="7938" max="7938" width="32.5703125" style="1" customWidth="1"/>
    <col min="7939" max="7939" width="17.28515625" style="1" customWidth="1"/>
    <col min="7940" max="7940" width="13.42578125" style="1" customWidth="1"/>
    <col min="7941" max="7941" width="12" style="1" customWidth="1"/>
    <col min="7942" max="7942" width="51.28515625" style="1" customWidth="1"/>
    <col min="7943" max="7948" width="0" style="1" hidden="1" customWidth="1"/>
    <col min="7949" max="7949" width="26.85546875" style="1" bestFit="1" customWidth="1"/>
    <col min="7950" max="7950" width="27.42578125" style="1" customWidth="1"/>
    <col min="7951" max="7951" width="27.7109375" style="1" customWidth="1"/>
    <col min="7952" max="7953" width="25.7109375" style="1" customWidth="1"/>
    <col min="7954" max="8033" width="11.42578125" style="1"/>
    <col min="8034" max="8034" width="15.42578125" style="1" customWidth="1"/>
    <col min="8035" max="8035" width="9.5703125" style="1" customWidth="1"/>
    <col min="8036" max="8036" width="14.42578125" style="1" customWidth="1"/>
    <col min="8037" max="8037" width="49.85546875" style="1" customWidth="1"/>
    <col min="8038" max="8038" width="22.5703125" style="1" customWidth="1"/>
    <col min="8039" max="8039" width="23" style="1" customWidth="1"/>
    <col min="8040" max="8040" width="22.85546875" style="1" customWidth="1"/>
    <col min="8041" max="8041" width="23.42578125" style="1" customWidth="1"/>
    <col min="8042" max="8042" width="22.42578125" style="1" customWidth="1"/>
    <col min="8043" max="8043" width="13.85546875" style="1" customWidth="1"/>
    <col min="8044" max="8044" width="20.7109375" style="1" customWidth="1"/>
    <col min="8045" max="8045" width="18.140625" style="1" customWidth="1"/>
    <col min="8046" max="8046" width="14.85546875" style="1" bestFit="1" customWidth="1"/>
    <col min="8047" max="8047" width="11.42578125" style="1"/>
    <col min="8048" max="8048" width="17.42578125" style="1" customWidth="1"/>
    <col min="8049" max="8051" width="18.140625" style="1" customWidth="1"/>
    <col min="8052" max="8055" width="11.42578125" style="1"/>
    <col min="8056" max="8056" width="34" style="1" customWidth="1"/>
    <col min="8057" max="8057" width="9.5703125" style="1" customWidth="1"/>
    <col min="8058" max="8058" width="16.7109375" style="1" customWidth="1"/>
    <col min="8059" max="8059" width="55.140625" style="1" customWidth="1"/>
    <col min="8060" max="8060" width="22.5703125" style="1" customWidth="1"/>
    <col min="8061" max="8061" width="23" style="1" customWidth="1"/>
    <col min="8062" max="8062" width="22.85546875" style="1" customWidth="1"/>
    <col min="8063" max="8063" width="23.42578125" style="1" customWidth="1"/>
    <col min="8064" max="8064" width="28.7109375" style="1" customWidth="1"/>
    <col min="8065" max="8065" width="12.7109375" style="1" customWidth="1"/>
    <col min="8066" max="8066" width="11.42578125" style="1"/>
    <col min="8067" max="8067" width="25.28515625" style="1" customWidth="1"/>
    <col min="8068" max="8068" width="15.85546875" style="1" bestFit="1" customWidth="1"/>
    <col min="8069" max="8070" width="18" style="1" bestFit="1" customWidth="1"/>
    <col min="8071" max="8192" width="11.42578125" style="1"/>
    <col min="8193" max="8193" width="15.28515625" style="1" customWidth="1"/>
    <col min="8194" max="8194" width="32.5703125" style="1" customWidth="1"/>
    <col min="8195" max="8195" width="17.28515625" style="1" customWidth="1"/>
    <col min="8196" max="8196" width="13.42578125" style="1" customWidth="1"/>
    <col min="8197" max="8197" width="12" style="1" customWidth="1"/>
    <col min="8198" max="8198" width="51.28515625" style="1" customWidth="1"/>
    <col min="8199" max="8204" width="0" style="1" hidden="1" customWidth="1"/>
    <col min="8205" max="8205" width="26.85546875" style="1" bestFit="1" customWidth="1"/>
    <col min="8206" max="8206" width="27.42578125" style="1" customWidth="1"/>
    <col min="8207" max="8207" width="27.7109375" style="1" customWidth="1"/>
    <col min="8208" max="8209" width="25.7109375" style="1" customWidth="1"/>
    <col min="8210" max="8289" width="11.42578125" style="1"/>
    <col min="8290" max="8290" width="15.42578125" style="1" customWidth="1"/>
    <col min="8291" max="8291" width="9.5703125" style="1" customWidth="1"/>
    <col min="8292" max="8292" width="14.42578125" style="1" customWidth="1"/>
    <col min="8293" max="8293" width="49.85546875" style="1" customWidth="1"/>
    <col min="8294" max="8294" width="22.5703125" style="1" customWidth="1"/>
    <col min="8295" max="8295" width="23" style="1" customWidth="1"/>
    <col min="8296" max="8296" width="22.85546875" style="1" customWidth="1"/>
    <col min="8297" max="8297" width="23.42578125" style="1" customWidth="1"/>
    <col min="8298" max="8298" width="22.42578125" style="1" customWidth="1"/>
    <col min="8299" max="8299" width="13.85546875" style="1" customWidth="1"/>
    <col min="8300" max="8300" width="20.7109375" style="1" customWidth="1"/>
    <col min="8301" max="8301" width="18.140625" style="1" customWidth="1"/>
    <col min="8302" max="8302" width="14.85546875" style="1" bestFit="1" customWidth="1"/>
    <col min="8303" max="8303" width="11.42578125" style="1"/>
    <col min="8304" max="8304" width="17.42578125" style="1" customWidth="1"/>
    <col min="8305" max="8307" width="18.140625" style="1" customWidth="1"/>
    <col min="8308" max="8311" width="11.42578125" style="1"/>
    <col min="8312" max="8312" width="34" style="1" customWidth="1"/>
    <col min="8313" max="8313" width="9.5703125" style="1" customWidth="1"/>
    <col min="8314" max="8314" width="16.7109375" style="1" customWidth="1"/>
    <col min="8315" max="8315" width="55.140625" style="1" customWidth="1"/>
    <col min="8316" max="8316" width="22.5703125" style="1" customWidth="1"/>
    <col min="8317" max="8317" width="23" style="1" customWidth="1"/>
    <col min="8318" max="8318" width="22.85546875" style="1" customWidth="1"/>
    <col min="8319" max="8319" width="23.42578125" style="1" customWidth="1"/>
    <col min="8320" max="8320" width="28.7109375" style="1" customWidth="1"/>
    <col min="8321" max="8321" width="12.7109375" style="1" customWidth="1"/>
    <col min="8322" max="8322" width="11.42578125" style="1"/>
    <col min="8323" max="8323" width="25.28515625" style="1" customWidth="1"/>
    <col min="8324" max="8324" width="15.85546875" style="1" bestFit="1" customWidth="1"/>
    <col min="8325" max="8326" width="18" style="1" bestFit="1" customWidth="1"/>
    <col min="8327" max="8448" width="11.42578125" style="1"/>
    <col min="8449" max="8449" width="15.28515625" style="1" customWidth="1"/>
    <col min="8450" max="8450" width="32.5703125" style="1" customWidth="1"/>
    <col min="8451" max="8451" width="17.28515625" style="1" customWidth="1"/>
    <col min="8452" max="8452" width="13.42578125" style="1" customWidth="1"/>
    <col min="8453" max="8453" width="12" style="1" customWidth="1"/>
    <col min="8454" max="8454" width="51.28515625" style="1" customWidth="1"/>
    <col min="8455" max="8460" width="0" style="1" hidden="1" customWidth="1"/>
    <col min="8461" max="8461" width="26.85546875" style="1" bestFit="1" customWidth="1"/>
    <col min="8462" max="8462" width="27.42578125" style="1" customWidth="1"/>
    <col min="8463" max="8463" width="27.7109375" style="1" customWidth="1"/>
    <col min="8464" max="8465" width="25.7109375" style="1" customWidth="1"/>
    <col min="8466" max="8545" width="11.42578125" style="1"/>
    <col min="8546" max="8546" width="15.42578125" style="1" customWidth="1"/>
    <col min="8547" max="8547" width="9.5703125" style="1" customWidth="1"/>
    <col min="8548" max="8548" width="14.42578125" style="1" customWidth="1"/>
    <col min="8549" max="8549" width="49.85546875" style="1" customWidth="1"/>
    <col min="8550" max="8550" width="22.5703125" style="1" customWidth="1"/>
    <col min="8551" max="8551" width="23" style="1" customWidth="1"/>
    <col min="8552" max="8552" width="22.85546875" style="1" customWidth="1"/>
    <col min="8553" max="8553" width="23.42578125" style="1" customWidth="1"/>
    <col min="8554" max="8554" width="22.42578125" style="1" customWidth="1"/>
    <col min="8555" max="8555" width="13.85546875" style="1" customWidth="1"/>
    <col min="8556" max="8556" width="20.7109375" style="1" customWidth="1"/>
    <col min="8557" max="8557" width="18.140625" style="1" customWidth="1"/>
    <col min="8558" max="8558" width="14.85546875" style="1" bestFit="1" customWidth="1"/>
    <col min="8559" max="8559" width="11.42578125" style="1"/>
    <col min="8560" max="8560" width="17.42578125" style="1" customWidth="1"/>
    <col min="8561" max="8563" width="18.140625" style="1" customWidth="1"/>
    <col min="8564" max="8567" width="11.42578125" style="1"/>
    <col min="8568" max="8568" width="34" style="1" customWidth="1"/>
    <col min="8569" max="8569" width="9.5703125" style="1" customWidth="1"/>
    <col min="8570" max="8570" width="16.7109375" style="1" customWidth="1"/>
    <col min="8571" max="8571" width="55.140625" style="1" customWidth="1"/>
    <col min="8572" max="8572" width="22.5703125" style="1" customWidth="1"/>
    <col min="8573" max="8573" width="23" style="1" customWidth="1"/>
    <col min="8574" max="8574" width="22.85546875" style="1" customWidth="1"/>
    <col min="8575" max="8575" width="23.42578125" style="1" customWidth="1"/>
    <col min="8576" max="8576" width="28.7109375" style="1" customWidth="1"/>
    <col min="8577" max="8577" width="12.7109375" style="1" customWidth="1"/>
    <col min="8578" max="8578" width="11.42578125" style="1"/>
    <col min="8579" max="8579" width="25.28515625" style="1" customWidth="1"/>
    <col min="8580" max="8580" width="15.85546875" style="1" bestFit="1" customWidth="1"/>
    <col min="8581" max="8582" width="18" style="1" bestFit="1" customWidth="1"/>
    <col min="8583" max="8704" width="11.42578125" style="1"/>
    <col min="8705" max="8705" width="15.28515625" style="1" customWidth="1"/>
    <col min="8706" max="8706" width="32.5703125" style="1" customWidth="1"/>
    <col min="8707" max="8707" width="17.28515625" style="1" customWidth="1"/>
    <col min="8708" max="8708" width="13.42578125" style="1" customWidth="1"/>
    <col min="8709" max="8709" width="12" style="1" customWidth="1"/>
    <col min="8710" max="8710" width="51.28515625" style="1" customWidth="1"/>
    <col min="8711" max="8716" width="0" style="1" hidden="1" customWidth="1"/>
    <col min="8717" max="8717" width="26.85546875" style="1" bestFit="1" customWidth="1"/>
    <col min="8718" max="8718" width="27.42578125" style="1" customWidth="1"/>
    <col min="8719" max="8719" width="27.7109375" style="1" customWidth="1"/>
    <col min="8720" max="8721" width="25.7109375" style="1" customWidth="1"/>
    <col min="8722" max="8801" width="11.42578125" style="1"/>
    <col min="8802" max="8802" width="15.42578125" style="1" customWidth="1"/>
    <col min="8803" max="8803" width="9.5703125" style="1" customWidth="1"/>
    <col min="8804" max="8804" width="14.42578125" style="1" customWidth="1"/>
    <col min="8805" max="8805" width="49.85546875" style="1" customWidth="1"/>
    <col min="8806" max="8806" width="22.5703125" style="1" customWidth="1"/>
    <col min="8807" max="8807" width="23" style="1" customWidth="1"/>
    <col min="8808" max="8808" width="22.85546875" style="1" customWidth="1"/>
    <col min="8809" max="8809" width="23.42578125" style="1" customWidth="1"/>
    <col min="8810" max="8810" width="22.42578125" style="1" customWidth="1"/>
    <col min="8811" max="8811" width="13.85546875" style="1" customWidth="1"/>
    <col min="8812" max="8812" width="20.7109375" style="1" customWidth="1"/>
    <col min="8813" max="8813" width="18.140625" style="1" customWidth="1"/>
    <col min="8814" max="8814" width="14.85546875" style="1" bestFit="1" customWidth="1"/>
    <col min="8815" max="8815" width="11.42578125" style="1"/>
    <col min="8816" max="8816" width="17.42578125" style="1" customWidth="1"/>
    <col min="8817" max="8819" width="18.140625" style="1" customWidth="1"/>
    <col min="8820" max="8823" width="11.42578125" style="1"/>
    <col min="8824" max="8824" width="34" style="1" customWidth="1"/>
    <col min="8825" max="8825" width="9.5703125" style="1" customWidth="1"/>
    <col min="8826" max="8826" width="16.7109375" style="1" customWidth="1"/>
    <col min="8827" max="8827" width="55.140625" style="1" customWidth="1"/>
    <col min="8828" max="8828" width="22.5703125" style="1" customWidth="1"/>
    <col min="8829" max="8829" width="23" style="1" customWidth="1"/>
    <col min="8830" max="8830" width="22.85546875" style="1" customWidth="1"/>
    <col min="8831" max="8831" width="23.42578125" style="1" customWidth="1"/>
    <col min="8832" max="8832" width="28.7109375" style="1" customWidth="1"/>
    <col min="8833" max="8833" width="12.7109375" style="1" customWidth="1"/>
    <col min="8834" max="8834" width="11.42578125" style="1"/>
    <col min="8835" max="8835" width="25.28515625" style="1" customWidth="1"/>
    <col min="8836" max="8836" width="15.85546875" style="1" bestFit="1" customWidth="1"/>
    <col min="8837" max="8838" width="18" style="1" bestFit="1" customWidth="1"/>
    <col min="8839" max="8960" width="11.42578125" style="1"/>
    <col min="8961" max="8961" width="15.28515625" style="1" customWidth="1"/>
    <col min="8962" max="8962" width="32.5703125" style="1" customWidth="1"/>
    <col min="8963" max="8963" width="17.28515625" style="1" customWidth="1"/>
    <col min="8964" max="8964" width="13.42578125" style="1" customWidth="1"/>
    <col min="8965" max="8965" width="12" style="1" customWidth="1"/>
    <col min="8966" max="8966" width="51.28515625" style="1" customWidth="1"/>
    <col min="8967" max="8972" width="0" style="1" hidden="1" customWidth="1"/>
    <col min="8973" max="8973" width="26.85546875" style="1" bestFit="1" customWidth="1"/>
    <col min="8974" max="8974" width="27.42578125" style="1" customWidth="1"/>
    <col min="8975" max="8975" width="27.7109375" style="1" customWidth="1"/>
    <col min="8976" max="8977" width="25.7109375" style="1" customWidth="1"/>
    <col min="8978" max="9057" width="11.42578125" style="1"/>
    <col min="9058" max="9058" width="15.42578125" style="1" customWidth="1"/>
    <col min="9059" max="9059" width="9.5703125" style="1" customWidth="1"/>
    <col min="9060" max="9060" width="14.42578125" style="1" customWidth="1"/>
    <col min="9061" max="9061" width="49.85546875" style="1" customWidth="1"/>
    <col min="9062" max="9062" width="22.5703125" style="1" customWidth="1"/>
    <col min="9063" max="9063" width="23" style="1" customWidth="1"/>
    <col min="9064" max="9064" width="22.85546875" style="1" customWidth="1"/>
    <col min="9065" max="9065" width="23.42578125" style="1" customWidth="1"/>
    <col min="9066" max="9066" width="22.42578125" style="1" customWidth="1"/>
    <col min="9067" max="9067" width="13.85546875" style="1" customWidth="1"/>
    <col min="9068" max="9068" width="20.7109375" style="1" customWidth="1"/>
    <col min="9069" max="9069" width="18.140625" style="1" customWidth="1"/>
    <col min="9070" max="9070" width="14.85546875" style="1" bestFit="1" customWidth="1"/>
    <col min="9071" max="9071" width="11.42578125" style="1"/>
    <col min="9072" max="9072" width="17.42578125" style="1" customWidth="1"/>
    <col min="9073" max="9075" width="18.140625" style="1" customWidth="1"/>
    <col min="9076" max="9079" width="11.42578125" style="1"/>
    <col min="9080" max="9080" width="34" style="1" customWidth="1"/>
    <col min="9081" max="9081" width="9.5703125" style="1" customWidth="1"/>
    <col min="9082" max="9082" width="16.7109375" style="1" customWidth="1"/>
    <col min="9083" max="9083" width="55.140625" style="1" customWidth="1"/>
    <col min="9084" max="9084" width="22.5703125" style="1" customWidth="1"/>
    <col min="9085" max="9085" width="23" style="1" customWidth="1"/>
    <col min="9086" max="9086" width="22.85546875" style="1" customWidth="1"/>
    <col min="9087" max="9087" width="23.42578125" style="1" customWidth="1"/>
    <col min="9088" max="9088" width="28.7109375" style="1" customWidth="1"/>
    <col min="9089" max="9089" width="12.7109375" style="1" customWidth="1"/>
    <col min="9090" max="9090" width="11.42578125" style="1"/>
    <col min="9091" max="9091" width="25.28515625" style="1" customWidth="1"/>
    <col min="9092" max="9092" width="15.85546875" style="1" bestFit="1" customWidth="1"/>
    <col min="9093" max="9094" width="18" style="1" bestFit="1" customWidth="1"/>
    <col min="9095" max="9216" width="11.42578125" style="1"/>
    <col min="9217" max="9217" width="15.28515625" style="1" customWidth="1"/>
    <col min="9218" max="9218" width="32.5703125" style="1" customWidth="1"/>
    <col min="9219" max="9219" width="17.28515625" style="1" customWidth="1"/>
    <col min="9220" max="9220" width="13.42578125" style="1" customWidth="1"/>
    <col min="9221" max="9221" width="12" style="1" customWidth="1"/>
    <col min="9222" max="9222" width="51.28515625" style="1" customWidth="1"/>
    <col min="9223" max="9228" width="0" style="1" hidden="1" customWidth="1"/>
    <col min="9229" max="9229" width="26.85546875" style="1" bestFit="1" customWidth="1"/>
    <col min="9230" max="9230" width="27.42578125" style="1" customWidth="1"/>
    <col min="9231" max="9231" width="27.7109375" style="1" customWidth="1"/>
    <col min="9232" max="9233" width="25.7109375" style="1" customWidth="1"/>
    <col min="9234" max="9313" width="11.42578125" style="1"/>
    <col min="9314" max="9314" width="15.42578125" style="1" customWidth="1"/>
    <col min="9315" max="9315" width="9.5703125" style="1" customWidth="1"/>
    <col min="9316" max="9316" width="14.42578125" style="1" customWidth="1"/>
    <col min="9317" max="9317" width="49.85546875" style="1" customWidth="1"/>
    <col min="9318" max="9318" width="22.5703125" style="1" customWidth="1"/>
    <col min="9319" max="9319" width="23" style="1" customWidth="1"/>
    <col min="9320" max="9320" width="22.85546875" style="1" customWidth="1"/>
    <col min="9321" max="9321" width="23.42578125" style="1" customWidth="1"/>
    <col min="9322" max="9322" width="22.42578125" style="1" customWidth="1"/>
    <col min="9323" max="9323" width="13.85546875" style="1" customWidth="1"/>
    <col min="9324" max="9324" width="20.7109375" style="1" customWidth="1"/>
    <col min="9325" max="9325" width="18.140625" style="1" customWidth="1"/>
    <col min="9326" max="9326" width="14.85546875" style="1" bestFit="1" customWidth="1"/>
    <col min="9327" max="9327" width="11.42578125" style="1"/>
    <col min="9328" max="9328" width="17.42578125" style="1" customWidth="1"/>
    <col min="9329" max="9331" width="18.140625" style="1" customWidth="1"/>
    <col min="9332" max="9335" width="11.42578125" style="1"/>
    <col min="9336" max="9336" width="34" style="1" customWidth="1"/>
    <col min="9337" max="9337" width="9.5703125" style="1" customWidth="1"/>
    <col min="9338" max="9338" width="16.7109375" style="1" customWidth="1"/>
    <col min="9339" max="9339" width="55.140625" style="1" customWidth="1"/>
    <col min="9340" max="9340" width="22.5703125" style="1" customWidth="1"/>
    <col min="9341" max="9341" width="23" style="1" customWidth="1"/>
    <col min="9342" max="9342" width="22.85546875" style="1" customWidth="1"/>
    <col min="9343" max="9343" width="23.42578125" style="1" customWidth="1"/>
    <col min="9344" max="9344" width="28.7109375" style="1" customWidth="1"/>
    <col min="9345" max="9345" width="12.7109375" style="1" customWidth="1"/>
    <col min="9346" max="9346" width="11.42578125" style="1"/>
    <col min="9347" max="9347" width="25.28515625" style="1" customWidth="1"/>
    <col min="9348" max="9348" width="15.85546875" style="1" bestFit="1" customWidth="1"/>
    <col min="9349" max="9350" width="18" style="1" bestFit="1" customWidth="1"/>
    <col min="9351" max="9472" width="11.42578125" style="1"/>
    <col min="9473" max="9473" width="15.28515625" style="1" customWidth="1"/>
    <col min="9474" max="9474" width="32.5703125" style="1" customWidth="1"/>
    <col min="9475" max="9475" width="17.28515625" style="1" customWidth="1"/>
    <col min="9476" max="9476" width="13.42578125" style="1" customWidth="1"/>
    <col min="9477" max="9477" width="12" style="1" customWidth="1"/>
    <col min="9478" max="9478" width="51.28515625" style="1" customWidth="1"/>
    <col min="9479" max="9484" width="0" style="1" hidden="1" customWidth="1"/>
    <col min="9485" max="9485" width="26.85546875" style="1" bestFit="1" customWidth="1"/>
    <col min="9486" max="9486" width="27.42578125" style="1" customWidth="1"/>
    <col min="9487" max="9487" width="27.7109375" style="1" customWidth="1"/>
    <col min="9488" max="9489" width="25.7109375" style="1" customWidth="1"/>
    <col min="9490" max="9569" width="11.42578125" style="1"/>
    <col min="9570" max="9570" width="15.42578125" style="1" customWidth="1"/>
    <col min="9571" max="9571" width="9.5703125" style="1" customWidth="1"/>
    <col min="9572" max="9572" width="14.42578125" style="1" customWidth="1"/>
    <col min="9573" max="9573" width="49.85546875" style="1" customWidth="1"/>
    <col min="9574" max="9574" width="22.5703125" style="1" customWidth="1"/>
    <col min="9575" max="9575" width="23" style="1" customWidth="1"/>
    <col min="9576" max="9576" width="22.85546875" style="1" customWidth="1"/>
    <col min="9577" max="9577" width="23.42578125" style="1" customWidth="1"/>
    <col min="9578" max="9578" width="22.42578125" style="1" customWidth="1"/>
    <col min="9579" max="9579" width="13.85546875" style="1" customWidth="1"/>
    <col min="9580" max="9580" width="20.7109375" style="1" customWidth="1"/>
    <col min="9581" max="9581" width="18.140625" style="1" customWidth="1"/>
    <col min="9582" max="9582" width="14.85546875" style="1" bestFit="1" customWidth="1"/>
    <col min="9583" max="9583" width="11.42578125" style="1"/>
    <col min="9584" max="9584" width="17.42578125" style="1" customWidth="1"/>
    <col min="9585" max="9587" width="18.140625" style="1" customWidth="1"/>
    <col min="9588" max="9591" width="11.42578125" style="1"/>
    <col min="9592" max="9592" width="34" style="1" customWidth="1"/>
    <col min="9593" max="9593" width="9.5703125" style="1" customWidth="1"/>
    <col min="9594" max="9594" width="16.7109375" style="1" customWidth="1"/>
    <col min="9595" max="9595" width="55.140625" style="1" customWidth="1"/>
    <col min="9596" max="9596" width="22.5703125" style="1" customWidth="1"/>
    <col min="9597" max="9597" width="23" style="1" customWidth="1"/>
    <col min="9598" max="9598" width="22.85546875" style="1" customWidth="1"/>
    <col min="9599" max="9599" width="23.42578125" style="1" customWidth="1"/>
    <col min="9600" max="9600" width="28.7109375" style="1" customWidth="1"/>
    <col min="9601" max="9601" width="12.7109375" style="1" customWidth="1"/>
    <col min="9602" max="9602" width="11.42578125" style="1"/>
    <col min="9603" max="9603" width="25.28515625" style="1" customWidth="1"/>
    <col min="9604" max="9604" width="15.85546875" style="1" bestFit="1" customWidth="1"/>
    <col min="9605" max="9606" width="18" style="1" bestFit="1" customWidth="1"/>
    <col min="9607" max="9728" width="11.42578125" style="1"/>
    <col min="9729" max="9729" width="15.28515625" style="1" customWidth="1"/>
    <col min="9730" max="9730" width="32.5703125" style="1" customWidth="1"/>
    <col min="9731" max="9731" width="17.28515625" style="1" customWidth="1"/>
    <col min="9732" max="9732" width="13.42578125" style="1" customWidth="1"/>
    <col min="9733" max="9733" width="12" style="1" customWidth="1"/>
    <col min="9734" max="9734" width="51.28515625" style="1" customWidth="1"/>
    <col min="9735" max="9740" width="0" style="1" hidden="1" customWidth="1"/>
    <col min="9741" max="9741" width="26.85546875" style="1" bestFit="1" customWidth="1"/>
    <col min="9742" max="9742" width="27.42578125" style="1" customWidth="1"/>
    <col min="9743" max="9743" width="27.7109375" style="1" customWidth="1"/>
    <col min="9744" max="9745" width="25.7109375" style="1" customWidth="1"/>
    <col min="9746" max="9825" width="11.42578125" style="1"/>
    <col min="9826" max="9826" width="15.42578125" style="1" customWidth="1"/>
    <col min="9827" max="9827" width="9.5703125" style="1" customWidth="1"/>
    <col min="9828" max="9828" width="14.42578125" style="1" customWidth="1"/>
    <col min="9829" max="9829" width="49.85546875" style="1" customWidth="1"/>
    <col min="9830" max="9830" width="22.5703125" style="1" customWidth="1"/>
    <col min="9831" max="9831" width="23" style="1" customWidth="1"/>
    <col min="9832" max="9832" width="22.85546875" style="1" customWidth="1"/>
    <col min="9833" max="9833" width="23.42578125" style="1" customWidth="1"/>
    <col min="9834" max="9834" width="22.42578125" style="1" customWidth="1"/>
    <col min="9835" max="9835" width="13.85546875" style="1" customWidth="1"/>
    <col min="9836" max="9836" width="20.7109375" style="1" customWidth="1"/>
    <col min="9837" max="9837" width="18.140625" style="1" customWidth="1"/>
    <col min="9838" max="9838" width="14.85546875" style="1" bestFit="1" customWidth="1"/>
    <col min="9839" max="9839" width="11.42578125" style="1"/>
    <col min="9840" max="9840" width="17.42578125" style="1" customWidth="1"/>
    <col min="9841" max="9843" width="18.140625" style="1" customWidth="1"/>
    <col min="9844" max="9847" width="11.42578125" style="1"/>
    <col min="9848" max="9848" width="34" style="1" customWidth="1"/>
    <col min="9849" max="9849" width="9.5703125" style="1" customWidth="1"/>
    <col min="9850" max="9850" width="16.7109375" style="1" customWidth="1"/>
    <col min="9851" max="9851" width="55.140625" style="1" customWidth="1"/>
    <col min="9852" max="9852" width="22.5703125" style="1" customWidth="1"/>
    <col min="9853" max="9853" width="23" style="1" customWidth="1"/>
    <col min="9854" max="9854" width="22.85546875" style="1" customWidth="1"/>
    <col min="9855" max="9855" width="23.42578125" style="1" customWidth="1"/>
    <col min="9856" max="9856" width="28.7109375" style="1" customWidth="1"/>
    <col min="9857" max="9857" width="12.7109375" style="1" customWidth="1"/>
    <col min="9858" max="9858" width="11.42578125" style="1"/>
    <col min="9859" max="9859" width="25.28515625" style="1" customWidth="1"/>
    <col min="9860" max="9860" width="15.85546875" style="1" bestFit="1" customWidth="1"/>
    <col min="9861" max="9862" width="18" style="1" bestFit="1" customWidth="1"/>
    <col min="9863" max="9984" width="11.42578125" style="1"/>
    <col min="9985" max="9985" width="15.28515625" style="1" customWidth="1"/>
    <col min="9986" max="9986" width="32.5703125" style="1" customWidth="1"/>
    <col min="9987" max="9987" width="17.28515625" style="1" customWidth="1"/>
    <col min="9988" max="9988" width="13.42578125" style="1" customWidth="1"/>
    <col min="9989" max="9989" width="12" style="1" customWidth="1"/>
    <col min="9990" max="9990" width="51.28515625" style="1" customWidth="1"/>
    <col min="9991" max="9996" width="0" style="1" hidden="1" customWidth="1"/>
    <col min="9997" max="9997" width="26.85546875" style="1" bestFit="1" customWidth="1"/>
    <col min="9998" max="9998" width="27.42578125" style="1" customWidth="1"/>
    <col min="9999" max="9999" width="27.7109375" style="1" customWidth="1"/>
    <col min="10000" max="10001" width="25.7109375" style="1" customWidth="1"/>
    <col min="10002" max="10081" width="11.42578125" style="1"/>
    <col min="10082" max="10082" width="15.42578125" style="1" customWidth="1"/>
    <col min="10083" max="10083" width="9.5703125" style="1" customWidth="1"/>
    <col min="10084" max="10084" width="14.42578125" style="1" customWidth="1"/>
    <col min="10085" max="10085" width="49.85546875" style="1" customWidth="1"/>
    <col min="10086" max="10086" width="22.5703125" style="1" customWidth="1"/>
    <col min="10087" max="10087" width="23" style="1" customWidth="1"/>
    <col min="10088" max="10088" width="22.85546875" style="1" customWidth="1"/>
    <col min="10089" max="10089" width="23.42578125" style="1" customWidth="1"/>
    <col min="10090" max="10090" width="22.42578125" style="1" customWidth="1"/>
    <col min="10091" max="10091" width="13.85546875" style="1" customWidth="1"/>
    <col min="10092" max="10092" width="20.7109375" style="1" customWidth="1"/>
    <col min="10093" max="10093" width="18.140625" style="1" customWidth="1"/>
    <col min="10094" max="10094" width="14.85546875" style="1" bestFit="1" customWidth="1"/>
    <col min="10095" max="10095" width="11.42578125" style="1"/>
    <col min="10096" max="10096" width="17.42578125" style="1" customWidth="1"/>
    <col min="10097" max="10099" width="18.140625" style="1" customWidth="1"/>
    <col min="10100" max="10103" width="11.42578125" style="1"/>
    <col min="10104" max="10104" width="34" style="1" customWidth="1"/>
    <col min="10105" max="10105" width="9.5703125" style="1" customWidth="1"/>
    <col min="10106" max="10106" width="16.7109375" style="1" customWidth="1"/>
    <col min="10107" max="10107" width="55.140625" style="1" customWidth="1"/>
    <col min="10108" max="10108" width="22.5703125" style="1" customWidth="1"/>
    <col min="10109" max="10109" width="23" style="1" customWidth="1"/>
    <col min="10110" max="10110" width="22.85546875" style="1" customWidth="1"/>
    <col min="10111" max="10111" width="23.42578125" style="1" customWidth="1"/>
    <col min="10112" max="10112" width="28.7109375" style="1" customWidth="1"/>
    <col min="10113" max="10113" width="12.7109375" style="1" customWidth="1"/>
    <col min="10114" max="10114" width="11.42578125" style="1"/>
    <col min="10115" max="10115" width="25.28515625" style="1" customWidth="1"/>
    <col min="10116" max="10116" width="15.85546875" style="1" bestFit="1" customWidth="1"/>
    <col min="10117" max="10118" width="18" style="1" bestFit="1" customWidth="1"/>
    <col min="10119" max="10240" width="11.42578125" style="1"/>
    <col min="10241" max="10241" width="15.28515625" style="1" customWidth="1"/>
    <col min="10242" max="10242" width="32.5703125" style="1" customWidth="1"/>
    <col min="10243" max="10243" width="17.28515625" style="1" customWidth="1"/>
    <col min="10244" max="10244" width="13.42578125" style="1" customWidth="1"/>
    <col min="10245" max="10245" width="12" style="1" customWidth="1"/>
    <col min="10246" max="10246" width="51.28515625" style="1" customWidth="1"/>
    <col min="10247" max="10252" width="0" style="1" hidden="1" customWidth="1"/>
    <col min="10253" max="10253" width="26.85546875" style="1" bestFit="1" customWidth="1"/>
    <col min="10254" max="10254" width="27.42578125" style="1" customWidth="1"/>
    <col min="10255" max="10255" width="27.7109375" style="1" customWidth="1"/>
    <col min="10256" max="10257" width="25.7109375" style="1" customWidth="1"/>
    <col min="10258" max="10337" width="11.42578125" style="1"/>
    <col min="10338" max="10338" width="15.42578125" style="1" customWidth="1"/>
    <col min="10339" max="10339" width="9.5703125" style="1" customWidth="1"/>
    <col min="10340" max="10340" width="14.42578125" style="1" customWidth="1"/>
    <col min="10341" max="10341" width="49.85546875" style="1" customWidth="1"/>
    <col min="10342" max="10342" width="22.5703125" style="1" customWidth="1"/>
    <col min="10343" max="10343" width="23" style="1" customWidth="1"/>
    <col min="10344" max="10344" width="22.85546875" style="1" customWidth="1"/>
    <col min="10345" max="10345" width="23.42578125" style="1" customWidth="1"/>
    <col min="10346" max="10346" width="22.42578125" style="1" customWidth="1"/>
    <col min="10347" max="10347" width="13.85546875" style="1" customWidth="1"/>
    <col min="10348" max="10348" width="20.7109375" style="1" customWidth="1"/>
    <col min="10349" max="10349" width="18.140625" style="1" customWidth="1"/>
    <col min="10350" max="10350" width="14.85546875" style="1" bestFit="1" customWidth="1"/>
    <col min="10351" max="10351" width="11.42578125" style="1"/>
    <col min="10352" max="10352" width="17.42578125" style="1" customWidth="1"/>
    <col min="10353" max="10355" width="18.140625" style="1" customWidth="1"/>
    <col min="10356" max="10359" width="11.42578125" style="1"/>
    <col min="10360" max="10360" width="34" style="1" customWidth="1"/>
    <col min="10361" max="10361" width="9.5703125" style="1" customWidth="1"/>
    <col min="10362" max="10362" width="16.7109375" style="1" customWidth="1"/>
    <col min="10363" max="10363" width="55.140625" style="1" customWidth="1"/>
    <col min="10364" max="10364" width="22.5703125" style="1" customWidth="1"/>
    <col min="10365" max="10365" width="23" style="1" customWidth="1"/>
    <col min="10366" max="10366" width="22.85546875" style="1" customWidth="1"/>
    <col min="10367" max="10367" width="23.42578125" style="1" customWidth="1"/>
    <col min="10368" max="10368" width="28.7109375" style="1" customWidth="1"/>
    <col min="10369" max="10369" width="12.7109375" style="1" customWidth="1"/>
    <col min="10370" max="10370" width="11.42578125" style="1"/>
    <col min="10371" max="10371" width="25.28515625" style="1" customWidth="1"/>
    <col min="10372" max="10372" width="15.85546875" style="1" bestFit="1" customWidth="1"/>
    <col min="10373" max="10374" width="18" style="1" bestFit="1" customWidth="1"/>
    <col min="10375" max="10496" width="11.42578125" style="1"/>
    <col min="10497" max="10497" width="15.28515625" style="1" customWidth="1"/>
    <col min="10498" max="10498" width="32.5703125" style="1" customWidth="1"/>
    <col min="10499" max="10499" width="17.28515625" style="1" customWidth="1"/>
    <col min="10500" max="10500" width="13.42578125" style="1" customWidth="1"/>
    <col min="10501" max="10501" width="12" style="1" customWidth="1"/>
    <col min="10502" max="10502" width="51.28515625" style="1" customWidth="1"/>
    <col min="10503" max="10508" width="0" style="1" hidden="1" customWidth="1"/>
    <col min="10509" max="10509" width="26.85546875" style="1" bestFit="1" customWidth="1"/>
    <col min="10510" max="10510" width="27.42578125" style="1" customWidth="1"/>
    <col min="10511" max="10511" width="27.7109375" style="1" customWidth="1"/>
    <col min="10512" max="10513" width="25.7109375" style="1" customWidth="1"/>
    <col min="10514" max="10593" width="11.42578125" style="1"/>
    <col min="10594" max="10594" width="15.42578125" style="1" customWidth="1"/>
    <col min="10595" max="10595" width="9.5703125" style="1" customWidth="1"/>
    <col min="10596" max="10596" width="14.42578125" style="1" customWidth="1"/>
    <col min="10597" max="10597" width="49.85546875" style="1" customWidth="1"/>
    <col min="10598" max="10598" width="22.5703125" style="1" customWidth="1"/>
    <col min="10599" max="10599" width="23" style="1" customWidth="1"/>
    <col min="10600" max="10600" width="22.85546875" style="1" customWidth="1"/>
    <col min="10601" max="10601" width="23.42578125" style="1" customWidth="1"/>
    <col min="10602" max="10602" width="22.42578125" style="1" customWidth="1"/>
    <col min="10603" max="10603" width="13.85546875" style="1" customWidth="1"/>
    <col min="10604" max="10604" width="20.7109375" style="1" customWidth="1"/>
    <col min="10605" max="10605" width="18.140625" style="1" customWidth="1"/>
    <col min="10606" max="10606" width="14.85546875" style="1" bestFit="1" customWidth="1"/>
    <col min="10607" max="10607" width="11.42578125" style="1"/>
    <col min="10608" max="10608" width="17.42578125" style="1" customWidth="1"/>
    <col min="10609" max="10611" width="18.140625" style="1" customWidth="1"/>
    <col min="10612" max="10615" width="11.42578125" style="1"/>
    <col min="10616" max="10616" width="34" style="1" customWidth="1"/>
    <col min="10617" max="10617" width="9.5703125" style="1" customWidth="1"/>
    <col min="10618" max="10618" width="16.7109375" style="1" customWidth="1"/>
    <col min="10619" max="10619" width="55.140625" style="1" customWidth="1"/>
    <col min="10620" max="10620" width="22.5703125" style="1" customWidth="1"/>
    <col min="10621" max="10621" width="23" style="1" customWidth="1"/>
    <col min="10622" max="10622" width="22.85546875" style="1" customWidth="1"/>
    <col min="10623" max="10623" width="23.42578125" style="1" customWidth="1"/>
    <col min="10624" max="10624" width="28.7109375" style="1" customWidth="1"/>
    <col min="10625" max="10625" width="12.7109375" style="1" customWidth="1"/>
    <col min="10626" max="10626" width="11.42578125" style="1"/>
    <col min="10627" max="10627" width="25.28515625" style="1" customWidth="1"/>
    <col min="10628" max="10628" width="15.85546875" style="1" bestFit="1" customWidth="1"/>
    <col min="10629" max="10630" width="18" style="1" bestFit="1" customWidth="1"/>
    <col min="10631" max="10752" width="11.42578125" style="1"/>
    <col min="10753" max="10753" width="15.28515625" style="1" customWidth="1"/>
    <col min="10754" max="10754" width="32.5703125" style="1" customWidth="1"/>
    <col min="10755" max="10755" width="17.28515625" style="1" customWidth="1"/>
    <col min="10756" max="10756" width="13.42578125" style="1" customWidth="1"/>
    <col min="10757" max="10757" width="12" style="1" customWidth="1"/>
    <col min="10758" max="10758" width="51.28515625" style="1" customWidth="1"/>
    <col min="10759" max="10764" width="0" style="1" hidden="1" customWidth="1"/>
    <col min="10765" max="10765" width="26.85546875" style="1" bestFit="1" customWidth="1"/>
    <col min="10766" max="10766" width="27.42578125" style="1" customWidth="1"/>
    <col min="10767" max="10767" width="27.7109375" style="1" customWidth="1"/>
    <col min="10768" max="10769" width="25.7109375" style="1" customWidth="1"/>
    <col min="10770" max="10849" width="11.42578125" style="1"/>
    <col min="10850" max="10850" width="15.42578125" style="1" customWidth="1"/>
    <col min="10851" max="10851" width="9.5703125" style="1" customWidth="1"/>
    <col min="10852" max="10852" width="14.42578125" style="1" customWidth="1"/>
    <col min="10853" max="10853" width="49.85546875" style="1" customWidth="1"/>
    <col min="10854" max="10854" width="22.5703125" style="1" customWidth="1"/>
    <col min="10855" max="10855" width="23" style="1" customWidth="1"/>
    <col min="10856" max="10856" width="22.85546875" style="1" customWidth="1"/>
    <col min="10857" max="10857" width="23.42578125" style="1" customWidth="1"/>
    <col min="10858" max="10858" width="22.42578125" style="1" customWidth="1"/>
    <col min="10859" max="10859" width="13.85546875" style="1" customWidth="1"/>
    <col min="10860" max="10860" width="20.7109375" style="1" customWidth="1"/>
    <col min="10861" max="10861" width="18.140625" style="1" customWidth="1"/>
    <col min="10862" max="10862" width="14.85546875" style="1" bestFit="1" customWidth="1"/>
    <col min="10863" max="10863" width="11.42578125" style="1"/>
    <col min="10864" max="10864" width="17.42578125" style="1" customWidth="1"/>
    <col min="10865" max="10867" width="18.140625" style="1" customWidth="1"/>
    <col min="10868" max="10871" width="11.42578125" style="1"/>
    <col min="10872" max="10872" width="34" style="1" customWidth="1"/>
    <col min="10873" max="10873" width="9.5703125" style="1" customWidth="1"/>
    <col min="10874" max="10874" width="16.7109375" style="1" customWidth="1"/>
    <col min="10875" max="10875" width="55.140625" style="1" customWidth="1"/>
    <col min="10876" max="10876" width="22.5703125" style="1" customWidth="1"/>
    <col min="10877" max="10877" width="23" style="1" customWidth="1"/>
    <col min="10878" max="10878" width="22.85546875" style="1" customWidth="1"/>
    <col min="10879" max="10879" width="23.42578125" style="1" customWidth="1"/>
    <col min="10880" max="10880" width="28.7109375" style="1" customWidth="1"/>
    <col min="10881" max="10881" width="12.7109375" style="1" customWidth="1"/>
    <col min="10882" max="10882" width="11.42578125" style="1"/>
    <col min="10883" max="10883" width="25.28515625" style="1" customWidth="1"/>
    <col min="10884" max="10884" width="15.85546875" style="1" bestFit="1" customWidth="1"/>
    <col min="10885" max="10886" width="18" style="1" bestFit="1" customWidth="1"/>
    <col min="10887" max="11008" width="11.42578125" style="1"/>
    <col min="11009" max="11009" width="15.28515625" style="1" customWidth="1"/>
    <col min="11010" max="11010" width="32.5703125" style="1" customWidth="1"/>
    <col min="11011" max="11011" width="17.28515625" style="1" customWidth="1"/>
    <col min="11012" max="11012" width="13.42578125" style="1" customWidth="1"/>
    <col min="11013" max="11013" width="12" style="1" customWidth="1"/>
    <col min="11014" max="11014" width="51.28515625" style="1" customWidth="1"/>
    <col min="11015" max="11020" width="0" style="1" hidden="1" customWidth="1"/>
    <col min="11021" max="11021" width="26.85546875" style="1" bestFit="1" customWidth="1"/>
    <col min="11022" max="11022" width="27.42578125" style="1" customWidth="1"/>
    <col min="11023" max="11023" width="27.7109375" style="1" customWidth="1"/>
    <col min="11024" max="11025" width="25.7109375" style="1" customWidth="1"/>
    <col min="11026" max="11105" width="11.42578125" style="1"/>
    <col min="11106" max="11106" width="15.42578125" style="1" customWidth="1"/>
    <col min="11107" max="11107" width="9.5703125" style="1" customWidth="1"/>
    <col min="11108" max="11108" width="14.42578125" style="1" customWidth="1"/>
    <col min="11109" max="11109" width="49.85546875" style="1" customWidth="1"/>
    <col min="11110" max="11110" width="22.5703125" style="1" customWidth="1"/>
    <col min="11111" max="11111" width="23" style="1" customWidth="1"/>
    <col min="11112" max="11112" width="22.85546875" style="1" customWidth="1"/>
    <col min="11113" max="11113" width="23.42578125" style="1" customWidth="1"/>
    <col min="11114" max="11114" width="22.42578125" style="1" customWidth="1"/>
    <col min="11115" max="11115" width="13.85546875" style="1" customWidth="1"/>
    <col min="11116" max="11116" width="20.7109375" style="1" customWidth="1"/>
    <col min="11117" max="11117" width="18.140625" style="1" customWidth="1"/>
    <col min="11118" max="11118" width="14.85546875" style="1" bestFit="1" customWidth="1"/>
    <col min="11119" max="11119" width="11.42578125" style="1"/>
    <col min="11120" max="11120" width="17.42578125" style="1" customWidth="1"/>
    <col min="11121" max="11123" width="18.140625" style="1" customWidth="1"/>
    <col min="11124" max="11127" width="11.42578125" style="1"/>
    <col min="11128" max="11128" width="34" style="1" customWidth="1"/>
    <col min="11129" max="11129" width="9.5703125" style="1" customWidth="1"/>
    <col min="11130" max="11130" width="16.7109375" style="1" customWidth="1"/>
    <col min="11131" max="11131" width="55.140625" style="1" customWidth="1"/>
    <col min="11132" max="11132" width="22.5703125" style="1" customWidth="1"/>
    <col min="11133" max="11133" width="23" style="1" customWidth="1"/>
    <col min="11134" max="11134" width="22.85546875" style="1" customWidth="1"/>
    <col min="11135" max="11135" width="23.42578125" style="1" customWidth="1"/>
    <col min="11136" max="11136" width="28.7109375" style="1" customWidth="1"/>
    <col min="11137" max="11137" width="12.7109375" style="1" customWidth="1"/>
    <col min="11138" max="11138" width="11.42578125" style="1"/>
    <col min="11139" max="11139" width="25.28515625" style="1" customWidth="1"/>
    <col min="11140" max="11140" width="15.85546875" style="1" bestFit="1" customWidth="1"/>
    <col min="11141" max="11142" width="18" style="1" bestFit="1" customWidth="1"/>
    <col min="11143" max="11264" width="11.42578125" style="1"/>
    <col min="11265" max="11265" width="15.28515625" style="1" customWidth="1"/>
    <col min="11266" max="11266" width="32.5703125" style="1" customWidth="1"/>
    <col min="11267" max="11267" width="17.28515625" style="1" customWidth="1"/>
    <col min="11268" max="11268" width="13.42578125" style="1" customWidth="1"/>
    <col min="11269" max="11269" width="12" style="1" customWidth="1"/>
    <col min="11270" max="11270" width="51.28515625" style="1" customWidth="1"/>
    <col min="11271" max="11276" width="0" style="1" hidden="1" customWidth="1"/>
    <col min="11277" max="11277" width="26.85546875" style="1" bestFit="1" customWidth="1"/>
    <col min="11278" max="11278" width="27.42578125" style="1" customWidth="1"/>
    <col min="11279" max="11279" width="27.7109375" style="1" customWidth="1"/>
    <col min="11280" max="11281" width="25.7109375" style="1" customWidth="1"/>
    <col min="11282" max="11361" width="11.42578125" style="1"/>
    <col min="11362" max="11362" width="15.42578125" style="1" customWidth="1"/>
    <col min="11363" max="11363" width="9.5703125" style="1" customWidth="1"/>
    <col min="11364" max="11364" width="14.42578125" style="1" customWidth="1"/>
    <col min="11365" max="11365" width="49.85546875" style="1" customWidth="1"/>
    <col min="11366" max="11366" width="22.5703125" style="1" customWidth="1"/>
    <col min="11367" max="11367" width="23" style="1" customWidth="1"/>
    <col min="11368" max="11368" width="22.85546875" style="1" customWidth="1"/>
    <col min="11369" max="11369" width="23.42578125" style="1" customWidth="1"/>
    <col min="11370" max="11370" width="22.42578125" style="1" customWidth="1"/>
    <col min="11371" max="11371" width="13.85546875" style="1" customWidth="1"/>
    <col min="11372" max="11372" width="20.7109375" style="1" customWidth="1"/>
    <col min="11373" max="11373" width="18.140625" style="1" customWidth="1"/>
    <col min="11374" max="11374" width="14.85546875" style="1" bestFit="1" customWidth="1"/>
    <col min="11375" max="11375" width="11.42578125" style="1"/>
    <col min="11376" max="11376" width="17.42578125" style="1" customWidth="1"/>
    <col min="11377" max="11379" width="18.140625" style="1" customWidth="1"/>
    <col min="11380" max="11383" width="11.42578125" style="1"/>
    <col min="11384" max="11384" width="34" style="1" customWidth="1"/>
    <col min="11385" max="11385" width="9.5703125" style="1" customWidth="1"/>
    <col min="11386" max="11386" width="16.7109375" style="1" customWidth="1"/>
    <col min="11387" max="11387" width="55.140625" style="1" customWidth="1"/>
    <col min="11388" max="11388" width="22.5703125" style="1" customWidth="1"/>
    <col min="11389" max="11389" width="23" style="1" customWidth="1"/>
    <col min="11390" max="11390" width="22.85546875" style="1" customWidth="1"/>
    <col min="11391" max="11391" width="23.42578125" style="1" customWidth="1"/>
    <col min="11392" max="11392" width="28.7109375" style="1" customWidth="1"/>
    <col min="11393" max="11393" width="12.7109375" style="1" customWidth="1"/>
    <col min="11394" max="11394" width="11.42578125" style="1"/>
    <col min="11395" max="11395" width="25.28515625" style="1" customWidth="1"/>
    <col min="11396" max="11396" width="15.85546875" style="1" bestFit="1" customWidth="1"/>
    <col min="11397" max="11398" width="18" style="1" bestFit="1" customWidth="1"/>
    <col min="11399" max="11520" width="11.42578125" style="1"/>
    <col min="11521" max="11521" width="15.28515625" style="1" customWidth="1"/>
    <col min="11522" max="11522" width="32.5703125" style="1" customWidth="1"/>
    <col min="11523" max="11523" width="17.28515625" style="1" customWidth="1"/>
    <col min="11524" max="11524" width="13.42578125" style="1" customWidth="1"/>
    <col min="11525" max="11525" width="12" style="1" customWidth="1"/>
    <col min="11526" max="11526" width="51.28515625" style="1" customWidth="1"/>
    <col min="11527" max="11532" width="0" style="1" hidden="1" customWidth="1"/>
    <col min="11533" max="11533" width="26.85546875" style="1" bestFit="1" customWidth="1"/>
    <col min="11534" max="11534" width="27.42578125" style="1" customWidth="1"/>
    <col min="11535" max="11535" width="27.7109375" style="1" customWidth="1"/>
    <col min="11536" max="11537" width="25.7109375" style="1" customWidth="1"/>
    <col min="11538" max="11617" width="11.42578125" style="1"/>
    <col min="11618" max="11618" width="15.42578125" style="1" customWidth="1"/>
    <col min="11619" max="11619" width="9.5703125" style="1" customWidth="1"/>
    <col min="11620" max="11620" width="14.42578125" style="1" customWidth="1"/>
    <col min="11621" max="11621" width="49.85546875" style="1" customWidth="1"/>
    <col min="11622" max="11622" width="22.5703125" style="1" customWidth="1"/>
    <col min="11623" max="11623" width="23" style="1" customWidth="1"/>
    <col min="11624" max="11624" width="22.85546875" style="1" customWidth="1"/>
    <col min="11625" max="11625" width="23.42578125" style="1" customWidth="1"/>
    <col min="11626" max="11626" width="22.42578125" style="1" customWidth="1"/>
    <col min="11627" max="11627" width="13.85546875" style="1" customWidth="1"/>
    <col min="11628" max="11628" width="20.7109375" style="1" customWidth="1"/>
    <col min="11629" max="11629" width="18.140625" style="1" customWidth="1"/>
    <col min="11630" max="11630" width="14.85546875" style="1" bestFit="1" customWidth="1"/>
    <col min="11631" max="11631" width="11.42578125" style="1"/>
    <col min="11632" max="11632" width="17.42578125" style="1" customWidth="1"/>
    <col min="11633" max="11635" width="18.140625" style="1" customWidth="1"/>
    <col min="11636" max="11639" width="11.42578125" style="1"/>
    <col min="11640" max="11640" width="34" style="1" customWidth="1"/>
    <col min="11641" max="11641" width="9.5703125" style="1" customWidth="1"/>
    <col min="11642" max="11642" width="16.7109375" style="1" customWidth="1"/>
    <col min="11643" max="11643" width="55.140625" style="1" customWidth="1"/>
    <col min="11644" max="11644" width="22.5703125" style="1" customWidth="1"/>
    <col min="11645" max="11645" width="23" style="1" customWidth="1"/>
    <col min="11646" max="11646" width="22.85546875" style="1" customWidth="1"/>
    <col min="11647" max="11647" width="23.42578125" style="1" customWidth="1"/>
    <col min="11648" max="11648" width="28.7109375" style="1" customWidth="1"/>
    <col min="11649" max="11649" width="12.7109375" style="1" customWidth="1"/>
    <col min="11650" max="11650" width="11.42578125" style="1"/>
    <col min="11651" max="11651" width="25.28515625" style="1" customWidth="1"/>
    <col min="11652" max="11652" width="15.85546875" style="1" bestFit="1" customWidth="1"/>
    <col min="11653" max="11654" width="18" style="1" bestFit="1" customWidth="1"/>
    <col min="11655" max="11776" width="11.42578125" style="1"/>
    <col min="11777" max="11777" width="15.28515625" style="1" customWidth="1"/>
    <col min="11778" max="11778" width="32.5703125" style="1" customWidth="1"/>
    <col min="11779" max="11779" width="17.28515625" style="1" customWidth="1"/>
    <col min="11780" max="11780" width="13.42578125" style="1" customWidth="1"/>
    <col min="11781" max="11781" width="12" style="1" customWidth="1"/>
    <col min="11782" max="11782" width="51.28515625" style="1" customWidth="1"/>
    <col min="11783" max="11788" width="0" style="1" hidden="1" customWidth="1"/>
    <col min="11789" max="11789" width="26.85546875" style="1" bestFit="1" customWidth="1"/>
    <col min="11790" max="11790" width="27.42578125" style="1" customWidth="1"/>
    <col min="11791" max="11791" width="27.7109375" style="1" customWidth="1"/>
    <col min="11792" max="11793" width="25.7109375" style="1" customWidth="1"/>
    <col min="11794" max="11873" width="11.42578125" style="1"/>
    <col min="11874" max="11874" width="15.42578125" style="1" customWidth="1"/>
    <col min="11875" max="11875" width="9.5703125" style="1" customWidth="1"/>
    <col min="11876" max="11876" width="14.42578125" style="1" customWidth="1"/>
    <col min="11877" max="11877" width="49.85546875" style="1" customWidth="1"/>
    <col min="11878" max="11878" width="22.5703125" style="1" customWidth="1"/>
    <col min="11879" max="11879" width="23" style="1" customWidth="1"/>
    <col min="11880" max="11880" width="22.85546875" style="1" customWidth="1"/>
    <col min="11881" max="11881" width="23.42578125" style="1" customWidth="1"/>
    <col min="11882" max="11882" width="22.42578125" style="1" customWidth="1"/>
    <col min="11883" max="11883" width="13.85546875" style="1" customWidth="1"/>
    <col min="11884" max="11884" width="20.7109375" style="1" customWidth="1"/>
    <col min="11885" max="11885" width="18.140625" style="1" customWidth="1"/>
    <col min="11886" max="11886" width="14.85546875" style="1" bestFit="1" customWidth="1"/>
    <col min="11887" max="11887" width="11.42578125" style="1"/>
    <col min="11888" max="11888" width="17.42578125" style="1" customWidth="1"/>
    <col min="11889" max="11891" width="18.140625" style="1" customWidth="1"/>
    <col min="11892" max="11895" width="11.42578125" style="1"/>
    <col min="11896" max="11896" width="34" style="1" customWidth="1"/>
    <col min="11897" max="11897" width="9.5703125" style="1" customWidth="1"/>
    <col min="11898" max="11898" width="16.7109375" style="1" customWidth="1"/>
    <col min="11899" max="11899" width="55.140625" style="1" customWidth="1"/>
    <col min="11900" max="11900" width="22.5703125" style="1" customWidth="1"/>
    <col min="11901" max="11901" width="23" style="1" customWidth="1"/>
    <col min="11902" max="11902" width="22.85546875" style="1" customWidth="1"/>
    <col min="11903" max="11903" width="23.42578125" style="1" customWidth="1"/>
    <col min="11904" max="11904" width="28.7109375" style="1" customWidth="1"/>
    <col min="11905" max="11905" width="12.7109375" style="1" customWidth="1"/>
    <col min="11906" max="11906" width="11.42578125" style="1"/>
    <col min="11907" max="11907" width="25.28515625" style="1" customWidth="1"/>
    <col min="11908" max="11908" width="15.85546875" style="1" bestFit="1" customWidth="1"/>
    <col min="11909" max="11910" width="18" style="1" bestFit="1" customWidth="1"/>
    <col min="11911" max="12032" width="11.42578125" style="1"/>
    <col min="12033" max="12033" width="15.28515625" style="1" customWidth="1"/>
    <col min="12034" max="12034" width="32.5703125" style="1" customWidth="1"/>
    <col min="12035" max="12035" width="17.28515625" style="1" customWidth="1"/>
    <col min="12036" max="12036" width="13.42578125" style="1" customWidth="1"/>
    <col min="12037" max="12037" width="12" style="1" customWidth="1"/>
    <col min="12038" max="12038" width="51.28515625" style="1" customWidth="1"/>
    <col min="12039" max="12044" width="0" style="1" hidden="1" customWidth="1"/>
    <col min="12045" max="12045" width="26.85546875" style="1" bestFit="1" customWidth="1"/>
    <col min="12046" max="12046" width="27.42578125" style="1" customWidth="1"/>
    <col min="12047" max="12047" width="27.7109375" style="1" customWidth="1"/>
    <col min="12048" max="12049" width="25.7109375" style="1" customWidth="1"/>
    <col min="12050" max="12129" width="11.42578125" style="1"/>
    <col min="12130" max="12130" width="15.42578125" style="1" customWidth="1"/>
    <col min="12131" max="12131" width="9.5703125" style="1" customWidth="1"/>
    <col min="12132" max="12132" width="14.42578125" style="1" customWidth="1"/>
    <col min="12133" max="12133" width="49.85546875" style="1" customWidth="1"/>
    <col min="12134" max="12134" width="22.5703125" style="1" customWidth="1"/>
    <col min="12135" max="12135" width="23" style="1" customWidth="1"/>
    <col min="12136" max="12136" width="22.85546875" style="1" customWidth="1"/>
    <col min="12137" max="12137" width="23.42578125" style="1" customWidth="1"/>
    <col min="12138" max="12138" width="22.42578125" style="1" customWidth="1"/>
    <col min="12139" max="12139" width="13.85546875" style="1" customWidth="1"/>
    <col min="12140" max="12140" width="20.7109375" style="1" customWidth="1"/>
    <col min="12141" max="12141" width="18.140625" style="1" customWidth="1"/>
    <col min="12142" max="12142" width="14.85546875" style="1" bestFit="1" customWidth="1"/>
    <col min="12143" max="12143" width="11.42578125" style="1"/>
    <col min="12144" max="12144" width="17.42578125" style="1" customWidth="1"/>
    <col min="12145" max="12147" width="18.140625" style="1" customWidth="1"/>
    <col min="12148" max="12151" width="11.42578125" style="1"/>
    <col min="12152" max="12152" width="34" style="1" customWidth="1"/>
    <col min="12153" max="12153" width="9.5703125" style="1" customWidth="1"/>
    <col min="12154" max="12154" width="16.7109375" style="1" customWidth="1"/>
    <col min="12155" max="12155" width="55.140625" style="1" customWidth="1"/>
    <col min="12156" max="12156" width="22.5703125" style="1" customWidth="1"/>
    <col min="12157" max="12157" width="23" style="1" customWidth="1"/>
    <col min="12158" max="12158" width="22.85546875" style="1" customWidth="1"/>
    <col min="12159" max="12159" width="23.42578125" style="1" customWidth="1"/>
    <col min="12160" max="12160" width="28.7109375" style="1" customWidth="1"/>
    <col min="12161" max="12161" width="12.7109375" style="1" customWidth="1"/>
    <col min="12162" max="12162" width="11.42578125" style="1"/>
    <col min="12163" max="12163" width="25.28515625" style="1" customWidth="1"/>
    <col min="12164" max="12164" width="15.85546875" style="1" bestFit="1" customWidth="1"/>
    <col min="12165" max="12166" width="18" style="1" bestFit="1" customWidth="1"/>
    <col min="12167" max="12288" width="11.42578125" style="1"/>
    <col min="12289" max="12289" width="15.28515625" style="1" customWidth="1"/>
    <col min="12290" max="12290" width="32.5703125" style="1" customWidth="1"/>
    <col min="12291" max="12291" width="17.28515625" style="1" customWidth="1"/>
    <col min="12292" max="12292" width="13.42578125" style="1" customWidth="1"/>
    <col min="12293" max="12293" width="12" style="1" customWidth="1"/>
    <col min="12294" max="12294" width="51.28515625" style="1" customWidth="1"/>
    <col min="12295" max="12300" width="0" style="1" hidden="1" customWidth="1"/>
    <col min="12301" max="12301" width="26.85546875" style="1" bestFit="1" customWidth="1"/>
    <col min="12302" max="12302" width="27.42578125" style="1" customWidth="1"/>
    <col min="12303" max="12303" width="27.7109375" style="1" customWidth="1"/>
    <col min="12304" max="12305" width="25.7109375" style="1" customWidth="1"/>
    <col min="12306" max="12385" width="11.42578125" style="1"/>
    <col min="12386" max="12386" width="15.42578125" style="1" customWidth="1"/>
    <col min="12387" max="12387" width="9.5703125" style="1" customWidth="1"/>
    <col min="12388" max="12388" width="14.42578125" style="1" customWidth="1"/>
    <col min="12389" max="12389" width="49.85546875" style="1" customWidth="1"/>
    <col min="12390" max="12390" width="22.5703125" style="1" customWidth="1"/>
    <col min="12391" max="12391" width="23" style="1" customWidth="1"/>
    <col min="12392" max="12392" width="22.85546875" style="1" customWidth="1"/>
    <col min="12393" max="12393" width="23.42578125" style="1" customWidth="1"/>
    <col min="12394" max="12394" width="22.42578125" style="1" customWidth="1"/>
    <col min="12395" max="12395" width="13.85546875" style="1" customWidth="1"/>
    <col min="12396" max="12396" width="20.7109375" style="1" customWidth="1"/>
    <col min="12397" max="12397" width="18.140625" style="1" customWidth="1"/>
    <col min="12398" max="12398" width="14.85546875" style="1" bestFit="1" customWidth="1"/>
    <col min="12399" max="12399" width="11.42578125" style="1"/>
    <col min="12400" max="12400" width="17.42578125" style="1" customWidth="1"/>
    <col min="12401" max="12403" width="18.140625" style="1" customWidth="1"/>
    <col min="12404" max="12407" width="11.42578125" style="1"/>
    <col min="12408" max="12408" width="34" style="1" customWidth="1"/>
    <col min="12409" max="12409" width="9.5703125" style="1" customWidth="1"/>
    <col min="12410" max="12410" width="16.7109375" style="1" customWidth="1"/>
    <col min="12411" max="12411" width="55.140625" style="1" customWidth="1"/>
    <col min="12412" max="12412" width="22.5703125" style="1" customWidth="1"/>
    <col min="12413" max="12413" width="23" style="1" customWidth="1"/>
    <col min="12414" max="12414" width="22.85546875" style="1" customWidth="1"/>
    <col min="12415" max="12415" width="23.42578125" style="1" customWidth="1"/>
    <col min="12416" max="12416" width="28.7109375" style="1" customWidth="1"/>
    <col min="12417" max="12417" width="12.7109375" style="1" customWidth="1"/>
    <col min="12418" max="12418" width="11.42578125" style="1"/>
    <col min="12419" max="12419" width="25.28515625" style="1" customWidth="1"/>
    <col min="12420" max="12420" width="15.85546875" style="1" bestFit="1" customWidth="1"/>
    <col min="12421" max="12422" width="18" style="1" bestFit="1" customWidth="1"/>
    <col min="12423" max="12544" width="11.42578125" style="1"/>
    <col min="12545" max="12545" width="15.28515625" style="1" customWidth="1"/>
    <col min="12546" max="12546" width="32.5703125" style="1" customWidth="1"/>
    <col min="12547" max="12547" width="17.28515625" style="1" customWidth="1"/>
    <col min="12548" max="12548" width="13.42578125" style="1" customWidth="1"/>
    <col min="12549" max="12549" width="12" style="1" customWidth="1"/>
    <col min="12550" max="12550" width="51.28515625" style="1" customWidth="1"/>
    <col min="12551" max="12556" width="0" style="1" hidden="1" customWidth="1"/>
    <col min="12557" max="12557" width="26.85546875" style="1" bestFit="1" customWidth="1"/>
    <col min="12558" max="12558" width="27.42578125" style="1" customWidth="1"/>
    <col min="12559" max="12559" width="27.7109375" style="1" customWidth="1"/>
    <col min="12560" max="12561" width="25.7109375" style="1" customWidth="1"/>
    <col min="12562" max="12641" width="11.42578125" style="1"/>
    <col min="12642" max="12642" width="15.42578125" style="1" customWidth="1"/>
    <col min="12643" max="12643" width="9.5703125" style="1" customWidth="1"/>
    <col min="12644" max="12644" width="14.42578125" style="1" customWidth="1"/>
    <col min="12645" max="12645" width="49.85546875" style="1" customWidth="1"/>
    <col min="12646" max="12646" width="22.5703125" style="1" customWidth="1"/>
    <col min="12647" max="12647" width="23" style="1" customWidth="1"/>
    <col min="12648" max="12648" width="22.85546875" style="1" customWidth="1"/>
    <col min="12649" max="12649" width="23.42578125" style="1" customWidth="1"/>
    <col min="12650" max="12650" width="22.42578125" style="1" customWidth="1"/>
    <col min="12651" max="12651" width="13.85546875" style="1" customWidth="1"/>
    <col min="12652" max="12652" width="20.7109375" style="1" customWidth="1"/>
    <col min="12653" max="12653" width="18.140625" style="1" customWidth="1"/>
    <col min="12654" max="12654" width="14.85546875" style="1" bestFit="1" customWidth="1"/>
    <col min="12655" max="12655" width="11.42578125" style="1"/>
    <col min="12656" max="12656" width="17.42578125" style="1" customWidth="1"/>
    <col min="12657" max="12659" width="18.140625" style="1" customWidth="1"/>
    <col min="12660" max="12663" width="11.42578125" style="1"/>
    <col min="12664" max="12664" width="34" style="1" customWidth="1"/>
    <col min="12665" max="12665" width="9.5703125" style="1" customWidth="1"/>
    <col min="12666" max="12666" width="16.7109375" style="1" customWidth="1"/>
    <col min="12667" max="12667" width="55.140625" style="1" customWidth="1"/>
    <col min="12668" max="12668" width="22.5703125" style="1" customWidth="1"/>
    <col min="12669" max="12669" width="23" style="1" customWidth="1"/>
    <col min="12670" max="12670" width="22.85546875" style="1" customWidth="1"/>
    <col min="12671" max="12671" width="23.42578125" style="1" customWidth="1"/>
    <col min="12672" max="12672" width="28.7109375" style="1" customWidth="1"/>
    <col min="12673" max="12673" width="12.7109375" style="1" customWidth="1"/>
    <col min="12674" max="12674" width="11.42578125" style="1"/>
    <col min="12675" max="12675" width="25.28515625" style="1" customWidth="1"/>
    <col min="12676" max="12676" width="15.85546875" style="1" bestFit="1" customWidth="1"/>
    <col min="12677" max="12678" width="18" style="1" bestFit="1" customWidth="1"/>
    <col min="12679" max="12800" width="11.42578125" style="1"/>
    <col min="12801" max="12801" width="15.28515625" style="1" customWidth="1"/>
    <col min="12802" max="12802" width="32.5703125" style="1" customWidth="1"/>
    <col min="12803" max="12803" width="17.28515625" style="1" customWidth="1"/>
    <col min="12804" max="12804" width="13.42578125" style="1" customWidth="1"/>
    <col min="12805" max="12805" width="12" style="1" customWidth="1"/>
    <col min="12806" max="12806" width="51.28515625" style="1" customWidth="1"/>
    <col min="12807" max="12812" width="0" style="1" hidden="1" customWidth="1"/>
    <col min="12813" max="12813" width="26.85546875" style="1" bestFit="1" customWidth="1"/>
    <col min="12814" max="12814" width="27.42578125" style="1" customWidth="1"/>
    <col min="12815" max="12815" width="27.7109375" style="1" customWidth="1"/>
    <col min="12816" max="12817" width="25.7109375" style="1" customWidth="1"/>
    <col min="12818" max="12897" width="11.42578125" style="1"/>
    <col min="12898" max="12898" width="15.42578125" style="1" customWidth="1"/>
    <col min="12899" max="12899" width="9.5703125" style="1" customWidth="1"/>
    <col min="12900" max="12900" width="14.42578125" style="1" customWidth="1"/>
    <col min="12901" max="12901" width="49.85546875" style="1" customWidth="1"/>
    <col min="12902" max="12902" width="22.5703125" style="1" customWidth="1"/>
    <col min="12903" max="12903" width="23" style="1" customWidth="1"/>
    <col min="12904" max="12904" width="22.85546875" style="1" customWidth="1"/>
    <col min="12905" max="12905" width="23.42578125" style="1" customWidth="1"/>
    <col min="12906" max="12906" width="22.42578125" style="1" customWidth="1"/>
    <col min="12907" max="12907" width="13.85546875" style="1" customWidth="1"/>
    <col min="12908" max="12908" width="20.7109375" style="1" customWidth="1"/>
    <col min="12909" max="12909" width="18.140625" style="1" customWidth="1"/>
    <col min="12910" max="12910" width="14.85546875" style="1" bestFit="1" customWidth="1"/>
    <col min="12911" max="12911" width="11.42578125" style="1"/>
    <col min="12912" max="12912" width="17.42578125" style="1" customWidth="1"/>
    <col min="12913" max="12915" width="18.140625" style="1" customWidth="1"/>
    <col min="12916" max="12919" width="11.42578125" style="1"/>
    <col min="12920" max="12920" width="34" style="1" customWidth="1"/>
    <col min="12921" max="12921" width="9.5703125" style="1" customWidth="1"/>
    <col min="12922" max="12922" width="16.7109375" style="1" customWidth="1"/>
    <col min="12923" max="12923" width="55.140625" style="1" customWidth="1"/>
    <col min="12924" max="12924" width="22.5703125" style="1" customWidth="1"/>
    <col min="12925" max="12925" width="23" style="1" customWidth="1"/>
    <col min="12926" max="12926" width="22.85546875" style="1" customWidth="1"/>
    <col min="12927" max="12927" width="23.42578125" style="1" customWidth="1"/>
    <col min="12928" max="12928" width="28.7109375" style="1" customWidth="1"/>
    <col min="12929" max="12929" width="12.7109375" style="1" customWidth="1"/>
    <col min="12930" max="12930" width="11.42578125" style="1"/>
    <col min="12931" max="12931" width="25.28515625" style="1" customWidth="1"/>
    <col min="12932" max="12932" width="15.85546875" style="1" bestFit="1" customWidth="1"/>
    <col min="12933" max="12934" width="18" style="1" bestFit="1" customWidth="1"/>
    <col min="12935" max="13056" width="11.42578125" style="1"/>
    <col min="13057" max="13057" width="15.28515625" style="1" customWidth="1"/>
    <col min="13058" max="13058" width="32.5703125" style="1" customWidth="1"/>
    <col min="13059" max="13059" width="17.28515625" style="1" customWidth="1"/>
    <col min="13060" max="13060" width="13.42578125" style="1" customWidth="1"/>
    <col min="13061" max="13061" width="12" style="1" customWidth="1"/>
    <col min="13062" max="13062" width="51.28515625" style="1" customWidth="1"/>
    <col min="13063" max="13068" width="0" style="1" hidden="1" customWidth="1"/>
    <col min="13069" max="13069" width="26.85546875" style="1" bestFit="1" customWidth="1"/>
    <col min="13070" max="13070" width="27.42578125" style="1" customWidth="1"/>
    <col min="13071" max="13071" width="27.7109375" style="1" customWidth="1"/>
    <col min="13072" max="13073" width="25.7109375" style="1" customWidth="1"/>
    <col min="13074" max="13153" width="11.42578125" style="1"/>
    <col min="13154" max="13154" width="15.42578125" style="1" customWidth="1"/>
    <col min="13155" max="13155" width="9.5703125" style="1" customWidth="1"/>
    <col min="13156" max="13156" width="14.42578125" style="1" customWidth="1"/>
    <col min="13157" max="13157" width="49.85546875" style="1" customWidth="1"/>
    <col min="13158" max="13158" width="22.5703125" style="1" customWidth="1"/>
    <col min="13159" max="13159" width="23" style="1" customWidth="1"/>
    <col min="13160" max="13160" width="22.85546875" style="1" customWidth="1"/>
    <col min="13161" max="13161" width="23.42578125" style="1" customWidth="1"/>
    <col min="13162" max="13162" width="22.42578125" style="1" customWidth="1"/>
    <col min="13163" max="13163" width="13.85546875" style="1" customWidth="1"/>
    <col min="13164" max="13164" width="20.7109375" style="1" customWidth="1"/>
    <col min="13165" max="13165" width="18.140625" style="1" customWidth="1"/>
    <col min="13166" max="13166" width="14.85546875" style="1" bestFit="1" customWidth="1"/>
    <col min="13167" max="13167" width="11.42578125" style="1"/>
    <col min="13168" max="13168" width="17.42578125" style="1" customWidth="1"/>
    <col min="13169" max="13171" width="18.140625" style="1" customWidth="1"/>
    <col min="13172" max="13175" width="11.42578125" style="1"/>
    <col min="13176" max="13176" width="34" style="1" customWidth="1"/>
    <col min="13177" max="13177" width="9.5703125" style="1" customWidth="1"/>
    <col min="13178" max="13178" width="16.7109375" style="1" customWidth="1"/>
    <col min="13179" max="13179" width="55.140625" style="1" customWidth="1"/>
    <col min="13180" max="13180" width="22.5703125" style="1" customWidth="1"/>
    <col min="13181" max="13181" width="23" style="1" customWidth="1"/>
    <col min="13182" max="13182" width="22.85546875" style="1" customWidth="1"/>
    <col min="13183" max="13183" width="23.42578125" style="1" customWidth="1"/>
    <col min="13184" max="13184" width="28.7109375" style="1" customWidth="1"/>
    <col min="13185" max="13185" width="12.7109375" style="1" customWidth="1"/>
    <col min="13186" max="13186" width="11.42578125" style="1"/>
    <col min="13187" max="13187" width="25.28515625" style="1" customWidth="1"/>
    <col min="13188" max="13188" width="15.85546875" style="1" bestFit="1" customWidth="1"/>
    <col min="13189" max="13190" width="18" style="1" bestFit="1" customWidth="1"/>
    <col min="13191" max="13312" width="11.42578125" style="1"/>
    <col min="13313" max="13313" width="15.28515625" style="1" customWidth="1"/>
    <col min="13314" max="13314" width="32.5703125" style="1" customWidth="1"/>
    <col min="13315" max="13315" width="17.28515625" style="1" customWidth="1"/>
    <col min="13316" max="13316" width="13.42578125" style="1" customWidth="1"/>
    <col min="13317" max="13317" width="12" style="1" customWidth="1"/>
    <col min="13318" max="13318" width="51.28515625" style="1" customWidth="1"/>
    <col min="13319" max="13324" width="0" style="1" hidden="1" customWidth="1"/>
    <col min="13325" max="13325" width="26.85546875" style="1" bestFit="1" customWidth="1"/>
    <col min="13326" max="13326" width="27.42578125" style="1" customWidth="1"/>
    <col min="13327" max="13327" width="27.7109375" style="1" customWidth="1"/>
    <col min="13328" max="13329" width="25.7109375" style="1" customWidth="1"/>
    <col min="13330" max="13409" width="11.42578125" style="1"/>
    <col min="13410" max="13410" width="15.42578125" style="1" customWidth="1"/>
    <col min="13411" max="13411" width="9.5703125" style="1" customWidth="1"/>
    <col min="13412" max="13412" width="14.42578125" style="1" customWidth="1"/>
    <col min="13413" max="13413" width="49.85546875" style="1" customWidth="1"/>
    <col min="13414" max="13414" width="22.5703125" style="1" customWidth="1"/>
    <col min="13415" max="13415" width="23" style="1" customWidth="1"/>
    <col min="13416" max="13416" width="22.85546875" style="1" customWidth="1"/>
    <col min="13417" max="13417" width="23.42578125" style="1" customWidth="1"/>
    <col min="13418" max="13418" width="22.42578125" style="1" customWidth="1"/>
    <col min="13419" max="13419" width="13.85546875" style="1" customWidth="1"/>
    <col min="13420" max="13420" width="20.7109375" style="1" customWidth="1"/>
    <col min="13421" max="13421" width="18.140625" style="1" customWidth="1"/>
    <col min="13422" max="13422" width="14.85546875" style="1" bestFit="1" customWidth="1"/>
    <col min="13423" max="13423" width="11.42578125" style="1"/>
    <col min="13424" max="13424" width="17.42578125" style="1" customWidth="1"/>
    <col min="13425" max="13427" width="18.140625" style="1" customWidth="1"/>
    <col min="13428" max="13431" width="11.42578125" style="1"/>
    <col min="13432" max="13432" width="34" style="1" customWidth="1"/>
    <col min="13433" max="13433" width="9.5703125" style="1" customWidth="1"/>
    <col min="13434" max="13434" width="16.7109375" style="1" customWidth="1"/>
    <col min="13435" max="13435" width="55.140625" style="1" customWidth="1"/>
    <col min="13436" max="13436" width="22.5703125" style="1" customWidth="1"/>
    <col min="13437" max="13437" width="23" style="1" customWidth="1"/>
    <col min="13438" max="13438" width="22.85546875" style="1" customWidth="1"/>
    <col min="13439" max="13439" width="23.42578125" style="1" customWidth="1"/>
    <col min="13440" max="13440" width="28.7109375" style="1" customWidth="1"/>
    <col min="13441" max="13441" width="12.7109375" style="1" customWidth="1"/>
    <col min="13442" max="13442" width="11.42578125" style="1"/>
    <col min="13443" max="13443" width="25.28515625" style="1" customWidth="1"/>
    <col min="13444" max="13444" width="15.85546875" style="1" bestFit="1" customWidth="1"/>
    <col min="13445" max="13446" width="18" style="1" bestFit="1" customWidth="1"/>
    <col min="13447" max="13568" width="11.42578125" style="1"/>
    <col min="13569" max="13569" width="15.28515625" style="1" customWidth="1"/>
    <col min="13570" max="13570" width="32.5703125" style="1" customWidth="1"/>
    <col min="13571" max="13571" width="17.28515625" style="1" customWidth="1"/>
    <col min="13572" max="13572" width="13.42578125" style="1" customWidth="1"/>
    <col min="13573" max="13573" width="12" style="1" customWidth="1"/>
    <col min="13574" max="13574" width="51.28515625" style="1" customWidth="1"/>
    <col min="13575" max="13580" width="0" style="1" hidden="1" customWidth="1"/>
    <col min="13581" max="13581" width="26.85546875" style="1" bestFit="1" customWidth="1"/>
    <col min="13582" max="13582" width="27.42578125" style="1" customWidth="1"/>
    <col min="13583" max="13583" width="27.7109375" style="1" customWidth="1"/>
    <col min="13584" max="13585" width="25.7109375" style="1" customWidth="1"/>
    <col min="13586" max="13665" width="11.42578125" style="1"/>
    <col min="13666" max="13666" width="15.42578125" style="1" customWidth="1"/>
    <col min="13667" max="13667" width="9.5703125" style="1" customWidth="1"/>
    <col min="13668" max="13668" width="14.42578125" style="1" customWidth="1"/>
    <col min="13669" max="13669" width="49.85546875" style="1" customWidth="1"/>
    <col min="13670" max="13670" width="22.5703125" style="1" customWidth="1"/>
    <col min="13671" max="13671" width="23" style="1" customWidth="1"/>
    <col min="13672" max="13672" width="22.85546875" style="1" customWidth="1"/>
    <col min="13673" max="13673" width="23.42578125" style="1" customWidth="1"/>
    <col min="13674" max="13674" width="22.42578125" style="1" customWidth="1"/>
    <col min="13675" max="13675" width="13.85546875" style="1" customWidth="1"/>
    <col min="13676" max="13676" width="20.7109375" style="1" customWidth="1"/>
    <col min="13677" max="13677" width="18.140625" style="1" customWidth="1"/>
    <col min="13678" max="13678" width="14.85546875" style="1" bestFit="1" customWidth="1"/>
    <col min="13679" max="13679" width="11.42578125" style="1"/>
    <col min="13680" max="13680" width="17.42578125" style="1" customWidth="1"/>
    <col min="13681" max="13683" width="18.140625" style="1" customWidth="1"/>
    <col min="13684" max="13687" width="11.42578125" style="1"/>
    <col min="13688" max="13688" width="34" style="1" customWidth="1"/>
    <col min="13689" max="13689" width="9.5703125" style="1" customWidth="1"/>
    <col min="13690" max="13690" width="16.7109375" style="1" customWidth="1"/>
    <col min="13691" max="13691" width="55.140625" style="1" customWidth="1"/>
    <col min="13692" max="13692" width="22.5703125" style="1" customWidth="1"/>
    <col min="13693" max="13693" width="23" style="1" customWidth="1"/>
    <col min="13694" max="13694" width="22.85546875" style="1" customWidth="1"/>
    <col min="13695" max="13695" width="23.42578125" style="1" customWidth="1"/>
    <col min="13696" max="13696" width="28.7109375" style="1" customWidth="1"/>
    <col min="13697" max="13697" width="12.7109375" style="1" customWidth="1"/>
    <col min="13698" max="13698" width="11.42578125" style="1"/>
    <col min="13699" max="13699" width="25.28515625" style="1" customWidth="1"/>
    <col min="13700" max="13700" width="15.85546875" style="1" bestFit="1" customWidth="1"/>
    <col min="13701" max="13702" width="18" style="1" bestFit="1" customWidth="1"/>
    <col min="13703" max="13824" width="11.42578125" style="1"/>
    <col min="13825" max="13825" width="15.28515625" style="1" customWidth="1"/>
    <col min="13826" max="13826" width="32.5703125" style="1" customWidth="1"/>
    <col min="13827" max="13827" width="17.28515625" style="1" customWidth="1"/>
    <col min="13828" max="13828" width="13.42578125" style="1" customWidth="1"/>
    <col min="13829" max="13829" width="12" style="1" customWidth="1"/>
    <col min="13830" max="13830" width="51.28515625" style="1" customWidth="1"/>
    <col min="13831" max="13836" width="0" style="1" hidden="1" customWidth="1"/>
    <col min="13837" max="13837" width="26.85546875" style="1" bestFit="1" customWidth="1"/>
    <col min="13838" max="13838" width="27.42578125" style="1" customWidth="1"/>
    <col min="13839" max="13839" width="27.7109375" style="1" customWidth="1"/>
    <col min="13840" max="13841" width="25.7109375" style="1" customWidth="1"/>
    <col min="13842" max="13921" width="11.42578125" style="1"/>
    <col min="13922" max="13922" width="15.42578125" style="1" customWidth="1"/>
    <col min="13923" max="13923" width="9.5703125" style="1" customWidth="1"/>
    <col min="13924" max="13924" width="14.42578125" style="1" customWidth="1"/>
    <col min="13925" max="13925" width="49.85546875" style="1" customWidth="1"/>
    <col min="13926" max="13926" width="22.5703125" style="1" customWidth="1"/>
    <col min="13927" max="13927" width="23" style="1" customWidth="1"/>
    <col min="13928" max="13928" width="22.85546875" style="1" customWidth="1"/>
    <col min="13929" max="13929" width="23.42578125" style="1" customWidth="1"/>
    <col min="13930" max="13930" width="22.42578125" style="1" customWidth="1"/>
    <col min="13931" max="13931" width="13.85546875" style="1" customWidth="1"/>
    <col min="13932" max="13932" width="20.7109375" style="1" customWidth="1"/>
    <col min="13933" max="13933" width="18.140625" style="1" customWidth="1"/>
    <col min="13934" max="13934" width="14.85546875" style="1" bestFit="1" customWidth="1"/>
    <col min="13935" max="13935" width="11.42578125" style="1"/>
    <col min="13936" max="13936" width="17.42578125" style="1" customWidth="1"/>
    <col min="13937" max="13939" width="18.140625" style="1" customWidth="1"/>
    <col min="13940" max="13943" width="11.42578125" style="1"/>
    <col min="13944" max="13944" width="34" style="1" customWidth="1"/>
    <col min="13945" max="13945" width="9.5703125" style="1" customWidth="1"/>
    <col min="13946" max="13946" width="16.7109375" style="1" customWidth="1"/>
    <col min="13947" max="13947" width="55.140625" style="1" customWidth="1"/>
    <col min="13948" max="13948" width="22.5703125" style="1" customWidth="1"/>
    <col min="13949" max="13949" width="23" style="1" customWidth="1"/>
    <col min="13950" max="13950" width="22.85546875" style="1" customWidth="1"/>
    <col min="13951" max="13951" width="23.42578125" style="1" customWidth="1"/>
    <col min="13952" max="13952" width="28.7109375" style="1" customWidth="1"/>
    <col min="13953" max="13953" width="12.7109375" style="1" customWidth="1"/>
    <col min="13954" max="13954" width="11.42578125" style="1"/>
    <col min="13955" max="13955" width="25.28515625" style="1" customWidth="1"/>
    <col min="13956" max="13956" width="15.85546875" style="1" bestFit="1" customWidth="1"/>
    <col min="13957" max="13958" width="18" style="1" bestFit="1" customWidth="1"/>
    <col min="13959" max="14080" width="11.42578125" style="1"/>
    <col min="14081" max="14081" width="15.28515625" style="1" customWidth="1"/>
    <col min="14082" max="14082" width="32.5703125" style="1" customWidth="1"/>
    <col min="14083" max="14083" width="17.28515625" style="1" customWidth="1"/>
    <col min="14084" max="14084" width="13.42578125" style="1" customWidth="1"/>
    <col min="14085" max="14085" width="12" style="1" customWidth="1"/>
    <col min="14086" max="14086" width="51.28515625" style="1" customWidth="1"/>
    <col min="14087" max="14092" width="0" style="1" hidden="1" customWidth="1"/>
    <col min="14093" max="14093" width="26.85546875" style="1" bestFit="1" customWidth="1"/>
    <col min="14094" max="14094" width="27.42578125" style="1" customWidth="1"/>
    <col min="14095" max="14095" width="27.7109375" style="1" customWidth="1"/>
    <col min="14096" max="14097" width="25.7109375" style="1" customWidth="1"/>
    <col min="14098" max="14177" width="11.42578125" style="1"/>
    <col min="14178" max="14178" width="15.42578125" style="1" customWidth="1"/>
    <col min="14179" max="14179" width="9.5703125" style="1" customWidth="1"/>
    <col min="14180" max="14180" width="14.42578125" style="1" customWidth="1"/>
    <col min="14181" max="14181" width="49.85546875" style="1" customWidth="1"/>
    <col min="14182" max="14182" width="22.5703125" style="1" customWidth="1"/>
    <col min="14183" max="14183" width="23" style="1" customWidth="1"/>
    <col min="14184" max="14184" width="22.85546875" style="1" customWidth="1"/>
    <col min="14185" max="14185" width="23.42578125" style="1" customWidth="1"/>
    <col min="14186" max="14186" width="22.42578125" style="1" customWidth="1"/>
    <col min="14187" max="14187" width="13.85546875" style="1" customWidth="1"/>
    <col min="14188" max="14188" width="20.7109375" style="1" customWidth="1"/>
    <col min="14189" max="14189" width="18.140625" style="1" customWidth="1"/>
    <col min="14190" max="14190" width="14.85546875" style="1" bestFit="1" customWidth="1"/>
    <col min="14191" max="14191" width="11.42578125" style="1"/>
    <col min="14192" max="14192" width="17.42578125" style="1" customWidth="1"/>
    <col min="14193" max="14195" width="18.140625" style="1" customWidth="1"/>
    <col min="14196" max="14199" width="11.42578125" style="1"/>
    <col min="14200" max="14200" width="34" style="1" customWidth="1"/>
    <col min="14201" max="14201" width="9.5703125" style="1" customWidth="1"/>
    <col min="14202" max="14202" width="16.7109375" style="1" customWidth="1"/>
    <col min="14203" max="14203" width="55.140625" style="1" customWidth="1"/>
    <col min="14204" max="14204" width="22.5703125" style="1" customWidth="1"/>
    <col min="14205" max="14205" width="23" style="1" customWidth="1"/>
    <col min="14206" max="14206" width="22.85546875" style="1" customWidth="1"/>
    <col min="14207" max="14207" width="23.42578125" style="1" customWidth="1"/>
    <col min="14208" max="14208" width="28.7109375" style="1" customWidth="1"/>
    <col min="14209" max="14209" width="12.7109375" style="1" customWidth="1"/>
    <col min="14210" max="14210" width="11.42578125" style="1"/>
    <col min="14211" max="14211" width="25.28515625" style="1" customWidth="1"/>
    <col min="14212" max="14212" width="15.85546875" style="1" bestFit="1" customWidth="1"/>
    <col min="14213" max="14214" width="18" style="1" bestFit="1" customWidth="1"/>
    <col min="14215" max="14336" width="11.42578125" style="1"/>
    <col min="14337" max="14337" width="15.28515625" style="1" customWidth="1"/>
    <col min="14338" max="14338" width="32.5703125" style="1" customWidth="1"/>
    <col min="14339" max="14339" width="17.28515625" style="1" customWidth="1"/>
    <col min="14340" max="14340" width="13.42578125" style="1" customWidth="1"/>
    <col min="14341" max="14341" width="12" style="1" customWidth="1"/>
    <col min="14342" max="14342" width="51.28515625" style="1" customWidth="1"/>
    <col min="14343" max="14348" width="0" style="1" hidden="1" customWidth="1"/>
    <col min="14349" max="14349" width="26.85546875" style="1" bestFit="1" customWidth="1"/>
    <col min="14350" max="14350" width="27.42578125" style="1" customWidth="1"/>
    <col min="14351" max="14351" width="27.7109375" style="1" customWidth="1"/>
    <col min="14352" max="14353" width="25.7109375" style="1" customWidth="1"/>
    <col min="14354" max="14433" width="11.42578125" style="1"/>
    <col min="14434" max="14434" width="15.42578125" style="1" customWidth="1"/>
    <col min="14435" max="14435" width="9.5703125" style="1" customWidth="1"/>
    <col min="14436" max="14436" width="14.42578125" style="1" customWidth="1"/>
    <col min="14437" max="14437" width="49.85546875" style="1" customWidth="1"/>
    <col min="14438" max="14438" width="22.5703125" style="1" customWidth="1"/>
    <col min="14439" max="14439" width="23" style="1" customWidth="1"/>
    <col min="14440" max="14440" width="22.85546875" style="1" customWidth="1"/>
    <col min="14441" max="14441" width="23.42578125" style="1" customWidth="1"/>
    <col min="14442" max="14442" width="22.42578125" style="1" customWidth="1"/>
    <col min="14443" max="14443" width="13.85546875" style="1" customWidth="1"/>
    <col min="14444" max="14444" width="20.7109375" style="1" customWidth="1"/>
    <col min="14445" max="14445" width="18.140625" style="1" customWidth="1"/>
    <col min="14446" max="14446" width="14.85546875" style="1" bestFit="1" customWidth="1"/>
    <col min="14447" max="14447" width="11.42578125" style="1"/>
    <col min="14448" max="14448" width="17.42578125" style="1" customWidth="1"/>
    <col min="14449" max="14451" width="18.140625" style="1" customWidth="1"/>
    <col min="14452" max="14455" width="11.42578125" style="1"/>
    <col min="14456" max="14456" width="34" style="1" customWidth="1"/>
    <col min="14457" max="14457" width="9.5703125" style="1" customWidth="1"/>
    <col min="14458" max="14458" width="16.7109375" style="1" customWidth="1"/>
    <col min="14459" max="14459" width="55.140625" style="1" customWidth="1"/>
    <col min="14460" max="14460" width="22.5703125" style="1" customWidth="1"/>
    <col min="14461" max="14461" width="23" style="1" customWidth="1"/>
    <col min="14462" max="14462" width="22.85546875" style="1" customWidth="1"/>
    <col min="14463" max="14463" width="23.42578125" style="1" customWidth="1"/>
    <col min="14464" max="14464" width="28.7109375" style="1" customWidth="1"/>
    <col min="14465" max="14465" width="12.7109375" style="1" customWidth="1"/>
    <col min="14466" max="14466" width="11.42578125" style="1"/>
    <col min="14467" max="14467" width="25.28515625" style="1" customWidth="1"/>
    <col min="14468" max="14468" width="15.85546875" style="1" bestFit="1" customWidth="1"/>
    <col min="14469" max="14470" width="18" style="1" bestFit="1" customWidth="1"/>
    <col min="14471" max="14592" width="11.42578125" style="1"/>
    <col min="14593" max="14593" width="15.28515625" style="1" customWidth="1"/>
    <col min="14594" max="14594" width="32.5703125" style="1" customWidth="1"/>
    <col min="14595" max="14595" width="17.28515625" style="1" customWidth="1"/>
    <col min="14596" max="14596" width="13.42578125" style="1" customWidth="1"/>
    <col min="14597" max="14597" width="12" style="1" customWidth="1"/>
    <col min="14598" max="14598" width="51.28515625" style="1" customWidth="1"/>
    <col min="14599" max="14604" width="0" style="1" hidden="1" customWidth="1"/>
    <col min="14605" max="14605" width="26.85546875" style="1" bestFit="1" customWidth="1"/>
    <col min="14606" max="14606" width="27.42578125" style="1" customWidth="1"/>
    <col min="14607" max="14607" width="27.7109375" style="1" customWidth="1"/>
    <col min="14608" max="14609" width="25.7109375" style="1" customWidth="1"/>
    <col min="14610" max="14689" width="11.42578125" style="1"/>
    <col min="14690" max="14690" width="15.42578125" style="1" customWidth="1"/>
    <col min="14691" max="14691" width="9.5703125" style="1" customWidth="1"/>
    <col min="14692" max="14692" width="14.42578125" style="1" customWidth="1"/>
    <col min="14693" max="14693" width="49.85546875" style="1" customWidth="1"/>
    <col min="14694" max="14694" width="22.5703125" style="1" customWidth="1"/>
    <col min="14695" max="14695" width="23" style="1" customWidth="1"/>
    <col min="14696" max="14696" width="22.85546875" style="1" customWidth="1"/>
    <col min="14697" max="14697" width="23.42578125" style="1" customWidth="1"/>
    <col min="14698" max="14698" width="22.42578125" style="1" customWidth="1"/>
    <col min="14699" max="14699" width="13.85546875" style="1" customWidth="1"/>
    <col min="14700" max="14700" width="20.7109375" style="1" customWidth="1"/>
    <col min="14701" max="14701" width="18.140625" style="1" customWidth="1"/>
    <col min="14702" max="14702" width="14.85546875" style="1" bestFit="1" customWidth="1"/>
    <col min="14703" max="14703" width="11.42578125" style="1"/>
    <col min="14704" max="14704" width="17.42578125" style="1" customWidth="1"/>
    <col min="14705" max="14707" width="18.140625" style="1" customWidth="1"/>
    <col min="14708" max="14711" width="11.42578125" style="1"/>
    <col min="14712" max="14712" width="34" style="1" customWidth="1"/>
    <col min="14713" max="14713" width="9.5703125" style="1" customWidth="1"/>
    <col min="14714" max="14714" width="16.7109375" style="1" customWidth="1"/>
    <col min="14715" max="14715" width="55.140625" style="1" customWidth="1"/>
    <col min="14716" max="14716" width="22.5703125" style="1" customWidth="1"/>
    <col min="14717" max="14717" width="23" style="1" customWidth="1"/>
    <col min="14718" max="14718" width="22.85546875" style="1" customWidth="1"/>
    <col min="14719" max="14719" width="23.42578125" style="1" customWidth="1"/>
    <col min="14720" max="14720" width="28.7109375" style="1" customWidth="1"/>
    <col min="14721" max="14721" width="12.7109375" style="1" customWidth="1"/>
    <col min="14722" max="14722" width="11.42578125" style="1"/>
    <col min="14723" max="14723" width="25.28515625" style="1" customWidth="1"/>
    <col min="14724" max="14724" width="15.85546875" style="1" bestFit="1" customWidth="1"/>
    <col min="14725" max="14726" width="18" style="1" bestFit="1" customWidth="1"/>
    <col min="14727" max="14848" width="11.42578125" style="1"/>
    <col min="14849" max="14849" width="15.28515625" style="1" customWidth="1"/>
    <col min="14850" max="14850" width="32.5703125" style="1" customWidth="1"/>
    <col min="14851" max="14851" width="17.28515625" style="1" customWidth="1"/>
    <col min="14852" max="14852" width="13.42578125" style="1" customWidth="1"/>
    <col min="14853" max="14853" width="12" style="1" customWidth="1"/>
    <col min="14854" max="14854" width="51.28515625" style="1" customWidth="1"/>
    <col min="14855" max="14860" width="0" style="1" hidden="1" customWidth="1"/>
    <col min="14861" max="14861" width="26.85546875" style="1" bestFit="1" customWidth="1"/>
    <col min="14862" max="14862" width="27.42578125" style="1" customWidth="1"/>
    <col min="14863" max="14863" width="27.7109375" style="1" customWidth="1"/>
    <col min="14864" max="14865" width="25.7109375" style="1" customWidth="1"/>
    <col min="14866" max="14945" width="11.42578125" style="1"/>
    <col min="14946" max="14946" width="15.42578125" style="1" customWidth="1"/>
    <col min="14947" max="14947" width="9.5703125" style="1" customWidth="1"/>
    <col min="14948" max="14948" width="14.42578125" style="1" customWidth="1"/>
    <col min="14949" max="14949" width="49.85546875" style="1" customWidth="1"/>
    <col min="14950" max="14950" width="22.5703125" style="1" customWidth="1"/>
    <col min="14951" max="14951" width="23" style="1" customWidth="1"/>
    <col min="14952" max="14952" width="22.85546875" style="1" customWidth="1"/>
    <col min="14953" max="14953" width="23.42578125" style="1" customWidth="1"/>
    <col min="14954" max="14954" width="22.42578125" style="1" customWidth="1"/>
    <col min="14955" max="14955" width="13.85546875" style="1" customWidth="1"/>
    <col min="14956" max="14956" width="20.7109375" style="1" customWidth="1"/>
    <col min="14957" max="14957" width="18.140625" style="1" customWidth="1"/>
    <col min="14958" max="14958" width="14.85546875" style="1" bestFit="1" customWidth="1"/>
    <col min="14959" max="14959" width="11.42578125" style="1"/>
    <col min="14960" max="14960" width="17.42578125" style="1" customWidth="1"/>
    <col min="14961" max="14963" width="18.140625" style="1" customWidth="1"/>
    <col min="14964" max="14967" width="11.42578125" style="1"/>
    <col min="14968" max="14968" width="34" style="1" customWidth="1"/>
    <col min="14969" max="14969" width="9.5703125" style="1" customWidth="1"/>
    <col min="14970" max="14970" width="16.7109375" style="1" customWidth="1"/>
    <col min="14971" max="14971" width="55.140625" style="1" customWidth="1"/>
    <col min="14972" max="14972" width="22.5703125" style="1" customWidth="1"/>
    <col min="14973" max="14973" width="23" style="1" customWidth="1"/>
    <col min="14974" max="14974" width="22.85546875" style="1" customWidth="1"/>
    <col min="14975" max="14975" width="23.42578125" style="1" customWidth="1"/>
    <col min="14976" max="14976" width="28.7109375" style="1" customWidth="1"/>
    <col min="14977" max="14977" width="12.7109375" style="1" customWidth="1"/>
    <col min="14978" max="14978" width="11.42578125" style="1"/>
    <col min="14979" max="14979" width="25.28515625" style="1" customWidth="1"/>
    <col min="14980" max="14980" width="15.85546875" style="1" bestFit="1" customWidth="1"/>
    <col min="14981" max="14982" width="18" style="1" bestFit="1" customWidth="1"/>
    <col min="14983" max="15104" width="11.42578125" style="1"/>
    <col min="15105" max="15105" width="15.28515625" style="1" customWidth="1"/>
    <col min="15106" max="15106" width="32.5703125" style="1" customWidth="1"/>
    <col min="15107" max="15107" width="17.28515625" style="1" customWidth="1"/>
    <col min="15108" max="15108" width="13.42578125" style="1" customWidth="1"/>
    <col min="15109" max="15109" width="12" style="1" customWidth="1"/>
    <col min="15110" max="15110" width="51.28515625" style="1" customWidth="1"/>
    <col min="15111" max="15116" width="0" style="1" hidden="1" customWidth="1"/>
    <col min="15117" max="15117" width="26.85546875" style="1" bestFit="1" customWidth="1"/>
    <col min="15118" max="15118" width="27.42578125" style="1" customWidth="1"/>
    <col min="15119" max="15119" width="27.7109375" style="1" customWidth="1"/>
    <col min="15120" max="15121" width="25.7109375" style="1" customWidth="1"/>
    <col min="15122" max="15201" width="11.42578125" style="1"/>
    <col min="15202" max="15202" width="15.42578125" style="1" customWidth="1"/>
    <col min="15203" max="15203" width="9.5703125" style="1" customWidth="1"/>
    <col min="15204" max="15204" width="14.42578125" style="1" customWidth="1"/>
    <col min="15205" max="15205" width="49.85546875" style="1" customWidth="1"/>
    <col min="15206" max="15206" width="22.5703125" style="1" customWidth="1"/>
    <col min="15207" max="15207" width="23" style="1" customWidth="1"/>
    <col min="15208" max="15208" width="22.85546875" style="1" customWidth="1"/>
    <col min="15209" max="15209" width="23.42578125" style="1" customWidth="1"/>
    <col min="15210" max="15210" width="22.42578125" style="1" customWidth="1"/>
    <col min="15211" max="15211" width="13.85546875" style="1" customWidth="1"/>
    <col min="15212" max="15212" width="20.7109375" style="1" customWidth="1"/>
    <col min="15213" max="15213" width="18.140625" style="1" customWidth="1"/>
    <col min="15214" max="15214" width="14.85546875" style="1" bestFit="1" customWidth="1"/>
    <col min="15215" max="15215" width="11.42578125" style="1"/>
    <col min="15216" max="15216" width="17.42578125" style="1" customWidth="1"/>
    <col min="15217" max="15219" width="18.140625" style="1" customWidth="1"/>
    <col min="15220" max="15223" width="11.42578125" style="1"/>
    <col min="15224" max="15224" width="34" style="1" customWidth="1"/>
    <col min="15225" max="15225" width="9.5703125" style="1" customWidth="1"/>
    <col min="15226" max="15226" width="16.7109375" style="1" customWidth="1"/>
    <col min="15227" max="15227" width="55.140625" style="1" customWidth="1"/>
    <col min="15228" max="15228" width="22.5703125" style="1" customWidth="1"/>
    <col min="15229" max="15229" width="23" style="1" customWidth="1"/>
    <col min="15230" max="15230" width="22.85546875" style="1" customWidth="1"/>
    <col min="15231" max="15231" width="23.42578125" style="1" customWidth="1"/>
    <col min="15232" max="15232" width="28.7109375" style="1" customWidth="1"/>
    <col min="15233" max="15233" width="12.7109375" style="1" customWidth="1"/>
    <col min="15234" max="15234" width="11.42578125" style="1"/>
    <col min="15235" max="15235" width="25.28515625" style="1" customWidth="1"/>
    <col min="15236" max="15236" width="15.85546875" style="1" bestFit="1" customWidth="1"/>
    <col min="15237" max="15238" width="18" style="1" bestFit="1" customWidth="1"/>
    <col min="15239" max="15360" width="11.42578125" style="1"/>
    <col min="15361" max="15361" width="15.28515625" style="1" customWidth="1"/>
    <col min="15362" max="15362" width="32.5703125" style="1" customWidth="1"/>
    <col min="15363" max="15363" width="17.28515625" style="1" customWidth="1"/>
    <col min="15364" max="15364" width="13.42578125" style="1" customWidth="1"/>
    <col min="15365" max="15365" width="12" style="1" customWidth="1"/>
    <col min="15366" max="15366" width="51.28515625" style="1" customWidth="1"/>
    <col min="15367" max="15372" width="0" style="1" hidden="1" customWidth="1"/>
    <col min="15373" max="15373" width="26.85546875" style="1" bestFit="1" customWidth="1"/>
    <col min="15374" max="15374" width="27.42578125" style="1" customWidth="1"/>
    <col min="15375" max="15375" width="27.7109375" style="1" customWidth="1"/>
    <col min="15376" max="15377" width="25.7109375" style="1" customWidth="1"/>
    <col min="15378" max="15457" width="11.42578125" style="1"/>
    <col min="15458" max="15458" width="15.42578125" style="1" customWidth="1"/>
    <col min="15459" max="15459" width="9.5703125" style="1" customWidth="1"/>
    <col min="15460" max="15460" width="14.42578125" style="1" customWidth="1"/>
    <col min="15461" max="15461" width="49.85546875" style="1" customWidth="1"/>
    <col min="15462" max="15462" width="22.5703125" style="1" customWidth="1"/>
    <col min="15463" max="15463" width="23" style="1" customWidth="1"/>
    <col min="15464" max="15464" width="22.85546875" style="1" customWidth="1"/>
    <col min="15465" max="15465" width="23.42578125" style="1" customWidth="1"/>
    <col min="15466" max="15466" width="22.42578125" style="1" customWidth="1"/>
    <col min="15467" max="15467" width="13.85546875" style="1" customWidth="1"/>
    <col min="15468" max="15468" width="20.7109375" style="1" customWidth="1"/>
    <col min="15469" max="15469" width="18.140625" style="1" customWidth="1"/>
    <col min="15470" max="15470" width="14.85546875" style="1" bestFit="1" customWidth="1"/>
    <col min="15471" max="15471" width="11.42578125" style="1"/>
    <col min="15472" max="15472" width="17.42578125" style="1" customWidth="1"/>
    <col min="15473" max="15475" width="18.140625" style="1" customWidth="1"/>
    <col min="15476" max="15479" width="11.42578125" style="1"/>
    <col min="15480" max="15480" width="34" style="1" customWidth="1"/>
    <col min="15481" max="15481" width="9.5703125" style="1" customWidth="1"/>
    <col min="15482" max="15482" width="16.7109375" style="1" customWidth="1"/>
    <col min="15483" max="15483" width="55.140625" style="1" customWidth="1"/>
    <col min="15484" max="15484" width="22.5703125" style="1" customWidth="1"/>
    <col min="15485" max="15485" width="23" style="1" customWidth="1"/>
    <col min="15486" max="15486" width="22.85546875" style="1" customWidth="1"/>
    <col min="15487" max="15487" width="23.42578125" style="1" customWidth="1"/>
    <col min="15488" max="15488" width="28.7109375" style="1" customWidth="1"/>
    <col min="15489" max="15489" width="12.7109375" style="1" customWidth="1"/>
    <col min="15490" max="15490" width="11.42578125" style="1"/>
    <col min="15491" max="15491" width="25.28515625" style="1" customWidth="1"/>
    <col min="15492" max="15492" width="15.85546875" style="1" bestFit="1" customWidth="1"/>
    <col min="15493" max="15494" width="18" style="1" bestFit="1" customWidth="1"/>
    <col min="15495" max="15616" width="11.42578125" style="1"/>
    <col min="15617" max="15617" width="15.28515625" style="1" customWidth="1"/>
    <col min="15618" max="15618" width="32.5703125" style="1" customWidth="1"/>
    <col min="15619" max="15619" width="17.28515625" style="1" customWidth="1"/>
    <col min="15620" max="15620" width="13.42578125" style="1" customWidth="1"/>
    <col min="15621" max="15621" width="12" style="1" customWidth="1"/>
    <col min="15622" max="15622" width="51.28515625" style="1" customWidth="1"/>
    <col min="15623" max="15628" width="0" style="1" hidden="1" customWidth="1"/>
    <col min="15629" max="15629" width="26.85546875" style="1" bestFit="1" customWidth="1"/>
    <col min="15630" max="15630" width="27.42578125" style="1" customWidth="1"/>
    <col min="15631" max="15631" width="27.7109375" style="1" customWidth="1"/>
    <col min="15632" max="15633" width="25.7109375" style="1" customWidth="1"/>
    <col min="15634" max="15713" width="11.42578125" style="1"/>
    <col min="15714" max="15714" width="15.42578125" style="1" customWidth="1"/>
    <col min="15715" max="15715" width="9.5703125" style="1" customWidth="1"/>
    <col min="15716" max="15716" width="14.42578125" style="1" customWidth="1"/>
    <col min="15717" max="15717" width="49.85546875" style="1" customWidth="1"/>
    <col min="15718" max="15718" width="22.5703125" style="1" customWidth="1"/>
    <col min="15719" max="15719" width="23" style="1" customWidth="1"/>
    <col min="15720" max="15720" width="22.85546875" style="1" customWidth="1"/>
    <col min="15721" max="15721" width="23.42578125" style="1" customWidth="1"/>
    <col min="15722" max="15722" width="22.42578125" style="1" customWidth="1"/>
    <col min="15723" max="15723" width="13.85546875" style="1" customWidth="1"/>
    <col min="15724" max="15724" width="20.7109375" style="1" customWidth="1"/>
    <col min="15725" max="15725" width="18.140625" style="1" customWidth="1"/>
    <col min="15726" max="15726" width="14.85546875" style="1" bestFit="1" customWidth="1"/>
    <col min="15727" max="15727" width="11.42578125" style="1"/>
    <col min="15728" max="15728" width="17.42578125" style="1" customWidth="1"/>
    <col min="15729" max="15731" width="18.140625" style="1" customWidth="1"/>
    <col min="15732" max="15735" width="11.42578125" style="1"/>
    <col min="15736" max="15736" width="34" style="1" customWidth="1"/>
    <col min="15737" max="15737" width="9.5703125" style="1" customWidth="1"/>
    <col min="15738" max="15738" width="16.7109375" style="1" customWidth="1"/>
    <col min="15739" max="15739" width="55.140625" style="1" customWidth="1"/>
    <col min="15740" max="15740" width="22.5703125" style="1" customWidth="1"/>
    <col min="15741" max="15741" width="23" style="1" customWidth="1"/>
    <col min="15742" max="15742" width="22.85546875" style="1" customWidth="1"/>
    <col min="15743" max="15743" width="23.42578125" style="1" customWidth="1"/>
    <col min="15744" max="15744" width="28.7109375" style="1" customWidth="1"/>
    <col min="15745" max="15745" width="12.7109375" style="1" customWidth="1"/>
    <col min="15746" max="15746" width="11.42578125" style="1"/>
    <col min="15747" max="15747" width="25.28515625" style="1" customWidth="1"/>
    <col min="15748" max="15748" width="15.85546875" style="1" bestFit="1" customWidth="1"/>
    <col min="15749" max="15750" width="18" style="1" bestFit="1" customWidth="1"/>
    <col min="15751" max="15872" width="11.42578125" style="1"/>
    <col min="15873" max="15873" width="15.28515625" style="1" customWidth="1"/>
    <col min="15874" max="15874" width="32.5703125" style="1" customWidth="1"/>
    <col min="15875" max="15875" width="17.28515625" style="1" customWidth="1"/>
    <col min="15876" max="15876" width="13.42578125" style="1" customWidth="1"/>
    <col min="15877" max="15877" width="12" style="1" customWidth="1"/>
    <col min="15878" max="15878" width="51.28515625" style="1" customWidth="1"/>
    <col min="15879" max="15884" width="0" style="1" hidden="1" customWidth="1"/>
    <col min="15885" max="15885" width="26.85546875" style="1" bestFit="1" customWidth="1"/>
    <col min="15886" max="15886" width="27.42578125" style="1" customWidth="1"/>
    <col min="15887" max="15887" width="27.7109375" style="1" customWidth="1"/>
    <col min="15888" max="15889" width="25.7109375" style="1" customWidth="1"/>
    <col min="15890" max="15969" width="11.42578125" style="1"/>
    <col min="15970" max="15970" width="15.42578125" style="1" customWidth="1"/>
    <col min="15971" max="15971" width="9.5703125" style="1" customWidth="1"/>
    <col min="15972" max="15972" width="14.42578125" style="1" customWidth="1"/>
    <col min="15973" max="15973" width="49.85546875" style="1" customWidth="1"/>
    <col min="15974" max="15974" width="22.5703125" style="1" customWidth="1"/>
    <col min="15975" max="15975" width="23" style="1" customWidth="1"/>
    <col min="15976" max="15976" width="22.85546875" style="1" customWidth="1"/>
    <col min="15977" max="15977" width="23.42578125" style="1" customWidth="1"/>
    <col min="15978" max="15978" width="22.42578125" style="1" customWidth="1"/>
    <col min="15979" max="15979" width="13.85546875" style="1" customWidth="1"/>
    <col min="15980" max="15980" width="20.7109375" style="1" customWidth="1"/>
    <col min="15981" max="15981" width="18.140625" style="1" customWidth="1"/>
    <col min="15982" max="15982" width="14.85546875" style="1" bestFit="1" customWidth="1"/>
    <col min="15983" max="15983" width="11.42578125" style="1"/>
    <col min="15984" max="15984" width="17.42578125" style="1" customWidth="1"/>
    <col min="15985" max="15987" width="18.140625" style="1" customWidth="1"/>
    <col min="15988" max="15991" width="11.42578125" style="1"/>
    <col min="15992" max="15992" width="34" style="1" customWidth="1"/>
    <col min="15993" max="15993" width="9.5703125" style="1" customWidth="1"/>
    <col min="15994" max="15994" width="16.7109375" style="1" customWidth="1"/>
    <col min="15995" max="15995" width="55.140625" style="1" customWidth="1"/>
    <col min="15996" max="15996" width="22.5703125" style="1" customWidth="1"/>
    <col min="15997" max="15997" width="23" style="1" customWidth="1"/>
    <col min="15998" max="15998" width="22.85546875" style="1" customWidth="1"/>
    <col min="15999" max="15999" width="23.42578125" style="1" customWidth="1"/>
    <col min="16000" max="16000" width="28.7109375" style="1" customWidth="1"/>
    <col min="16001" max="16001" width="12.7109375" style="1" customWidth="1"/>
    <col min="16002" max="16002" width="11.42578125" style="1"/>
    <col min="16003" max="16003" width="25.28515625" style="1" customWidth="1"/>
    <col min="16004" max="16004" width="15.85546875" style="1" bestFit="1" customWidth="1"/>
    <col min="16005" max="16006" width="18" style="1" bestFit="1" customWidth="1"/>
    <col min="16007" max="16128" width="11.42578125" style="1"/>
    <col min="16129" max="16129" width="15.28515625" style="1" customWidth="1"/>
    <col min="16130" max="16130" width="32.5703125" style="1" customWidth="1"/>
    <col min="16131" max="16131" width="17.28515625" style="1" customWidth="1"/>
    <col min="16132" max="16132" width="13.42578125" style="1" customWidth="1"/>
    <col min="16133" max="16133" width="12" style="1" customWidth="1"/>
    <col min="16134" max="16134" width="51.28515625" style="1" customWidth="1"/>
    <col min="16135" max="16140" width="0" style="1" hidden="1" customWidth="1"/>
    <col min="16141" max="16141" width="26.85546875" style="1" bestFit="1" customWidth="1"/>
    <col min="16142" max="16142" width="27.42578125" style="1" customWidth="1"/>
    <col min="16143" max="16143" width="27.7109375" style="1" customWidth="1"/>
    <col min="16144" max="16145" width="25.7109375" style="1" customWidth="1"/>
    <col min="16146" max="16225" width="11.42578125" style="1"/>
    <col min="16226" max="16226" width="15.42578125" style="1" customWidth="1"/>
    <col min="16227" max="16227" width="9.5703125" style="1" customWidth="1"/>
    <col min="16228" max="16228" width="14.42578125" style="1" customWidth="1"/>
    <col min="16229" max="16229" width="49.85546875" style="1" customWidth="1"/>
    <col min="16230" max="16230" width="22.5703125" style="1" customWidth="1"/>
    <col min="16231" max="16231" width="23" style="1" customWidth="1"/>
    <col min="16232" max="16232" width="22.85546875" style="1" customWidth="1"/>
    <col min="16233" max="16233" width="23.42578125" style="1" customWidth="1"/>
    <col min="16234" max="16234" width="22.42578125" style="1" customWidth="1"/>
    <col min="16235" max="16235" width="13.85546875" style="1" customWidth="1"/>
    <col min="16236" max="16236" width="20.7109375" style="1" customWidth="1"/>
    <col min="16237" max="16237" width="18.140625" style="1" customWidth="1"/>
    <col min="16238" max="16238" width="14.85546875" style="1" bestFit="1" customWidth="1"/>
    <col min="16239" max="16239" width="11.42578125" style="1"/>
    <col min="16240" max="16240" width="17.42578125" style="1" customWidth="1"/>
    <col min="16241" max="16243" width="18.140625" style="1" customWidth="1"/>
    <col min="16244" max="16247" width="11.42578125" style="1"/>
    <col min="16248" max="16248" width="34" style="1" customWidth="1"/>
    <col min="16249" max="16249" width="9.5703125" style="1" customWidth="1"/>
    <col min="16250" max="16250" width="16.7109375" style="1" customWidth="1"/>
    <col min="16251" max="16251" width="55.140625" style="1" customWidth="1"/>
    <col min="16252" max="16252" width="22.5703125" style="1" customWidth="1"/>
    <col min="16253" max="16253" width="23" style="1" customWidth="1"/>
    <col min="16254" max="16254" width="22.85546875" style="1" customWidth="1"/>
    <col min="16255" max="16255" width="23.42578125" style="1" customWidth="1"/>
    <col min="16256" max="16256" width="28.7109375" style="1" customWidth="1"/>
    <col min="16257" max="16257" width="12.7109375" style="1" customWidth="1"/>
    <col min="16258" max="16258" width="11.42578125" style="1"/>
    <col min="16259" max="16259" width="25.28515625" style="1" customWidth="1"/>
    <col min="16260" max="16260" width="15.85546875" style="1" bestFit="1" customWidth="1"/>
    <col min="16261" max="16262" width="18" style="1" bestFit="1" customWidth="1"/>
    <col min="16263" max="16384" width="11.42578125" style="1"/>
  </cols>
  <sheetData>
    <row r="1" spans="1:17" ht="29.25" customHeight="1" x14ac:dyDescent="0.25">
      <c r="A1" s="111" t="s">
        <v>454</v>
      </c>
      <c r="B1" s="113" t="s">
        <v>0</v>
      </c>
      <c r="C1" s="105" t="s">
        <v>1</v>
      </c>
      <c r="D1" s="105" t="s">
        <v>2</v>
      </c>
      <c r="E1" s="105" t="s">
        <v>3</v>
      </c>
      <c r="F1" s="105" t="s">
        <v>4</v>
      </c>
      <c r="G1" s="105" t="s">
        <v>5</v>
      </c>
      <c r="H1" s="105" t="s">
        <v>6</v>
      </c>
      <c r="I1" s="105"/>
      <c r="J1" s="105"/>
      <c r="K1" s="105"/>
      <c r="L1" s="105"/>
      <c r="M1" s="107" t="s">
        <v>455</v>
      </c>
      <c r="N1" s="109" t="s">
        <v>456</v>
      </c>
      <c r="O1" s="109" t="s">
        <v>457</v>
      </c>
      <c r="P1" s="109" t="s">
        <v>458</v>
      </c>
      <c r="Q1" s="103" t="s">
        <v>459</v>
      </c>
    </row>
    <row r="2" spans="1:17" ht="84.75" customHeight="1" thickBot="1" x14ac:dyDescent="0.3">
      <c r="A2" s="112"/>
      <c r="B2" s="114"/>
      <c r="C2" s="106"/>
      <c r="D2" s="106"/>
      <c r="E2" s="106"/>
      <c r="F2" s="106"/>
      <c r="G2" s="106"/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08"/>
      <c r="N2" s="110"/>
      <c r="O2" s="110"/>
      <c r="P2" s="110"/>
      <c r="Q2" s="104"/>
    </row>
    <row r="3" spans="1:17" s="2" customFormat="1" ht="28.5" customHeight="1" thickBot="1" x14ac:dyDescent="0.3">
      <c r="A3" s="52" t="s">
        <v>460</v>
      </c>
      <c r="B3" s="53" t="s">
        <v>12</v>
      </c>
      <c r="C3" s="54"/>
      <c r="D3" s="54"/>
      <c r="E3" s="54"/>
      <c r="F3" s="55" t="s">
        <v>15</v>
      </c>
      <c r="G3" s="56">
        <f>+G4+G33+G73+G84</f>
        <v>99785985370</v>
      </c>
      <c r="H3" s="56">
        <f>+H4+H33+H73+H84</f>
        <v>0</v>
      </c>
      <c r="I3" s="56">
        <f>+I4+I33+I73+I84</f>
        <v>0</v>
      </c>
      <c r="J3" s="56">
        <f>+J4+J33+J73+J84</f>
        <v>70000000</v>
      </c>
      <c r="K3" s="56">
        <f>+K4+K33+K73+K84</f>
        <v>70000000</v>
      </c>
      <c r="L3" s="56">
        <f t="shared" ref="L3:L66" si="0">+H3-I3+J3-K3</f>
        <v>0</v>
      </c>
      <c r="M3" s="56">
        <f>+G3+L3</f>
        <v>99785985370</v>
      </c>
      <c r="N3" s="56">
        <f>+N4+N33+N73+N84</f>
        <v>62891891058</v>
      </c>
      <c r="O3" s="56">
        <f>+O4+O33+O73+O84</f>
        <v>15503559484.059999</v>
      </c>
      <c r="P3" s="56">
        <f>+P4+P33+P73+P84</f>
        <v>5019548350.2700005</v>
      </c>
      <c r="Q3" s="57">
        <f>+Q4+Q33+Q73+Q84</f>
        <v>4037367144.2700005</v>
      </c>
    </row>
    <row r="4" spans="1:17" ht="27" customHeight="1" x14ac:dyDescent="0.25">
      <c r="A4" s="58" t="s">
        <v>460</v>
      </c>
      <c r="B4" s="11" t="s">
        <v>17</v>
      </c>
      <c r="C4" s="41"/>
      <c r="D4" s="41"/>
      <c r="E4" s="41"/>
      <c r="F4" s="13" t="s">
        <v>18</v>
      </c>
      <c r="G4" s="14">
        <f>+G5</f>
        <v>51464345000</v>
      </c>
      <c r="H4" s="14">
        <f>+H5</f>
        <v>0</v>
      </c>
      <c r="I4" s="14">
        <f>+I5</f>
        <v>0</v>
      </c>
      <c r="J4" s="14">
        <f>+J5</f>
        <v>0</v>
      </c>
      <c r="K4" s="14">
        <f>+K5</f>
        <v>0</v>
      </c>
      <c r="L4" s="14">
        <f t="shared" si="0"/>
        <v>0</v>
      </c>
      <c r="M4" s="14">
        <f>+M5</f>
        <v>51464345000</v>
      </c>
      <c r="N4" s="14">
        <f>+N5</f>
        <v>49182287000</v>
      </c>
      <c r="O4" s="14">
        <f>+O5</f>
        <v>3439271416.3200006</v>
      </c>
      <c r="P4" s="14">
        <f>+P5</f>
        <v>3439271416.3200006</v>
      </c>
      <c r="Q4" s="59">
        <f>+Q5</f>
        <v>2544051072.3200006</v>
      </c>
    </row>
    <row r="5" spans="1:17" ht="35.25" customHeight="1" x14ac:dyDescent="0.25">
      <c r="A5" s="60" t="s">
        <v>460</v>
      </c>
      <c r="B5" s="15" t="s">
        <v>19</v>
      </c>
      <c r="C5" s="12"/>
      <c r="D5" s="12"/>
      <c r="E5" s="12"/>
      <c r="F5" s="16" t="s">
        <v>20</v>
      </c>
      <c r="G5" s="17">
        <f>+G6+G17+G25+G32</f>
        <v>51464345000</v>
      </c>
      <c r="H5" s="17">
        <f>+H6+H17+H25+H32</f>
        <v>0</v>
      </c>
      <c r="I5" s="17">
        <f>+I6+I17+I25+I32</f>
        <v>0</v>
      </c>
      <c r="J5" s="17">
        <f>+J6+J17+J25+J32</f>
        <v>0</v>
      </c>
      <c r="K5" s="17">
        <f>+K6+K17+K25+K32</f>
        <v>0</v>
      </c>
      <c r="L5" s="17">
        <f t="shared" si="0"/>
        <v>0</v>
      </c>
      <c r="M5" s="17">
        <f>+M6+M17+M25+M32</f>
        <v>51464345000</v>
      </c>
      <c r="N5" s="17">
        <f>+N6+N17+N25+N32</f>
        <v>49182287000</v>
      </c>
      <c r="O5" s="17">
        <f>+O6+O17+O25+O32</f>
        <v>3439271416.3200006</v>
      </c>
      <c r="P5" s="17">
        <f>+P6+P17+P25+P32</f>
        <v>3439271416.3200006</v>
      </c>
      <c r="Q5" s="61">
        <f>+Q6+Q17+Q25+Q32</f>
        <v>2544051072.3200006</v>
      </c>
    </row>
    <row r="6" spans="1:17" ht="27" customHeight="1" x14ac:dyDescent="0.25">
      <c r="A6" s="60" t="s">
        <v>460</v>
      </c>
      <c r="B6" s="15" t="s">
        <v>21</v>
      </c>
      <c r="C6" s="12"/>
      <c r="D6" s="12"/>
      <c r="E6" s="12"/>
      <c r="F6" s="16" t="s">
        <v>22</v>
      </c>
      <c r="G6" s="17">
        <f>+G7</f>
        <v>32943478000</v>
      </c>
      <c r="H6" s="17">
        <f>+H7</f>
        <v>0</v>
      </c>
      <c r="I6" s="17">
        <f>+I7</f>
        <v>0</v>
      </c>
      <c r="J6" s="17">
        <f>+J7</f>
        <v>0</v>
      </c>
      <c r="K6" s="17">
        <f>+K7</f>
        <v>0</v>
      </c>
      <c r="L6" s="17">
        <f t="shared" si="0"/>
        <v>0</v>
      </c>
      <c r="M6" s="17">
        <f>+M7</f>
        <v>32943478000</v>
      </c>
      <c r="N6" s="17">
        <f>+N7</f>
        <v>32943478000</v>
      </c>
      <c r="O6" s="17">
        <f>+O7</f>
        <v>2272507564.5400004</v>
      </c>
      <c r="P6" s="17">
        <f>+P7</f>
        <v>2272507564.5400004</v>
      </c>
      <c r="Q6" s="61">
        <f>+Q7</f>
        <v>2272507564.5400004</v>
      </c>
    </row>
    <row r="7" spans="1:17" ht="27" customHeight="1" x14ac:dyDescent="0.25">
      <c r="A7" s="60" t="s">
        <v>460</v>
      </c>
      <c r="B7" s="15" t="s">
        <v>23</v>
      </c>
      <c r="C7" s="12"/>
      <c r="D7" s="12"/>
      <c r="E7" s="12"/>
      <c r="F7" s="16" t="s">
        <v>24</v>
      </c>
      <c r="G7" s="17">
        <f>SUM(G8:G16)</f>
        <v>32943478000</v>
      </c>
      <c r="H7" s="17">
        <f>SUM(H8:H16)</f>
        <v>0</v>
      </c>
      <c r="I7" s="17">
        <f>SUM(I8:I16)</f>
        <v>0</v>
      </c>
      <c r="J7" s="17">
        <f>SUM(J8:J16)</f>
        <v>0</v>
      </c>
      <c r="K7" s="17">
        <f>SUM(K8:K16)</f>
        <v>0</v>
      </c>
      <c r="L7" s="17">
        <f t="shared" si="0"/>
        <v>0</v>
      </c>
      <c r="M7" s="17">
        <f>SUM(M8:M16)</f>
        <v>32943478000</v>
      </c>
      <c r="N7" s="17">
        <f>SUM(N8:N16)</f>
        <v>32943478000</v>
      </c>
      <c r="O7" s="17">
        <f>SUM(O8:O16)</f>
        <v>2272507564.5400004</v>
      </c>
      <c r="P7" s="17">
        <f>SUM(P8:P16)</f>
        <v>2272507564.5400004</v>
      </c>
      <c r="Q7" s="61">
        <f>SUM(Q8:Q16)</f>
        <v>2272507564.5400004</v>
      </c>
    </row>
    <row r="8" spans="1:17" ht="27" customHeight="1" x14ac:dyDescent="0.25">
      <c r="A8" s="60" t="s">
        <v>460</v>
      </c>
      <c r="B8" s="18" t="s">
        <v>25</v>
      </c>
      <c r="C8" s="19" t="s">
        <v>16</v>
      </c>
      <c r="D8" s="19">
        <v>20</v>
      </c>
      <c r="E8" s="19" t="s">
        <v>14</v>
      </c>
      <c r="F8" s="20" t="s">
        <v>26</v>
      </c>
      <c r="G8" s="21">
        <v>24891309551</v>
      </c>
      <c r="H8" s="21">
        <v>0</v>
      </c>
      <c r="I8" s="21">
        <v>0</v>
      </c>
      <c r="J8" s="21">
        <v>0</v>
      </c>
      <c r="K8" s="21">
        <v>0</v>
      </c>
      <c r="L8" s="21">
        <f t="shared" si="0"/>
        <v>0</v>
      </c>
      <c r="M8" s="22">
        <f>+G8+L8</f>
        <v>24891309551</v>
      </c>
      <c r="N8" s="21">
        <v>24891309551</v>
      </c>
      <c r="O8" s="21">
        <v>1977961262.72</v>
      </c>
      <c r="P8" s="21">
        <v>1977961262.72</v>
      </c>
      <c r="Q8" s="62">
        <v>1977961262.72</v>
      </c>
    </row>
    <row r="9" spans="1:17" ht="27" customHeight="1" x14ac:dyDescent="0.25">
      <c r="A9" s="60" t="s">
        <v>460</v>
      </c>
      <c r="B9" s="18" t="s">
        <v>27</v>
      </c>
      <c r="C9" s="19" t="s">
        <v>16</v>
      </c>
      <c r="D9" s="19">
        <v>20</v>
      </c>
      <c r="E9" s="19" t="s">
        <v>14</v>
      </c>
      <c r="F9" s="20" t="s">
        <v>28</v>
      </c>
      <c r="G9" s="21">
        <v>1976608680</v>
      </c>
      <c r="H9" s="21">
        <v>0</v>
      </c>
      <c r="I9" s="21">
        <v>0</v>
      </c>
      <c r="J9" s="21">
        <v>0</v>
      </c>
      <c r="K9" s="21">
        <v>0</v>
      </c>
      <c r="L9" s="21">
        <f t="shared" si="0"/>
        <v>0</v>
      </c>
      <c r="M9" s="22">
        <f t="shared" ref="M9:M16" si="1">+G9+L9</f>
        <v>1976608680</v>
      </c>
      <c r="N9" s="21">
        <v>1976608680</v>
      </c>
      <c r="O9" s="21">
        <v>169851120</v>
      </c>
      <c r="P9" s="21">
        <v>169851120</v>
      </c>
      <c r="Q9" s="62">
        <v>169851120</v>
      </c>
    </row>
    <row r="10" spans="1:17" ht="27" customHeight="1" x14ac:dyDescent="0.25">
      <c r="A10" s="60" t="s">
        <v>460</v>
      </c>
      <c r="B10" s="18" t="s">
        <v>29</v>
      </c>
      <c r="C10" s="19" t="s">
        <v>16</v>
      </c>
      <c r="D10" s="19">
        <v>20</v>
      </c>
      <c r="E10" s="19" t="s">
        <v>14</v>
      </c>
      <c r="F10" s="20" t="s">
        <v>30</v>
      </c>
      <c r="G10" s="21">
        <v>3991193</v>
      </c>
      <c r="H10" s="21">
        <v>0</v>
      </c>
      <c r="I10" s="21">
        <v>0</v>
      </c>
      <c r="J10" s="21">
        <v>0</v>
      </c>
      <c r="K10" s="21">
        <v>0</v>
      </c>
      <c r="L10" s="21">
        <f t="shared" si="0"/>
        <v>0</v>
      </c>
      <c r="M10" s="22">
        <f t="shared" si="1"/>
        <v>3991193</v>
      </c>
      <c r="N10" s="21">
        <v>3991193</v>
      </c>
      <c r="O10" s="21">
        <v>203472</v>
      </c>
      <c r="P10" s="21">
        <v>203472</v>
      </c>
      <c r="Q10" s="62">
        <v>203472</v>
      </c>
    </row>
    <row r="11" spans="1:17" ht="27" customHeight="1" x14ac:dyDescent="0.25">
      <c r="A11" s="60" t="s">
        <v>460</v>
      </c>
      <c r="B11" s="18" t="s">
        <v>31</v>
      </c>
      <c r="C11" s="19" t="s">
        <v>16</v>
      </c>
      <c r="D11" s="19">
        <v>20</v>
      </c>
      <c r="E11" s="19" t="s">
        <v>14</v>
      </c>
      <c r="F11" s="20" t="s">
        <v>32</v>
      </c>
      <c r="G11" s="21">
        <v>4218200</v>
      </c>
      <c r="H11" s="21">
        <v>0</v>
      </c>
      <c r="I11" s="21">
        <v>0</v>
      </c>
      <c r="J11" s="21">
        <v>0</v>
      </c>
      <c r="K11" s="21">
        <v>0</v>
      </c>
      <c r="L11" s="21">
        <f t="shared" si="0"/>
        <v>0</v>
      </c>
      <c r="M11" s="22">
        <f t="shared" si="1"/>
        <v>4218200</v>
      </c>
      <c r="N11" s="21">
        <v>4218200</v>
      </c>
      <c r="O11" s="21">
        <v>351516</v>
      </c>
      <c r="P11" s="21">
        <v>351516</v>
      </c>
      <c r="Q11" s="62">
        <v>351516</v>
      </c>
    </row>
    <row r="12" spans="1:17" ht="27" customHeight="1" x14ac:dyDescent="0.25">
      <c r="A12" s="60" t="s">
        <v>460</v>
      </c>
      <c r="B12" s="18" t="s">
        <v>33</v>
      </c>
      <c r="C12" s="19" t="s">
        <v>16</v>
      </c>
      <c r="D12" s="19">
        <v>20</v>
      </c>
      <c r="E12" s="19" t="s">
        <v>14</v>
      </c>
      <c r="F12" s="20" t="s">
        <v>34</v>
      </c>
      <c r="G12" s="21">
        <v>1317739120</v>
      </c>
      <c r="H12" s="21">
        <v>0</v>
      </c>
      <c r="I12" s="21">
        <v>0</v>
      </c>
      <c r="J12" s="21">
        <v>0</v>
      </c>
      <c r="K12" s="21">
        <v>0</v>
      </c>
      <c r="L12" s="21">
        <f t="shared" si="0"/>
        <v>0</v>
      </c>
      <c r="M12" s="22">
        <f t="shared" si="1"/>
        <v>1317739120</v>
      </c>
      <c r="N12" s="21">
        <v>1317739120</v>
      </c>
      <c r="O12" s="21">
        <v>5836292</v>
      </c>
      <c r="P12" s="21">
        <v>5836292</v>
      </c>
      <c r="Q12" s="62">
        <v>5836292</v>
      </c>
    </row>
    <row r="13" spans="1:17" ht="27" customHeight="1" x14ac:dyDescent="0.25">
      <c r="A13" s="60" t="s">
        <v>460</v>
      </c>
      <c r="B13" s="18" t="s">
        <v>35</v>
      </c>
      <c r="C13" s="19" t="s">
        <v>16</v>
      </c>
      <c r="D13" s="19">
        <v>20</v>
      </c>
      <c r="E13" s="19" t="s">
        <v>14</v>
      </c>
      <c r="F13" s="20" t="s">
        <v>36</v>
      </c>
      <c r="G13" s="21">
        <v>859861479</v>
      </c>
      <c r="H13" s="21">
        <v>0</v>
      </c>
      <c r="I13" s="21">
        <v>0</v>
      </c>
      <c r="J13" s="21">
        <v>0</v>
      </c>
      <c r="K13" s="21">
        <v>0</v>
      </c>
      <c r="L13" s="21">
        <f t="shared" si="0"/>
        <v>0</v>
      </c>
      <c r="M13" s="22">
        <f t="shared" si="1"/>
        <v>859861479</v>
      </c>
      <c r="N13" s="21">
        <v>859861479</v>
      </c>
      <c r="O13" s="21">
        <v>67390480</v>
      </c>
      <c r="P13" s="21">
        <v>67390480</v>
      </c>
      <c r="Q13" s="62">
        <v>67390480</v>
      </c>
    </row>
    <row r="14" spans="1:17" ht="33.75" customHeight="1" x14ac:dyDescent="0.25">
      <c r="A14" s="60" t="s">
        <v>460</v>
      </c>
      <c r="B14" s="18" t="s">
        <v>37</v>
      </c>
      <c r="C14" s="19" t="s">
        <v>16</v>
      </c>
      <c r="D14" s="19">
        <v>20</v>
      </c>
      <c r="E14" s="19" t="s">
        <v>14</v>
      </c>
      <c r="F14" s="20" t="s">
        <v>461</v>
      </c>
      <c r="G14" s="21">
        <v>129930180</v>
      </c>
      <c r="H14" s="21">
        <v>0</v>
      </c>
      <c r="I14" s="21">
        <v>0</v>
      </c>
      <c r="J14" s="21">
        <v>0</v>
      </c>
      <c r="K14" s="21">
        <v>0</v>
      </c>
      <c r="L14" s="21">
        <f t="shared" si="0"/>
        <v>0</v>
      </c>
      <c r="M14" s="22">
        <f t="shared" si="1"/>
        <v>129930180</v>
      </c>
      <c r="N14" s="21">
        <v>129930180</v>
      </c>
      <c r="O14" s="21">
        <v>0</v>
      </c>
      <c r="P14" s="21">
        <v>0</v>
      </c>
      <c r="Q14" s="62">
        <v>0</v>
      </c>
    </row>
    <row r="15" spans="1:17" ht="27" customHeight="1" x14ac:dyDescent="0.25">
      <c r="A15" s="60" t="s">
        <v>460</v>
      </c>
      <c r="B15" s="18" t="s">
        <v>39</v>
      </c>
      <c r="C15" s="19" t="s">
        <v>16</v>
      </c>
      <c r="D15" s="19">
        <v>20</v>
      </c>
      <c r="E15" s="19" t="s">
        <v>14</v>
      </c>
      <c r="F15" s="20" t="s">
        <v>40</v>
      </c>
      <c r="G15" s="21">
        <v>2109645697</v>
      </c>
      <c r="H15" s="21">
        <v>0</v>
      </c>
      <c r="I15" s="21">
        <v>0</v>
      </c>
      <c r="J15" s="21">
        <v>0</v>
      </c>
      <c r="K15" s="21">
        <v>0</v>
      </c>
      <c r="L15" s="21">
        <f t="shared" si="0"/>
        <v>0</v>
      </c>
      <c r="M15" s="22">
        <f t="shared" si="1"/>
        <v>2109645697</v>
      </c>
      <c r="N15" s="21">
        <v>2109645697</v>
      </c>
      <c r="O15" s="21">
        <v>1153071.82</v>
      </c>
      <c r="P15" s="21">
        <v>1153071.82</v>
      </c>
      <c r="Q15" s="62">
        <v>1153071.82</v>
      </c>
    </row>
    <row r="16" spans="1:17" ht="27" customHeight="1" x14ac:dyDescent="0.25">
      <c r="A16" s="60" t="s">
        <v>460</v>
      </c>
      <c r="B16" s="18" t="s">
        <v>41</v>
      </c>
      <c r="C16" s="19" t="s">
        <v>16</v>
      </c>
      <c r="D16" s="19">
        <v>20</v>
      </c>
      <c r="E16" s="19" t="s">
        <v>14</v>
      </c>
      <c r="F16" s="20" t="s">
        <v>42</v>
      </c>
      <c r="G16" s="21">
        <v>1650173900</v>
      </c>
      <c r="H16" s="21">
        <v>0</v>
      </c>
      <c r="I16" s="21">
        <v>0</v>
      </c>
      <c r="J16" s="21">
        <v>0</v>
      </c>
      <c r="K16" s="21">
        <v>0</v>
      </c>
      <c r="L16" s="21">
        <f t="shared" si="0"/>
        <v>0</v>
      </c>
      <c r="M16" s="22">
        <f t="shared" si="1"/>
        <v>1650173900</v>
      </c>
      <c r="N16" s="21">
        <v>1650173900</v>
      </c>
      <c r="O16" s="21">
        <v>49760350</v>
      </c>
      <c r="P16" s="21">
        <v>49760350</v>
      </c>
      <c r="Q16" s="62">
        <v>49760350</v>
      </c>
    </row>
    <row r="17" spans="1:17" ht="22.5" customHeight="1" x14ac:dyDescent="0.25">
      <c r="A17" s="60" t="s">
        <v>460</v>
      </c>
      <c r="B17" s="15" t="s">
        <v>43</v>
      </c>
      <c r="C17" s="12"/>
      <c r="D17" s="12"/>
      <c r="E17" s="19"/>
      <c r="F17" s="16" t="s">
        <v>44</v>
      </c>
      <c r="G17" s="17">
        <f>SUM(G18:G24)</f>
        <v>11922438000</v>
      </c>
      <c r="H17" s="17">
        <f>SUM(H18:H24)</f>
        <v>0</v>
      </c>
      <c r="I17" s="17">
        <f>SUM(I18:I24)</f>
        <v>0</v>
      </c>
      <c r="J17" s="17">
        <f>SUM(J18:J24)</f>
        <v>0</v>
      </c>
      <c r="K17" s="17">
        <f>SUM(K18:K24)</f>
        <v>0</v>
      </c>
      <c r="L17" s="17">
        <f t="shared" si="0"/>
        <v>0</v>
      </c>
      <c r="M17" s="17">
        <f>SUM(M18:M24)</f>
        <v>11922438000</v>
      </c>
      <c r="N17" s="17">
        <f>SUM(N18:N24)</f>
        <v>11922438000</v>
      </c>
      <c r="O17" s="17">
        <f>SUM(O18:O24)</f>
        <v>899933376.77999997</v>
      </c>
      <c r="P17" s="17">
        <f>SUM(P18:P24)</f>
        <v>899933376.77999997</v>
      </c>
      <c r="Q17" s="61">
        <f>SUM(Q18:Q24)</f>
        <v>4713032.78</v>
      </c>
    </row>
    <row r="18" spans="1:17" ht="33.75" customHeight="1" x14ac:dyDescent="0.25">
      <c r="A18" s="60" t="s">
        <v>460</v>
      </c>
      <c r="B18" s="18" t="s">
        <v>45</v>
      </c>
      <c r="C18" s="19" t="s">
        <v>16</v>
      </c>
      <c r="D18" s="19">
        <v>20</v>
      </c>
      <c r="E18" s="19" t="s">
        <v>14</v>
      </c>
      <c r="F18" s="20" t="s">
        <v>46</v>
      </c>
      <c r="G18" s="21">
        <v>3715862224</v>
      </c>
      <c r="H18" s="21">
        <v>0</v>
      </c>
      <c r="I18" s="21">
        <v>0</v>
      </c>
      <c r="J18" s="21">
        <v>0</v>
      </c>
      <c r="K18" s="21">
        <v>0</v>
      </c>
      <c r="L18" s="21">
        <f t="shared" si="0"/>
        <v>0</v>
      </c>
      <c r="M18" s="22">
        <f t="shared" ref="M18:M24" si="2">+G18+L18</f>
        <v>3715862224</v>
      </c>
      <c r="N18" s="21">
        <v>3715862224</v>
      </c>
      <c r="O18" s="21">
        <v>285053168.80000001</v>
      </c>
      <c r="P18" s="21">
        <v>285053168.80000001</v>
      </c>
      <c r="Q18" s="62">
        <v>1187768.8</v>
      </c>
    </row>
    <row r="19" spans="1:17" ht="29.25" customHeight="1" x14ac:dyDescent="0.25">
      <c r="A19" s="60" t="s">
        <v>460</v>
      </c>
      <c r="B19" s="18" t="s">
        <v>47</v>
      </c>
      <c r="C19" s="19" t="s">
        <v>16</v>
      </c>
      <c r="D19" s="19">
        <v>20</v>
      </c>
      <c r="E19" s="19" t="s">
        <v>14</v>
      </c>
      <c r="F19" s="20" t="s">
        <v>48</v>
      </c>
      <c r="G19" s="21">
        <v>2627749752</v>
      </c>
      <c r="H19" s="21">
        <v>0</v>
      </c>
      <c r="I19" s="21">
        <v>0</v>
      </c>
      <c r="J19" s="21">
        <v>0</v>
      </c>
      <c r="K19" s="21">
        <v>0</v>
      </c>
      <c r="L19" s="21">
        <f t="shared" si="0"/>
        <v>0</v>
      </c>
      <c r="M19" s="22">
        <f t="shared" si="2"/>
        <v>2627749752</v>
      </c>
      <c r="N19" s="21">
        <v>2627749752</v>
      </c>
      <c r="O19" s="21">
        <v>201914226.80000001</v>
      </c>
      <c r="P19" s="21">
        <v>201914226.80000001</v>
      </c>
      <c r="Q19" s="62">
        <v>841426.8</v>
      </c>
    </row>
    <row r="20" spans="1:17" ht="21.75" customHeight="1" x14ac:dyDescent="0.25">
      <c r="A20" s="60" t="s">
        <v>460</v>
      </c>
      <c r="B20" s="18" t="s">
        <v>49</v>
      </c>
      <c r="C20" s="19" t="s">
        <v>16</v>
      </c>
      <c r="D20" s="19">
        <v>20</v>
      </c>
      <c r="E20" s="19" t="s">
        <v>14</v>
      </c>
      <c r="F20" s="20" t="s">
        <v>50</v>
      </c>
      <c r="G20" s="21">
        <v>2520758848</v>
      </c>
      <c r="H20" s="21">
        <v>0</v>
      </c>
      <c r="I20" s="21">
        <v>0</v>
      </c>
      <c r="J20" s="21">
        <v>0</v>
      </c>
      <c r="K20" s="21">
        <v>0</v>
      </c>
      <c r="L20" s="21">
        <f t="shared" si="0"/>
        <v>0</v>
      </c>
      <c r="M20" s="22">
        <f t="shared" si="2"/>
        <v>2520758848</v>
      </c>
      <c r="N20" s="21">
        <v>2520758848</v>
      </c>
      <c r="O20" s="21">
        <v>197347752.38</v>
      </c>
      <c r="P20" s="21">
        <v>197347752.38</v>
      </c>
      <c r="Q20" s="62">
        <v>1748508.38</v>
      </c>
    </row>
    <row r="21" spans="1:17" ht="21.75" customHeight="1" x14ac:dyDescent="0.25">
      <c r="A21" s="60" t="s">
        <v>460</v>
      </c>
      <c r="B21" s="18" t="s">
        <v>51</v>
      </c>
      <c r="C21" s="19" t="s">
        <v>16</v>
      </c>
      <c r="D21" s="19">
        <v>20</v>
      </c>
      <c r="E21" s="19" t="s">
        <v>14</v>
      </c>
      <c r="F21" s="20" t="s">
        <v>52</v>
      </c>
      <c r="G21" s="21">
        <v>1291042158</v>
      </c>
      <c r="H21" s="21">
        <v>0</v>
      </c>
      <c r="I21" s="21">
        <v>0</v>
      </c>
      <c r="J21" s="21">
        <v>0</v>
      </c>
      <c r="K21" s="21">
        <v>0</v>
      </c>
      <c r="L21" s="21">
        <f t="shared" si="0"/>
        <v>0</v>
      </c>
      <c r="M21" s="22">
        <f t="shared" si="2"/>
        <v>1291042158</v>
      </c>
      <c r="N21" s="21">
        <v>1291042158</v>
      </c>
      <c r="O21" s="21">
        <v>90688998.799999997</v>
      </c>
      <c r="P21" s="21">
        <v>90688998.799999997</v>
      </c>
      <c r="Q21" s="62">
        <v>394298.8</v>
      </c>
    </row>
    <row r="22" spans="1:17" ht="36.75" customHeight="1" x14ac:dyDescent="0.25">
      <c r="A22" s="60" t="s">
        <v>460</v>
      </c>
      <c r="B22" s="18" t="s">
        <v>53</v>
      </c>
      <c r="C22" s="19" t="s">
        <v>16</v>
      </c>
      <c r="D22" s="19">
        <v>20</v>
      </c>
      <c r="E22" s="19" t="s">
        <v>14</v>
      </c>
      <c r="F22" s="20" t="s">
        <v>54</v>
      </c>
      <c r="G22" s="21">
        <v>153073328</v>
      </c>
      <c r="H22" s="21">
        <v>0</v>
      </c>
      <c r="I22" s="21">
        <v>0</v>
      </c>
      <c r="J22" s="21">
        <v>0</v>
      </c>
      <c r="K22" s="21">
        <v>0</v>
      </c>
      <c r="L22" s="21">
        <f t="shared" si="0"/>
        <v>0</v>
      </c>
      <c r="M22" s="22">
        <f t="shared" si="2"/>
        <v>153073328</v>
      </c>
      <c r="N22" s="21">
        <v>153073328</v>
      </c>
      <c r="O22" s="21">
        <v>11554804.800000001</v>
      </c>
      <c r="P22" s="21">
        <v>11554804.800000001</v>
      </c>
      <c r="Q22" s="62">
        <v>48104.800000000003</v>
      </c>
    </row>
    <row r="23" spans="1:17" ht="21.75" customHeight="1" x14ac:dyDescent="0.25">
      <c r="A23" s="60" t="s">
        <v>460</v>
      </c>
      <c r="B23" s="18" t="s">
        <v>55</v>
      </c>
      <c r="C23" s="19" t="s">
        <v>16</v>
      </c>
      <c r="D23" s="19">
        <v>20</v>
      </c>
      <c r="E23" s="19" t="s">
        <v>14</v>
      </c>
      <c r="F23" s="20" t="s">
        <v>56</v>
      </c>
      <c r="G23" s="21">
        <v>968339892</v>
      </c>
      <c r="H23" s="21">
        <v>0</v>
      </c>
      <c r="I23" s="21">
        <v>0</v>
      </c>
      <c r="J23" s="21">
        <v>0</v>
      </c>
      <c r="K23" s="21">
        <v>0</v>
      </c>
      <c r="L23" s="21">
        <f t="shared" si="0"/>
        <v>0</v>
      </c>
      <c r="M23" s="22">
        <f t="shared" si="2"/>
        <v>968339892</v>
      </c>
      <c r="N23" s="21">
        <v>968339892</v>
      </c>
      <c r="O23" s="21">
        <v>68022047.200000003</v>
      </c>
      <c r="P23" s="21">
        <v>68022047.200000003</v>
      </c>
      <c r="Q23" s="62">
        <v>295747.20000000001</v>
      </c>
    </row>
    <row r="24" spans="1:17" ht="39.75" customHeight="1" x14ac:dyDescent="0.25">
      <c r="A24" s="60" t="s">
        <v>460</v>
      </c>
      <c r="B24" s="18" t="s">
        <v>57</v>
      </c>
      <c r="C24" s="19" t="s">
        <v>16</v>
      </c>
      <c r="D24" s="19">
        <v>20</v>
      </c>
      <c r="E24" s="19" t="s">
        <v>14</v>
      </c>
      <c r="F24" s="20" t="s">
        <v>58</v>
      </c>
      <c r="G24" s="21">
        <v>645611798</v>
      </c>
      <c r="H24" s="21">
        <v>0</v>
      </c>
      <c r="I24" s="21">
        <v>0</v>
      </c>
      <c r="J24" s="21">
        <v>0</v>
      </c>
      <c r="K24" s="21">
        <v>0</v>
      </c>
      <c r="L24" s="21">
        <f t="shared" si="0"/>
        <v>0</v>
      </c>
      <c r="M24" s="22">
        <f t="shared" si="2"/>
        <v>645611798</v>
      </c>
      <c r="N24" s="21">
        <v>645611798</v>
      </c>
      <c r="O24" s="21">
        <v>45352378</v>
      </c>
      <c r="P24" s="21">
        <v>45352378</v>
      </c>
      <c r="Q24" s="62">
        <v>197178</v>
      </c>
    </row>
    <row r="25" spans="1:17" ht="41.25" customHeight="1" x14ac:dyDescent="0.25">
      <c r="A25" s="60" t="s">
        <v>460</v>
      </c>
      <c r="B25" s="15" t="s">
        <v>59</v>
      </c>
      <c r="C25" s="12"/>
      <c r="D25" s="12"/>
      <c r="E25" s="19"/>
      <c r="F25" s="16" t="s">
        <v>60</v>
      </c>
      <c r="G25" s="17">
        <f>+G26+G30+G31</f>
        <v>4316371000</v>
      </c>
      <c r="H25" s="17">
        <f>+H26+H30+H31</f>
        <v>0</v>
      </c>
      <c r="I25" s="17">
        <f>+I26+I30+I31</f>
        <v>0</v>
      </c>
      <c r="J25" s="17">
        <f>+J26+J30+J31</f>
        <v>0</v>
      </c>
      <c r="K25" s="17">
        <f>+K26+K30+K31</f>
        <v>0</v>
      </c>
      <c r="L25" s="17">
        <f t="shared" si="0"/>
        <v>0</v>
      </c>
      <c r="M25" s="17">
        <f>+M26+M30+M31</f>
        <v>4316371000</v>
      </c>
      <c r="N25" s="17">
        <f>+N26+N30+N31</f>
        <v>4316371000</v>
      </c>
      <c r="O25" s="17">
        <f>+O26+O30+O31</f>
        <v>266830475</v>
      </c>
      <c r="P25" s="17">
        <f>+P26+P30+P31</f>
        <v>266830475</v>
      </c>
      <c r="Q25" s="61">
        <f>+Q26+Q30+Q31</f>
        <v>266830475</v>
      </c>
    </row>
    <row r="26" spans="1:17" s="2" customFormat="1" ht="39" customHeight="1" x14ac:dyDescent="0.25">
      <c r="A26" s="60" t="s">
        <v>460</v>
      </c>
      <c r="B26" s="15" t="s">
        <v>61</v>
      </c>
      <c r="C26" s="12"/>
      <c r="D26" s="12"/>
      <c r="E26" s="12"/>
      <c r="F26" s="16" t="s">
        <v>62</v>
      </c>
      <c r="G26" s="17">
        <f>+G27+G28+G29</f>
        <v>2014091242</v>
      </c>
      <c r="H26" s="17">
        <f>+H27+H28+H29</f>
        <v>0</v>
      </c>
      <c r="I26" s="17">
        <f>+I27+I28+I29</f>
        <v>0</v>
      </c>
      <c r="J26" s="17">
        <f>+J27+J28+J29</f>
        <v>0</v>
      </c>
      <c r="K26" s="17">
        <f>+K27+K28+K29</f>
        <v>0</v>
      </c>
      <c r="L26" s="17">
        <f t="shared" si="0"/>
        <v>0</v>
      </c>
      <c r="M26" s="24">
        <f>+M27+M28+M29</f>
        <v>2014091242</v>
      </c>
      <c r="N26" s="17">
        <f>+N27+N28+N29</f>
        <v>2014091242</v>
      </c>
      <c r="O26" s="24">
        <f>+O27+O28+O29</f>
        <v>76337107</v>
      </c>
      <c r="P26" s="17">
        <f>+P27+P28+P29</f>
        <v>76337107</v>
      </c>
      <c r="Q26" s="61">
        <f>+Q27+Q28+Q29</f>
        <v>76337107</v>
      </c>
    </row>
    <row r="27" spans="1:17" ht="21.75" customHeight="1" x14ac:dyDescent="0.25">
      <c r="A27" s="60" t="s">
        <v>460</v>
      </c>
      <c r="B27" s="18" t="s">
        <v>63</v>
      </c>
      <c r="C27" s="19" t="s">
        <v>16</v>
      </c>
      <c r="D27" s="19">
        <v>20</v>
      </c>
      <c r="E27" s="19" t="s">
        <v>14</v>
      </c>
      <c r="F27" s="20" t="s">
        <v>64</v>
      </c>
      <c r="G27" s="21">
        <v>750824259</v>
      </c>
      <c r="H27" s="21">
        <v>0</v>
      </c>
      <c r="I27" s="21">
        <v>0</v>
      </c>
      <c r="J27" s="21">
        <v>0</v>
      </c>
      <c r="K27" s="21">
        <v>0</v>
      </c>
      <c r="L27" s="21">
        <f t="shared" si="0"/>
        <v>0</v>
      </c>
      <c r="M27" s="22">
        <f t="shared" ref="M27:M32" si="3">+G27+L27</f>
        <v>750824259</v>
      </c>
      <c r="N27" s="21">
        <v>750824259</v>
      </c>
      <c r="O27" s="21">
        <v>42274709</v>
      </c>
      <c r="P27" s="21">
        <v>42274709</v>
      </c>
      <c r="Q27" s="62">
        <v>42274709</v>
      </c>
    </row>
    <row r="28" spans="1:17" ht="21.75" customHeight="1" x14ac:dyDescent="0.25">
      <c r="A28" s="60" t="s">
        <v>460</v>
      </c>
      <c r="B28" s="18" t="s">
        <v>65</v>
      </c>
      <c r="C28" s="19" t="s">
        <v>16</v>
      </c>
      <c r="D28" s="19">
        <v>20</v>
      </c>
      <c r="E28" s="19" t="s">
        <v>14</v>
      </c>
      <c r="F28" s="20" t="s">
        <v>66</v>
      </c>
      <c r="G28" s="21">
        <v>1055441724</v>
      </c>
      <c r="H28" s="21">
        <v>0</v>
      </c>
      <c r="I28" s="21">
        <v>0</v>
      </c>
      <c r="J28" s="21">
        <v>0</v>
      </c>
      <c r="K28" s="21">
        <v>0</v>
      </c>
      <c r="L28" s="21">
        <f t="shared" si="0"/>
        <v>0</v>
      </c>
      <c r="M28" s="22">
        <f t="shared" si="3"/>
        <v>1055441724</v>
      </c>
      <c r="N28" s="21">
        <v>1055441724</v>
      </c>
      <c r="O28" s="21">
        <v>27844526</v>
      </c>
      <c r="P28" s="21">
        <v>27844526</v>
      </c>
      <c r="Q28" s="62">
        <v>27844526</v>
      </c>
    </row>
    <row r="29" spans="1:17" ht="21.75" customHeight="1" x14ac:dyDescent="0.25">
      <c r="A29" s="60" t="s">
        <v>460</v>
      </c>
      <c r="B29" s="18" t="s">
        <v>67</v>
      </c>
      <c r="C29" s="19" t="s">
        <v>16</v>
      </c>
      <c r="D29" s="19">
        <v>20</v>
      </c>
      <c r="E29" s="19" t="s">
        <v>14</v>
      </c>
      <c r="F29" s="20" t="s">
        <v>68</v>
      </c>
      <c r="G29" s="21">
        <v>207825259</v>
      </c>
      <c r="H29" s="21">
        <v>0</v>
      </c>
      <c r="I29" s="21">
        <v>0</v>
      </c>
      <c r="J29" s="21">
        <v>0</v>
      </c>
      <c r="K29" s="21">
        <v>0</v>
      </c>
      <c r="L29" s="21">
        <f t="shared" si="0"/>
        <v>0</v>
      </c>
      <c r="M29" s="22">
        <f t="shared" si="3"/>
        <v>207825259</v>
      </c>
      <c r="N29" s="21">
        <v>207825259</v>
      </c>
      <c r="O29" s="21">
        <v>6217872</v>
      </c>
      <c r="P29" s="21">
        <v>6217872</v>
      </c>
      <c r="Q29" s="62">
        <v>6217872</v>
      </c>
    </row>
    <row r="30" spans="1:17" ht="21.75" customHeight="1" x14ac:dyDescent="0.25">
      <c r="A30" s="60" t="s">
        <v>460</v>
      </c>
      <c r="B30" s="18" t="s">
        <v>69</v>
      </c>
      <c r="C30" s="19" t="s">
        <v>16</v>
      </c>
      <c r="D30" s="19">
        <v>20</v>
      </c>
      <c r="E30" s="19" t="s">
        <v>14</v>
      </c>
      <c r="F30" s="20" t="s">
        <v>70</v>
      </c>
      <c r="G30" s="21">
        <v>2176888008</v>
      </c>
      <c r="H30" s="21">
        <v>0</v>
      </c>
      <c r="I30" s="21">
        <v>0</v>
      </c>
      <c r="J30" s="21">
        <v>0</v>
      </c>
      <c r="K30" s="21">
        <v>0</v>
      </c>
      <c r="L30" s="21">
        <f t="shared" si="0"/>
        <v>0</v>
      </c>
      <c r="M30" s="22">
        <f t="shared" si="3"/>
        <v>2176888008</v>
      </c>
      <c r="N30" s="21">
        <v>2176888008</v>
      </c>
      <c r="O30" s="21">
        <v>190493368</v>
      </c>
      <c r="P30" s="21">
        <v>190493368</v>
      </c>
      <c r="Q30" s="62">
        <v>190493368</v>
      </c>
    </row>
    <row r="31" spans="1:17" ht="21.75" customHeight="1" x14ac:dyDescent="0.25">
      <c r="A31" s="60" t="s">
        <v>460</v>
      </c>
      <c r="B31" s="18" t="s">
        <v>71</v>
      </c>
      <c r="C31" s="19" t="s">
        <v>16</v>
      </c>
      <c r="D31" s="19">
        <v>20</v>
      </c>
      <c r="E31" s="19" t="s">
        <v>14</v>
      </c>
      <c r="F31" s="20" t="s">
        <v>72</v>
      </c>
      <c r="G31" s="21">
        <v>125391750</v>
      </c>
      <c r="H31" s="21">
        <v>0</v>
      </c>
      <c r="I31" s="21">
        <v>0</v>
      </c>
      <c r="J31" s="21">
        <v>0</v>
      </c>
      <c r="K31" s="21">
        <v>0</v>
      </c>
      <c r="L31" s="21">
        <f t="shared" si="0"/>
        <v>0</v>
      </c>
      <c r="M31" s="22">
        <f t="shared" si="3"/>
        <v>125391750</v>
      </c>
      <c r="N31" s="21">
        <v>125391750</v>
      </c>
      <c r="O31" s="21">
        <v>0</v>
      </c>
      <c r="P31" s="21">
        <v>0</v>
      </c>
      <c r="Q31" s="62">
        <v>0</v>
      </c>
    </row>
    <row r="32" spans="1:17" s="2" customFormat="1" ht="38.25" customHeight="1" x14ac:dyDescent="0.25">
      <c r="A32" s="60" t="s">
        <v>460</v>
      </c>
      <c r="B32" s="15" t="s">
        <v>73</v>
      </c>
      <c r="C32" s="12" t="s">
        <v>16</v>
      </c>
      <c r="D32" s="12">
        <v>20</v>
      </c>
      <c r="E32" s="12" t="s">
        <v>14</v>
      </c>
      <c r="F32" s="16" t="s">
        <v>74</v>
      </c>
      <c r="G32" s="26">
        <v>2282058000</v>
      </c>
      <c r="H32" s="26">
        <v>0</v>
      </c>
      <c r="I32" s="26">
        <v>0</v>
      </c>
      <c r="J32" s="26">
        <v>0</v>
      </c>
      <c r="K32" s="29">
        <v>0</v>
      </c>
      <c r="L32" s="27">
        <f t="shared" si="0"/>
        <v>0</v>
      </c>
      <c r="M32" s="17">
        <f t="shared" si="3"/>
        <v>2282058000</v>
      </c>
      <c r="N32" s="29">
        <v>0</v>
      </c>
      <c r="O32" s="29">
        <v>0</v>
      </c>
      <c r="P32" s="29">
        <v>0</v>
      </c>
      <c r="Q32" s="63">
        <v>0</v>
      </c>
    </row>
    <row r="33" spans="1:17" ht="27.75" customHeight="1" x14ac:dyDescent="0.25">
      <c r="A33" s="60" t="s">
        <v>460</v>
      </c>
      <c r="B33" s="15" t="s">
        <v>77</v>
      </c>
      <c r="C33" s="12"/>
      <c r="D33" s="12"/>
      <c r="E33" s="19"/>
      <c r="F33" s="16" t="s">
        <v>78</v>
      </c>
      <c r="G33" s="27">
        <f>+G34</f>
        <v>19419071000</v>
      </c>
      <c r="H33" s="27">
        <f>+H34</f>
        <v>0</v>
      </c>
      <c r="I33" s="27">
        <f>+I34</f>
        <v>0</v>
      </c>
      <c r="J33" s="27">
        <f>+J34</f>
        <v>70000000</v>
      </c>
      <c r="K33" s="27">
        <f>+K34</f>
        <v>70000000</v>
      </c>
      <c r="L33" s="27">
        <f t="shared" si="0"/>
        <v>0</v>
      </c>
      <c r="M33" s="27">
        <f>+M34</f>
        <v>19419071000</v>
      </c>
      <c r="N33" s="27">
        <f>+N34</f>
        <v>13506840058</v>
      </c>
      <c r="O33" s="27">
        <f>+O34</f>
        <v>12062893704.57</v>
      </c>
      <c r="P33" s="27">
        <f>+P34</f>
        <v>1580276933.95</v>
      </c>
      <c r="Q33" s="64">
        <f>+Q34</f>
        <v>1493316071.95</v>
      </c>
    </row>
    <row r="34" spans="1:17" ht="30" customHeight="1" x14ac:dyDescent="0.25">
      <c r="A34" s="60" t="s">
        <v>460</v>
      </c>
      <c r="B34" s="15" t="s">
        <v>95</v>
      </c>
      <c r="C34" s="12"/>
      <c r="D34" s="12"/>
      <c r="E34" s="19"/>
      <c r="F34" s="16" t="s">
        <v>96</v>
      </c>
      <c r="G34" s="29">
        <f>+G35+G47</f>
        <v>19419071000</v>
      </c>
      <c r="H34" s="29">
        <f>+H35+H47</f>
        <v>0</v>
      </c>
      <c r="I34" s="29">
        <f>+I35+I47</f>
        <v>0</v>
      </c>
      <c r="J34" s="29">
        <f>+J35+J47</f>
        <v>70000000</v>
      </c>
      <c r="K34" s="29">
        <f>+K35+K47</f>
        <v>70000000</v>
      </c>
      <c r="L34" s="29">
        <f t="shared" si="0"/>
        <v>0</v>
      </c>
      <c r="M34" s="29">
        <f>+M35+M47</f>
        <v>19419071000</v>
      </c>
      <c r="N34" s="29">
        <f>+N35+N47</f>
        <v>13506840058</v>
      </c>
      <c r="O34" s="29">
        <f>+O35+O47</f>
        <v>12062893704.57</v>
      </c>
      <c r="P34" s="29">
        <f>+P35+P47</f>
        <v>1580276933.95</v>
      </c>
      <c r="Q34" s="63">
        <f>+Q35+Q47</f>
        <v>1493316071.95</v>
      </c>
    </row>
    <row r="35" spans="1:17" ht="24.75" customHeight="1" x14ac:dyDescent="0.25">
      <c r="A35" s="60" t="s">
        <v>460</v>
      </c>
      <c r="B35" s="15" t="s">
        <v>97</v>
      </c>
      <c r="C35" s="12"/>
      <c r="D35" s="12"/>
      <c r="E35" s="19"/>
      <c r="F35" s="16" t="s">
        <v>98</v>
      </c>
      <c r="G35" s="27">
        <f>+G36+G40</f>
        <v>189934492</v>
      </c>
      <c r="H35" s="27">
        <f>+H36+H40</f>
        <v>0</v>
      </c>
      <c r="I35" s="27">
        <f>+I36+I40</f>
        <v>0</v>
      </c>
      <c r="J35" s="27">
        <f>+J36+J40</f>
        <v>0</v>
      </c>
      <c r="K35" s="27">
        <f>+K36+K40</f>
        <v>0</v>
      </c>
      <c r="L35" s="27">
        <f t="shared" si="0"/>
        <v>0</v>
      </c>
      <c r="M35" s="27">
        <f>+M36+M40</f>
        <v>189934492</v>
      </c>
      <c r="N35" s="27">
        <f>+N36+N40</f>
        <v>46616969</v>
      </c>
      <c r="O35" s="27">
        <f>+O36+O40</f>
        <v>40607969</v>
      </c>
      <c r="P35" s="27">
        <f>+P36+P40</f>
        <v>7000000</v>
      </c>
      <c r="Q35" s="64">
        <f>+Q36+Q40</f>
        <v>0</v>
      </c>
    </row>
    <row r="36" spans="1:17" ht="54.75" customHeight="1" x14ac:dyDescent="0.25">
      <c r="A36" s="60" t="s">
        <v>460</v>
      </c>
      <c r="B36" s="15" t="s">
        <v>99</v>
      </c>
      <c r="C36" s="19"/>
      <c r="D36" s="19"/>
      <c r="E36" s="19"/>
      <c r="F36" s="16" t="s">
        <v>462</v>
      </c>
      <c r="G36" s="27">
        <f>+G37+G38+G39</f>
        <v>22285314</v>
      </c>
      <c r="H36" s="27">
        <f>+H37+H38+H39</f>
        <v>0</v>
      </c>
      <c r="I36" s="27">
        <f>+I37+I38+I39</f>
        <v>0</v>
      </c>
      <c r="J36" s="27">
        <f>+J37+J38+J39</f>
        <v>0</v>
      </c>
      <c r="K36" s="27">
        <f>+K37+K38+K39</f>
        <v>0</v>
      </c>
      <c r="L36" s="27">
        <f t="shared" si="0"/>
        <v>0</v>
      </c>
      <c r="M36" s="27">
        <f>+M37+M38+M39</f>
        <v>22285314</v>
      </c>
      <c r="N36" s="27">
        <f>+N37+N38+N39</f>
        <v>3016724</v>
      </c>
      <c r="O36" s="27">
        <f>+O37+O38+O39</f>
        <v>3014724</v>
      </c>
      <c r="P36" s="27">
        <f>+P37+P38+P39</f>
        <v>0</v>
      </c>
      <c r="Q36" s="64">
        <f>+Q37+Q38+Q39</f>
        <v>0</v>
      </c>
    </row>
    <row r="37" spans="1:17" ht="48" customHeight="1" x14ac:dyDescent="0.25">
      <c r="A37" s="60" t="s">
        <v>460</v>
      </c>
      <c r="B37" s="18" t="s">
        <v>101</v>
      </c>
      <c r="C37" s="19" t="s">
        <v>16</v>
      </c>
      <c r="D37" s="19">
        <v>20</v>
      </c>
      <c r="E37" s="19" t="s">
        <v>14</v>
      </c>
      <c r="F37" s="20" t="s">
        <v>463</v>
      </c>
      <c r="G37" s="21">
        <v>17785314</v>
      </c>
      <c r="H37" s="21">
        <v>0</v>
      </c>
      <c r="I37" s="21">
        <v>0</v>
      </c>
      <c r="J37" s="21">
        <v>0</v>
      </c>
      <c r="K37" s="21">
        <v>0</v>
      </c>
      <c r="L37" s="21">
        <f t="shared" si="0"/>
        <v>0</v>
      </c>
      <c r="M37" s="21">
        <f>+G37+L37</f>
        <v>17785314</v>
      </c>
      <c r="N37" s="25">
        <v>3015724</v>
      </c>
      <c r="O37" s="25">
        <v>3014724</v>
      </c>
      <c r="P37" s="21">
        <v>0</v>
      </c>
      <c r="Q37" s="62">
        <v>0</v>
      </c>
    </row>
    <row r="38" spans="1:17" ht="30.75" customHeight="1" x14ac:dyDescent="0.25">
      <c r="A38" s="60" t="s">
        <v>460</v>
      </c>
      <c r="B38" s="18" t="s">
        <v>103</v>
      </c>
      <c r="C38" s="19" t="s">
        <v>16</v>
      </c>
      <c r="D38" s="19">
        <v>20</v>
      </c>
      <c r="E38" s="19" t="s">
        <v>14</v>
      </c>
      <c r="F38" s="20" t="s">
        <v>104</v>
      </c>
      <c r="G38" s="21">
        <v>1500000</v>
      </c>
      <c r="H38" s="21">
        <v>0</v>
      </c>
      <c r="I38" s="21">
        <v>0</v>
      </c>
      <c r="J38" s="21">
        <v>0</v>
      </c>
      <c r="K38" s="21">
        <v>0</v>
      </c>
      <c r="L38" s="21">
        <f t="shared" si="0"/>
        <v>0</v>
      </c>
      <c r="M38" s="21">
        <f>+G38+L38</f>
        <v>1500000</v>
      </c>
      <c r="N38" s="25">
        <v>1000</v>
      </c>
      <c r="O38" s="25">
        <v>0</v>
      </c>
      <c r="P38" s="21">
        <v>0</v>
      </c>
      <c r="Q38" s="62">
        <v>0</v>
      </c>
    </row>
    <row r="39" spans="1:17" ht="30.75" customHeight="1" x14ac:dyDescent="0.25">
      <c r="A39" s="60" t="s">
        <v>460</v>
      </c>
      <c r="B39" s="18" t="s">
        <v>105</v>
      </c>
      <c r="C39" s="19" t="s">
        <v>16</v>
      </c>
      <c r="D39" s="19">
        <v>20</v>
      </c>
      <c r="E39" s="19" t="s">
        <v>14</v>
      </c>
      <c r="F39" s="20" t="s">
        <v>106</v>
      </c>
      <c r="G39" s="21">
        <v>3000000</v>
      </c>
      <c r="H39" s="21">
        <v>0</v>
      </c>
      <c r="I39" s="21">
        <v>0</v>
      </c>
      <c r="J39" s="21">
        <v>0</v>
      </c>
      <c r="K39" s="21">
        <v>0</v>
      </c>
      <c r="L39" s="21">
        <f t="shared" si="0"/>
        <v>0</v>
      </c>
      <c r="M39" s="21">
        <f>+G39+L39</f>
        <v>3000000</v>
      </c>
      <c r="N39" s="25">
        <v>0</v>
      </c>
      <c r="O39" s="25">
        <v>0</v>
      </c>
      <c r="P39" s="21">
        <v>0</v>
      </c>
      <c r="Q39" s="62">
        <v>0</v>
      </c>
    </row>
    <row r="40" spans="1:17" ht="43.5" customHeight="1" x14ac:dyDescent="0.25">
      <c r="A40" s="60" t="s">
        <v>460</v>
      </c>
      <c r="B40" s="30" t="s">
        <v>107</v>
      </c>
      <c r="C40" s="19"/>
      <c r="D40" s="19"/>
      <c r="E40" s="19"/>
      <c r="F40" s="16" t="s">
        <v>464</v>
      </c>
      <c r="G40" s="27">
        <f>+G41+G42+G44+G45+G46+G43</f>
        <v>167649178</v>
      </c>
      <c r="H40" s="27">
        <f>+H41+H42+H44+H45+H46+H43</f>
        <v>0</v>
      </c>
      <c r="I40" s="27">
        <f>+I41+I42+I44+I45+I46+I43</f>
        <v>0</v>
      </c>
      <c r="J40" s="27">
        <f>+J41+J42+J44+J45+J46+J43</f>
        <v>0</v>
      </c>
      <c r="K40" s="27">
        <f>+K41+K42+K44+K45+K46+K43</f>
        <v>0</v>
      </c>
      <c r="L40" s="27">
        <f t="shared" si="0"/>
        <v>0</v>
      </c>
      <c r="M40" s="27">
        <f>+M41+M42+M44+M45+M46+M43</f>
        <v>167649178</v>
      </c>
      <c r="N40" s="27">
        <f>+N41+N42+N44+N45+N46+N43</f>
        <v>43600245</v>
      </c>
      <c r="O40" s="27">
        <f>+O41+O42+O44+O45+O46+O43</f>
        <v>37593245</v>
      </c>
      <c r="P40" s="27">
        <f>+P41+P42+P44+P45+P46+P43</f>
        <v>7000000</v>
      </c>
      <c r="Q40" s="64">
        <f>+Q41+Q42+Q44+Q45+Q46+Q43</f>
        <v>0</v>
      </c>
    </row>
    <row r="41" spans="1:17" ht="38.25" customHeight="1" x14ac:dyDescent="0.25">
      <c r="A41" s="60" t="s">
        <v>460</v>
      </c>
      <c r="B41" s="31" t="s">
        <v>111</v>
      </c>
      <c r="C41" s="19" t="s">
        <v>16</v>
      </c>
      <c r="D41" s="19">
        <v>20</v>
      </c>
      <c r="E41" s="19" t="s">
        <v>14</v>
      </c>
      <c r="F41" s="20" t="s">
        <v>465</v>
      </c>
      <c r="G41" s="21">
        <v>97696672</v>
      </c>
      <c r="H41" s="21">
        <v>0</v>
      </c>
      <c r="I41" s="21">
        <v>0</v>
      </c>
      <c r="J41" s="21">
        <v>0</v>
      </c>
      <c r="K41" s="21">
        <v>0</v>
      </c>
      <c r="L41" s="21">
        <f t="shared" si="0"/>
        <v>0</v>
      </c>
      <c r="M41" s="21">
        <f t="shared" ref="M41:M46" si="4">+G41+L41</f>
        <v>97696672</v>
      </c>
      <c r="N41" s="25">
        <v>2120210</v>
      </c>
      <c r="O41" s="25">
        <v>2119210</v>
      </c>
      <c r="P41" s="21">
        <v>0</v>
      </c>
      <c r="Q41" s="62">
        <v>0</v>
      </c>
    </row>
    <row r="42" spans="1:17" ht="46.5" customHeight="1" x14ac:dyDescent="0.25">
      <c r="A42" s="60" t="s">
        <v>460</v>
      </c>
      <c r="B42" s="31" t="s">
        <v>113</v>
      </c>
      <c r="C42" s="19" t="s">
        <v>16</v>
      </c>
      <c r="D42" s="19">
        <v>20</v>
      </c>
      <c r="E42" s="19" t="s">
        <v>14</v>
      </c>
      <c r="F42" s="20" t="s">
        <v>114</v>
      </c>
      <c r="G42" s="21">
        <v>53360773</v>
      </c>
      <c r="H42" s="21">
        <v>0</v>
      </c>
      <c r="I42" s="21">
        <v>0</v>
      </c>
      <c r="J42" s="21">
        <v>0</v>
      </c>
      <c r="K42" s="21">
        <v>0</v>
      </c>
      <c r="L42" s="21">
        <f t="shared" si="0"/>
        <v>0</v>
      </c>
      <c r="M42" s="21">
        <f t="shared" si="4"/>
        <v>53360773</v>
      </c>
      <c r="N42" s="25">
        <v>34669480</v>
      </c>
      <c r="O42" s="25">
        <v>34668480</v>
      </c>
      <c r="P42" s="21">
        <v>7000000</v>
      </c>
      <c r="Q42" s="62">
        <v>0</v>
      </c>
    </row>
    <row r="43" spans="1:17" ht="38.25" customHeight="1" x14ac:dyDescent="0.25">
      <c r="A43" s="60" t="s">
        <v>460</v>
      </c>
      <c r="B43" s="31" t="s">
        <v>115</v>
      </c>
      <c r="C43" s="19" t="s">
        <v>16</v>
      </c>
      <c r="D43" s="19">
        <v>20</v>
      </c>
      <c r="E43" s="19" t="s">
        <v>14</v>
      </c>
      <c r="F43" s="20" t="s">
        <v>116</v>
      </c>
      <c r="G43" s="21">
        <v>3000000</v>
      </c>
      <c r="H43" s="21">
        <v>0</v>
      </c>
      <c r="I43" s="21">
        <v>0</v>
      </c>
      <c r="J43" s="21">
        <v>0</v>
      </c>
      <c r="K43" s="21">
        <v>0</v>
      </c>
      <c r="L43" s="21">
        <f t="shared" si="0"/>
        <v>0</v>
      </c>
      <c r="M43" s="21">
        <f t="shared" si="4"/>
        <v>3000000</v>
      </c>
      <c r="N43" s="25">
        <v>1000</v>
      </c>
      <c r="O43" s="25">
        <v>0</v>
      </c>
      <c r="P43" s="21">
        <v>0</v>
      </c>
      <c r="Q43" s="62">
        <v>0</v>
      </c>
    </row>
    <row r="44" spans="1:17" ht="45" customHeight="1" x14ac:dyDescent="0.25">
      <c r="A44" s="60" t="s">
        <v>460</v>
      </c>
      <c r="B44" s="31" t="s">
        <v>117</v>
      </c>
      <c r="C44" s="19" t="s">
        <v>16</v>
      </c>
      <c r="D44" s="19">
        <v>20</v>
      </c>
      <c r="E44" s="19" t="s">
        <v>14</v>
      </c>
      <c r="F44" s="20" t="s">
        <v>118</v>
      </c>
      <c r="G44" s="21">
        <v>3492117</v>
      </c>
      <c r="H44" s="21">
        <v>0</v>
      </c>
      <c r="I44" s="21">
        <v>0</v>
      </c>
      <c r="J44" s="21">
        <v>0</v>
      </c>
      <c r="K44" s="21">
        <v>0</v>
      </c>
      <c r="L44" s="21">
        <f t="shared" si="0"/>
        <v>0</v>
      </c>
      <c r="M44" s="21">
        <f t="shared" si="4"/>
        <v>3492117</v>
      </c>
      <c r="N44" s="25">
        <v>505260</v>
      </c>
      <c r="O44" s="25">
        <v>504260</v>
      </c>
      <c r="P44" s="21">
        <v>0</v>
      </c>
      <c r="Q44" s="62">
        <v>0</v>
      </c>
    </row>
    <row r="45" spans="1:17" ht="38.25" customHeight="1" x14ac:dyDescent="0.25">
      <c r="A45" s="60" t="s">
        <v>460</v>
      </c>
      <c r="B45" s="31" t="s">
        <v>119</v>
      </c>
      <c r="C45" s="19" t="s">
        <v>16</v>
      </c>
      <c r="D45" s="19">
        <v>20</v>
      </c>
      <c r="E45" s="19" t="s">
        <v>14</v>
      </c>
      <c r="F45" s="20" t="s">
        <v>120</v>
      </c>
      <c r="G45" s="21">
        <v>8099616</v>
      </c>
      <c r="H45" s="21">
        <v>0</v>
      </c>
      <c r="I45" s="21">
        <v>0</v>
      </c>
      <c r="J45" s="21">
        <v>0</v>
      </c>
      <c r="K45" s="21">
        <v>0</v>
      </c>
      <c r="L45" s="21">
        <f t="shared" si="0"/>
        <v>0</v>
      </c>
      <c r="M45" s="21">
        <f t="shared" si="4"/>
        <v>8099616</v>
      </c>
      <c r="N45" s="25">
        <v>6302295</v>
      </c>
      <c r="O45" s="25">
        <v>301295</v>
      </c>
      <c r="P45" s="21">
        <v>0</v>
      </c>
      <c r="Q45" s="62">
        <v>0</v>
      </c>
    </row>
    <row r="46" spans="1:17" ht="25.5" customHeight="1" x14ac:dyDescent="0.25">
      <c r="A46" s="60" t="s">
        <v>460</v>
      </c>
      <c r="B46" s="31" t="s">
        <v>123</v>
      </c>
      <c r="C46" s="19" t="s">
        <v>16</v>
      </c>
      <c r="D46" s="19">
        <v>20</v>
      </c>
      <c r="E46" s="19" t="s">
        <v>14</v>
      </c>
      <c r="F46" s="20" t="s">
        <v>466</v>
      </c>
      <c r="G46" s="21">
        <v>2000000</v>
      </c>
      <c r="H46" s="21">
        <v>0</v>
      </c>
      <c r="I46" s="21">
        <v>0</v>
      </c>
      <c r="J46" s="21">
        <v>0</v>
      </c>
      <c r="K46" s="21">
        <v>0</v>
      </c>
      <c r="L46" s="21">
        <f t="shared" si="0"/>
        <v>0</v>
      </c>
      <c r="M46" s="21">
        <f t="shared" si="4"/>
        <v>2000000</v>
      </c>
      <c r="N46" s="25">
        <v>2000</v>
      </c>
      <c r="O46" s="25">
        <v>0</v>
      </c>
      <c r="P46" s="21">
        <v>0</v>
      </c>
      <c r="Q46" s="62">
        <v>0</v>
      </c>
    </row>
    <row r="47" spans="1:17" ht="27.75" customHeight="1" x14ac:dyDescent="0.25">
      <c r="A47" s="60" t="s">
        <v>460</v>
      </c>
      <c r="B47" s="15" t="s">
        <v>133</v>
      </c>
      <c r="C47" s="19"/>
      <c r="D47" s="19"/>
      <c r="E47" s="19"/>
      <c r="F47" s="16" t="s">
        <v>134</v>
      </c>
      <c r="G47" s="27">
        <f>+G48+G59+G66+G72+G55</f>
        <v>19229136508</v>
      </c>
      <c r="H47" s="27">
        <f>+H48+H59+H66+H72+H55</f>
        <v>0</v>
      </c>
      <c r="I47" s="27">
        <f>+I48+I59+I66+I72+I55</f>
        <v>0</v>
      </c>
      <c r="J47" s="27">
        <f>+J48+J59+J66+J72+J55</f>
        <v>70000000</v>
      </c>
      <c r="K47" s="27">
        <f>+K48+K59+K66+K72+K55</f>
        <v>70000000</v>
      </c>
      <c r="L47" s="27">
        <f t="shared" si="0"/>
        <v>0</v>
      </c>
      <c r="M47" s="27">
        <f>+M48+M59+M66+M72+M55</f>
        <v>19229136508</v>
      </c>
      <c r="N47" s="27">
        <f>+N48+N59+N66+N72+N55</f>
        <v>13460223089</v>
      </c>
      <c r="O47" s="27">
        <f>+O48+O59+O66+O72+O55</f>
        <v>12022285735.57</v>
      </c>
      <c r="P47" s="27">
        <f>+P48+P59+P66+P72+P55</f>
        <v>1573276933.95</v>
      </c>
      <c r="Q47" s="64">
        <f>+Q48+Q59+Q66+Q72+Q55</f>
        <v>1493316071.95</v>
      </c>
    </row>
    <row r="48" spans="1:17" ht="79.5" customHeight="1" x14ac:dyDescent="0.25">
      <c r="A48" s="60" t="s">
        <v>460</v>
      </c>
      <c r="B48" s="15" t="s">
        <v>139</v>
      </c>
      <c r="C48" s="19"/>
      <c r="D48" s="19"/>
      <c r="E48" s="19"/>
      <c r="F48" s="16" t="s">
        <v>467</v>
      </c>
      <c r="G48" s="27">
        <f>+G49+G52+G53+G54+G51+G50</f>
        <v>952153325</v>
      </c>
      <c r="H48" s="27">
        <f>+H49+H52+H53+H54+H51+H50</f>
        <v>0</v>
      </c>
      <c r="I48" s="27">
        <f>+I49+I52+I53+I54+I51+I50</f>
        <v>0</v>
      </c>
      <c r="J48" s="27">
        <f>+J49+J52+J53+J54+J51+J50</f>
        <v>0</v>
      </c>
      <c r="K48" s="27">
        <f>+K49+K52+K53+K54+K51+K50</f>
        <v>0</v>
      </c>
      <c r="L48" s="27">
        <f t="shared" si="0"/>
        <v>0</v>
      </c>
      <c r="M48" s="27">
        <f>+M49+M52+M53+M54+M51+M50</f>
        <v>952153325</v>
      </c>
      <c r="N48" s="27">
        <f>+N49+N52+N53+N54+N51+N50</f>
        <v>706174569.33000004</v>
      </c>
      <c r="O48" s="27">
        <f>+O49+O52+O53+O54+O51+O50</f>
        <v>338978490.33000004</v>
      </c>
      <c r="P48" s="27">
        <f>+P49+P52+P53+P54+P51+P50</f>
        <v>24455921</v>
      </c>
      <c r="Q48" s="64">
        <f>+Q49+Q52+Q53+Q54+Q51+Q50</f>
        <v>19055921</v>
      </c>
    </row>
    <row r="49" spans="1:17" ht="36" customHeight="1" x14ac:dyDescent="0.25">
      <c r="A49" s="60" t="s">
        <v>460</v>
      </c>
      <c r="B49" s="18" t="s">
        <v>141</v>
      </c>
      <c r="C49" s="19" t="s">
        <v>16</v>
      </c>
      <c r="D49" s="19">
        <v>20</v>
      </c>
      <c r="E49" s="19" t="s">
        <v>14</v>
      </c>
      <c r="F49" s="20" t="s">
        <v>142</v>
      </c>
      <c r="G49" s="21">
        <v>16420000</v>
      </c>
      <c r="H49" s="21">
        <v>0</v>
      </c>
      <c r="I49" s="21">
        <v>0</v>
      </c>
      <c r="J49" s="21">
        <v>0</v>
      </c>
      <c r="K49" s="21">
        <v>0</v>
      </c>
      <c r="L49" s="21">
        <f t="shared" si="0"/>
        <v>0</v>
      </c>
      <c r="M49" s="21">
        <f t="shared" ref="M49:M54" si="5">+G49+L49</f>
        <v>16420000</v>
      </c>
      <c r="N49" s="25">
        <v>2400000</v>
      </c>
      <c r="O49" s="25">
        <v>2400000</v>
      </c>
      <c r="P49" s="21">
        <v>2400000</v>
      </c>
      <c r="Q49" s="62">
        <v>0</v>
      </c>
    </row>
    <row r="50" spans="1:17" ht="36" customHeight="1" x14ac:dyDescent="0.25">
      <c r="A50" s="60" t="s">
        <v>460</v>
      </c>
      <c r="B50" s="18" t="s">
        <v>143</v>
      </c>
      <c r="C50" s="19" t="s">
        <v>16</v>
      </c>
      <c r="D50" s="19">
        <v>20</v>
      </c>
      <c r="E50" s="19" t="s">
        <v>14</v>
      </c>
      <c r="F50" s="20" t="s">
        <v>144</v>
      </c>
      <c r="G50" s="21">
        <v>86852600</v>
      </c>
      <c r="H50" s="21">
        <v>0</v>
      </c>
      <c r="I50" s="21">
        <v>0</v>
      </c>
      <c r="J50" s="21">
        <v>0</v>
      </c>
      <c r="K50" s="21">
        <v>0</v>
      </c>
      <c r="L50" s="21">
        <f t="shared" si="0"/>
        <v>0</v>
      </c>
      <c r="M50" s="21">
        <f t="shared" si="5"/>
        <v>86852600</v>
      </c>
      <c r="N50" s="25">
        <v>85852600</v>
      </c>
      <c r="O50" s="25">
        <v>85852600</v>
      </c>
      <c r="P50" s="21">
        <v>0</v>
      </c>
      <c r="Q50" s="62">
        <v>0</v>
      </c>
    </row>
    <row r="51" spans="1:17" ht="36" customHeight="1" x14ac:dyDescent="0.25">
      <c r="A51" s="60" t="s">
        <v>460</v>
      </c>
      <c r="B51" s="18" t="s">
        <v>145</v>
      </c>
      <c r="C51" s="19" t="s">
        <v>16</v>
      </c>
      <c r="D51" s="19">
        <v>20</v>
      </c>
      <c r="E51" s="19" t="s">
        <v>14</v>
      </c>
      <c r="F51" s="20" t="s">
        <v>146</v>
      </c>
      <c r="G51" s="21">
        <v>15717514</v>
      </c>
      <c r="H51" s="21">
        <v>0</v>
      </c>
      <c r="I51" s="21">
        <v>0</v>
      </c>
      <c r="J51" s="21">
        <v>0</v>
      </c>
      <c r="K51" s="21">
        <v>0</v>
      </c>
      <c r="L51" s="21">
        <f t="shared" si="0"/>
        <v>0</v>
      </c>
      <c r="M51" s="21">
        <f t="shared" si="5"/>
        <v>15717514</v>
      </c>
      <c r="N51" s="25">
        <v>2942570</v>
      </c>
      <c r="O51" s="25">
        <v>2941570</v>
      </c>
      <c r="P51" s="21">
        <v>0</v>
      </c>
      <c r="Q51" s="62">
        <v>0</v>
      </c>
    </row>
    <row r="52" spans="1:17" ht="36" customHeight="1" x14ac:dyDescent="0.25">
      <c r="A52" s="60" t="s">
        <v>460</v>
      </c>
      <c r="B52" s="18" t="s">
        <v>147</v>
      </c>
      <c r="C52" s="19" t="s">
        <v>16</v>
      </c>
      <c r="D52" s="19">
        <v>20</v>
      </c>
      <c r="E52" s="19" t="s">
        <v>14</v>
      </c>
      <c r="F52" s="20" t="s">
        <v>148</v>
      </c>
      <c r="G52" s="21">
        <v>25215211</v>
      </c>
      <c r="H52" s="21">
        <v>0</v>
      </c>
      <c r="I52" s="21">
        <v>0</v>
      </c>
      <c r="J52" s="21">
        <v>0</v>
      </c>
      <c r="K52" s="21">
        <v>0</v>
      </c>
      <c r="L52" s="21">
        <f t="shared" si="0"/>
        <v>0</v>
      </c>
      <c r="M52" s="21">
        <f t="shared" si="5"/>
        <v>25215211</v>
      </c>
      <c r="N52" s="25">
        <v>4360983.33</v>
      </c>
      <c r="O52" s="25">
        <v>4359983.33</v>
      </c>
      <c r="P52" s="21">
        <v>3000000</v>
      </c>
      <c r="Q52" s="62">
        <v>0</v>
      </c>
    </row>
    <row r="53" spans="1:17" ht="36" customHeight="1" x14ac:dyDescent="0.25">
      <c r="A53" s="60" t="s">
        <v>460</v>
      </c>
      <c r="B53" s="18" t="s">
        <v>149</v>
      </c>
      <c r="C53" s="19" t="s">
        <v>16</v>
      </c>
      <c r="D53" s="19">
        <v>20</v>
      </c>
      <c r="E53" s="19" t="s">
        <v>14</v>
      </c>
      <c r="F53" s="20" t="s">
        <v>150</v>
      </c>
      <c r="G53" s="21">
        <v>421698000</v>
      </c>
      <c r="H53" s="21">
        <v>0</v>
      </c>
      <c r="I53" s="21">
        <v>0</v>
      </c>
      <c r="J53" s="21">
        <v>0</v>
      </c>
      <c r="K53" s="21">
        <v>0</v>
      </c>
      <c r="L53" s="21">
        <f t="shared" si="0"/>
        <v>0</v>
      </c>
      <c r="M53" s="21">
        <f t="shared" si="5"/>
        <v>421698000</v>
      </c>
      <c r="N53" s="25">
        <v>224368416</v>
      </c>
      <c r="O53" s="25">
        <v>224368416</v>
      </c>
      <c r="P53" s="21">
        <v>0</v>
      </c>
      <c r="Q53" s="62">
        <v>0</v>
      </c>
    </row>
    <row r="54" spans="1:17" ht="36" customHeight="1" x14ac:dyDescent="0.25">
      <c r="A54" s="60" t="s">
        <v>460</v>
      </c>
      <c r="B54" s="18" t="s">
        <v>151</v>
      </c>
      <c r="C54" s="19" t="s">
        <v>16</v>
      </c>
      <c r="D54" s="19">
        <v>20</v>
      </c>
      <c r="E54" s="19" t="s">
        <v>14</v>
      </c>
      <c r="F54" s="20" t="s">
        <v>468</v>
      </c>
      <c r="G54" s="21">
        <v>386250000</v>
      </c>
      <c r="H54" s="21">
        <v>0</v>
      </c>
      <c r="I54" s="21">
        <v>0</v>
      </c>
      <c r="J54" s="21">
        <v>0</v>
      </c>
      <c r="K54" s="21">
        <v>0</v>
      </c>
      <c r="L54" s="21">
        <f t="shared" si="0"/>
        <v>0</v>
      </c>
      <c r="M54" s="21">
        <f t="shared" si="5"/>
        <v>386250000</v>
      </c>
      <c r="N54" s="25">
        <v>386250000</v>
      </c>
      <c r="O54" s="25">
        <v>19055921</v>
      </c>
      <c r="P54" s="21">
        <v>19055921</v>
      </c>
      <c r="Q54" s="62">
        <v>19055921</v>
      </c>
    </row>
    <row r="55" spans="1:17" ht="49.5" customHeight="1" x14ac:dyDescent="0.25">
      <c r="A55" s="60" t="s">
        <v>460</v>
      </c>
      <c r="B55" s="15" t="s">
        <v>153</v>
      </c>
      <c r="C55" s="19"/>
      <c r="D55" s="19"/>
      <c r="E55" s="19"/>
      <c r="F55" s="16" t="s">
        <v>469</v>
      </c>
      <c r="G55" s="27">
        <f>+G56+G57+G58</f>
        <v>9992637352</v>
      </c>
      <c r="H55" s="27">
        <f>+H56+H57+H58</f>
        <v>0</v>
      </c>
      <c r="I55" s="27">
        <f>+I56+I57+I58</f>
        <v>0</v>
      </c>
      <c r="J55" s="27">
        <f>+J56+J57+J58</f>
        <v>0</v>
      </c>
      <c r="K55" s="27">
        <f>+K56+K57+K58</f>
        <v>0</v>
      </c>
      <c r="L55" s="27">
        <f t="shared" si="0"/>
        <v>0</v>
      </c>
      <c r="M55" s="27">
        <f>+M56+M57+M58</f>
        <v>9992637352</v>
      </c>
      <c r="N55" s="27">
        <f>+N56+N57+N58</f>
        <v>6128981977</v>
      </c>
      <c r="O55" s="27">
        <f>+O56+O57+O58</f>
        <v>5469126986</v>
      </c>
      <c r="P55" s="27">
        <f>+P56+P57+P58</f>
        <v>1470721029.3800001</v>
      </c>
      <c r="Q55" s="64">
        <f>+Q56+Q57+Q58</f>
        <v>1470721029.3800001</v>
      </c>
    </row>
    <row r="56" spans="1:17" ht="28.5" customHeight="1" x14ac:dyDescent="0.25">
      <c r="A56" s="60" t="s">
        <v>460</v>
      </c>
      <c r="B56" s="18" t="s">
        <v>155</v>
      </c>
      <c r="C56" s="19" t="s">
        <v>16</v>
      </c>
      <c r="D56" s="19">
        <v>20</v>
      </c>
      <c r="E56" s="19" t="s">
        <v>14</v>
      </c>
      <c r="F56" s="20" t="s">
        <v>156</v>
      </c>
      <c r="G56" s="21">
        <v>1637544870</v>
      </c>
      <c r="H56" s="21">
        <v>0</v>
      </c>
      <c r="I56" s="21">
        <v>0</v>
      </c>
      <c r="J56" s="21">
        <v>0</v>
      </c>
      <c r="K56" s="21">
        <v>0</v>
      </c>
      <c r="L56" s="21">
        <f t="shared" si="0"/>
        <v>0</v>
      </c>
      <c r="M56" s="21">
        <f>+G56+L56</f>
        <v>1637544870</v>
      </c>
      <c r="N56" s="21">
        <v>1102557146</v>
      </c>
      <c r="O56" s="21">
        <v>1102532155</v>
      </c>
      <c r="P56" s="21">
        <v>939197774</v>
      </c>
      <c r="Q56" s="62">
        <v>939197774</v>
      </c>
    </row>
    <row r="57" spans="1:17" ht="28.5" customHeight="1" x14ac:dyDescent="0.25">
      <c r="A57" s="60" t="s">
        <v>460</v>
      </c>
      <c r="B57" s="18" t="s">
        <v>157</v>
      </c>
      <c r="C57" s="19" t="s">
        <v>16</v>
      </c>
      <c r="D57" s="19">
        <v>20</v>
      </c>
      <c r="E57" s="19" t="s">
        <v>14</v>
      </c>
      <c r="F57" s="20" t="s">
        <v>158</v>
      </c>
      <c r="G57" s="21">
        <v>8350831932</v>
      </c>
      <c r="H57" s="21">
        <v>0</v>
      </c>
      <c r="I57" s="21">
        <v>0</v>
      </c>
      <c r="J57" s="21">
        <v>0</v>
      </c>
      <c r="K57" s="21">
        <v>0</v>
      </c>
      <c r="L57" s="21">
        <f t="shared" si="0"/>
        <v>0</v>
      </c>
      <c r="M57" s="21">
        <f>+G57+L57</f>
        <v>8350831932</v>
      </c>
      <c r="N57" s="21">
        <v>5025058434</v>
      </c>
      <c r="O57" s="21">
        <v>4365228434</v>
      </c>
      <c r="P57" s="21">
        <v>531523255.38</v>
      </c>
      <c r="Q57" s="62">
        <v>531523255.38</v>
      </c>
    </row>
    <row r="58" spans="1:17" ht="35.25" customHeight="1" x14ac:dyDescent="0.25">
      <c r="A58" s="60" t="s">
        <v>460</v>
      </c>
      <c r="B58" s="18" t="s">
        <v>159</v>
      </c>
      <c r="C58" s="19" t="s">
        <v>16</v>
      </c>
      <c r="D58" s="19">
        <v>20</v>
      </c>
      <c r="E58" s="19" t="s">
        <v>14</v>
      </c>
      <c r="F58" s="20" t="s">
        <v>160</v>
      </c>
      <c r="G58" s="21">
        <v>4260550</v>
      </c>
      <c r="H58" s="21">
        <v>0</v>
      </c>
      <c r="I58" s="21">
        <v>0</v>
      </c>
      <c r="J58" s="21">
        <v>0</v>
      </c>
      <c r="K58" s="21">
        <v>0</v>
      </c>
      <c r="L58" s="21">
        <f t="shared" si="0"/>
        <v>0</v>
      </c>
      <c r="M58" s="21">
        <f>+G58+L58</f>
        <v>4260550</v>
      </c>
      <c r="N58" s="21">
        <v>1366397</v>
      </c>
      <c r="O58" s="21">
        <v>1366397</v>
      </c>
      <c r="P58" s="21">
        <v>0</v>
      </c>
      <c r="Q58" s="62">
        <v>0</v>
      </c>
    </row>
    <row r="59" spans="1:17" ht="49.5" customHeight="1" x14ac:dyDescent="0.25">
      <c r="A59" s="60" t="s">
        <v>460</v>
      </c>
      <c r="B59" s="15" t="s">
        <v>161</v>
      </c>
      <c r="C59" s="19"/>
      <c r="D59" s="19"/>
      <c r="E59" s="19"/>
      <c r="F59" s="16" t="s">
        <v>162</v>
      </c>
      <c r="G59" s="27">
        <f>SUM(G60:G65)</f>
        <v>7651445831</v>
      </c>
      <c r="H59" s="27">
        <f>SUM(H60:H65)</f>
        <v>0</v>
      </c>
      <c r="I59" s="27">
        <f>SUM(I60:I65)</f>
        <v>0</v>
      </c>
      <c r="J59" s="27">
        <f>SUM(J60:J65)</f>
        <v>70000000</v>
      </c>
      <c r="K59" s="27">
        <f>SUM(K60:K65)</f>
        <v>70000000</v>
      </c>
      <c r="L59" s="27">
        <f t="shared" si="0"/>
        <v>0</v>
      </c>
      <c r="M59" s="27">
        <f>SUM(M60:M65)</f>
        <v>7651445831</v>
      </c>
      <c r="N59" s="27">
        <f>SUM(N60:N65)</f>
        <v>6267564392.6700001</v>
      </c>
      <c r="O59" s="27">
        <f>SUM(O60:O65)</f>
        <v>5858006963.2399998</v>
      </c>
      <c r="P59" s="27">
        <f>SUM(P60:P65)</f>
        <v>71926687.569999993</v>
      </c>
      <c r="Q59" s="64">
        <f>SUM(Q60:Q65)</f>
        <v>3365825.57</v>
      </c>
    </row>
    <row r="60" spans="1:17" ht="32.25" customHeight="1" x14ac:dyDescent="0.25">
      <c r="A60" s="60" t="s">
        <v>460</v>
      </c>
      <c r="B60" s="18" t="s">
        <v>163</v>
      </c>
      <c r="C60" s="19" t="s">
        <v>16</v>
      </c>
      <c r="D60" s="19">
        <v>20</v>
      </c>
      <c r="E60" s="19" t="s">
        <v>14</v>
      </c>
      <c r="F60" s="20" t="s">
        <v>164</v>
      </c>
      <c r="G60" s="21">
        <v>2184505767</v>
      </c>
      <c r="H60" s="21">
        <v>0</v>
      </c>
      <c r="I60" s="21">
        <v>0</v>
      </c>
      <c r="J60" s="21">
        <v>0</v>
      </c>
      <c r="K60" s="21">
        <v>70000000</v>
      </c>
      <c r="L60" s="21">
        <f t="shared" si="0"/>
        <v>-70000000</v>
      </c>
      <c r="M60" s="21">
        <f t="shared" ref="M60:M65" si="6">+G60+L60</f>
        <v>2114505767</v>
      </c>
      <c r="N60" s="21">
        <v>1974657208</v>
      </c>
      <c r="O60" s="21">
        <v>1974278372</v>
      </c>
      <c r="P60" s="21">
        <v>59026830</v>
      </c>
      <c r="Q60" s="62">
        <v>21164</v>
      </c>
    </row>
    <row r="61" spans="1:17" ht="32.25" customHeight="1" x14ac:dyDescent="0.25">
      <c r="A61" s="60" t="s">
        <v>460</v>
      </c>
      <c r="B61" s="18" t="s">
        <v>165</v>
      </c>
      <c r="C61" s="19" t="s">
        <v>16</v>
      </c>
      <c r="D61" s="19">
        <v>20</v>
      </c>
      <c r="E61" s="19" t="s">
        <v>14</v>
      </c>
      <c r="F61" s="20" t="s">
        <v>470</v>
      </c>
      <c r="G61" s="21">
        <v>3068205231</v>
      </c>
      <c r="H61" s="21">
        <v>0</v>
      </c>
      <c r="I61" s="21">
        <v>0</v>
      </c>
      <c r="J61" s="21">
        <v>70000000</v>
      </c>
      <c r="K61" s="21">
        <v>0</v>
      </c>
      <c r="L61" s="21">
        <f t="shared" si="0"/>
        <v>70000000</v>
      </c>
      <c r="M61" s="21">
        <f t="shared" si="6"/>
        <v>3138205231</v>
      </c>
      <c r="N61" s="21">
        <v>3074112615</v>
      </c>
      <c r="O61" s="21">
        <v>2957394960</v>
      </c>
      <c r="P61" s="21">
        <v>12563196</v>
      </c>
      <c r="Q61" s="62">
        <v>3008000</v>
      </c>
    </row>
    <row r="62" spans="1:17" ht="44.25" customHeight="1" x14ac:dyDescent="0.25">
      <c r="A62" s="60" t="s">
        <v>460</v>
      </c>
      <c r="B62" s="18" t="s">
        <v>167</v>
      </c>
      <c r="C62" s="19" t="s">
        <v>16</v>
      </c>
      <c r="D62" s="19">
        <v>20</v>
      </c>
      <c r="E62" s="19" t="s">
        <v>14</v>
      </c>
      <c r="F62" s="20" t="s">
        <v>471</v>
      </c>
      <c r="G62" s="21">
        <v>373553600</v>
      </c>
      <c r="H62" s="21">
        <v>0</v>
      </c>
      <c r="I62" s="21">
        <v>0</v>
      </c>
      <c r="J62" s="21">
        <v>0</v>
      </c>
      <c r="K62" s="21">
        <v>0</v>
      </c>
      <c r="L62" s="21">
        <f t="shared" si="0"/>
        <v>0</v>
      </c>
      <c r="M62" s="21">
        <f t="shared" si="6"/>
        <v>373553600</v>
      </c>
      <c r="N62" s="21">
        <v>258583600</v>
      </c>
      <c r="O62" s="21">
        <v>49947661.57</v>
      </c>
      <c r="P62" s="21">
        <v>336661.57</v>
      </c>
      <c r="Q62" s="62">
        <v>336661.57</v>
      </c>
    </row>
    <row r="63" spans="1:17" ht="32.25" customHeight="1" x14ac:dyDescent="0.25">
      <c r="A63" s="60" t="s">
        <v>460</v>
      </c>
      <c r="B63" s="18" t="s">
        <v>169</v>
      </c>
      <c r="C63" s="19" t="s">
        <v>16</v>
      </c>
      <c r="D63" s="19">
        <v>20</v>
      </c>
      <c r="E63" s="19" t="s">
        <v>14</v>
      </c>
      <c r="F63" s="20" t="s">
        <v>170</v>
      </c>
      <c r="G63" s="21">
        <v>1353159517</v>
      </c>
      <c r="H63" s="21">
        <v>0</v>
      </c>
      <c r="I63" s="21">
        <v>0</v>
      </c>
      <c r="J63" s="21">
        <v>0</v>
      </c>
      <c r="K63" s="21">
        <v>0</v>
      </c>
      <c r="L63" s="21">
        <f t="shared" si="0"/>
        <v>0</v>
      </c>
      <c r="M63" s="21">
        <f t="shared" si="6"/>
        <v>1353159517</v>
      </c>
      <c r="N63" s="21">
        <v>658373969.66999996</v>
      </c>
      <c r="O63" s="21">
        <v>658273969.66999996</v>
      </c>
      <c r="P63" s="21">
        <v>0</v>
      </c>
      <c r="Q63" s="62">
        <v>0</v>
      </c>
    </row>
    <row r="64" spans="1:17" ht="50.25" customHeight="1" x14ac:dyDescent="0.25">
      <c r="A64" s="60" t="s">
        <v>460</v>
      </c>
      <c r="B64" s="18" t="s">
        <v>171</v>
      </c>
      <c r="C64" s="19" t="s">
        <v>16</v>
      </c>
      <c r="D64" s="19">
        <v>20</v>
      </c>
      <c r="E64" s="19" t="s">
        <v>14</v>
      </c>
      <c r="F64" s="20" t="s">
        <v>472</v>
      </c>
      <c r="G64" s="21">
        <v>213650000</v>
      </c>
      <c r="H64" s="21">
        <v>0</v>
      </c>
      <c r="I64" s="21">
        <v>0</v>
      </c>
      <c r="J64" s="21">
        <v>0</v>
      </c>
      <c r="K64" s="21">
        <v>0</v>
      </c>
      <c r="L64" s="21">
        <f t="shared" si="0"/>
        <v>0</v>
      </c>
      <c r="M64" s="21">
        <f t="shared" si="6"/>
        <v>213650000</v>
      </c>
      <c r="N64" s="21">
        <v>83700000</v>
      </c>
      <c r="O64" s="21">
        <v>0</v>
      </c>
      <c r="P64" s="21">
        <v>0</v>
      </c>
      <c r="Q64" s="62">
        <v>0</v>
      </c>
    </row>
    <row r="65" spans="1:18" ht="49.5" customHeight="1" x14ac:dyDescent="0.25">
      <c r="A65" s="60" t="s">
        <v>460</v>
      </c>
      <c r="B65" s="18" t="s">
        <v>173</v>
      </c>
      <c r="C65" s="19" t="s">
        <v>16</v>
      </c>
      <c r="D65" s="19">
        <v>20</v>
      </c>
      <c r="E65" s="19" t="s">
        <v>14</v>
      </c>
      <c r="F65" s="20" t="s">
        <v>473</v>
      </c>
      <c r="G65" s="21">
        <v>458371716</v>
      </c>
      <c r="H65" s="21">
        <v>0</v>
      </c>
      <c r="I65" s="21">
        <v>0</v>
      </c>
      <c r="J65" s="21">
        <v>0</v>
      </c>
      <c r="K65" s="21">
        <v>0</v>
      </c>
      <c r="L65" s="21">
        <f t="shared" si="0"/>
        <v>0</v>
      </c>
      <c r="M65" s="21">
        <f t="shared" si="6"/>
        <v>458371716</v>
      </c>
      <c r="N65" s="21">
        <v>218137000</v>
      </c>
      <c r="O65" s="21">
        <v>218112000</v>
      </c>
      <c r="P65" s="21">
        <v>0</v>
      </c>
      <c r="Q65" s="62">
        <v>0</v>
      </c>
    </row>
    <row r="66" spans="1:18" ht="32.25" customHeight="1" x14ac:dyDescent="0.25">
      <c r="A66" s="60" t="s">
        <v>460</v>
      </c>
      <c r="B66" s="15" t="s">
        <v>175</v>
      </c>
      <c r="C66" s="19"/>
      <c r="D66" s="19"/>
      <c r="E66" s="19"/>
      <c r="F66" s="16" t="s">
        <v>474</v>
      </c>
      <c r="G66" s="27">
        <f>SUM(G67:G71)</f>
        <v>587900000</v>
      </c>
      <c r="H66" s="27">
        <f>SUM(H67:H71)</f>
        <v>0</v>
      </c>
      <c r="I66" s="27">
        <f>SUM(I67:I71)</f>
        <v>0</v>
      </c>
      <c r="J66" s="27">
        <f>SUM(J67:J71)</f>
        <v>0</v>
      </c>
      <c r="K66" s="27">
        <f>SUM(K67:K71)</f>
        <v>0</v>
      </c>
      <c r="L66" s="27">
        <f t="shared" si="0"/>
        <v>0</v>
      </c>
      <c r="M66" s="27">
        <f>SUM(M67:M71)</f>
        <v>587900000</v>
      </c>
      <c r="N66" s="27">
        <f>SUM(N67:N71)</f>
        <v>351502150</v>
      </c>
      <c r="O66" s="27">
        <f>SUM(O67:O71)</f>
        <v>350173296</v>
      </c>
      <c r="P66" s="27">
        <f>SUM(P67:P71)</f>
        <v>173296</v>
      </c>
      <c r="Q66" s="64">
        <f>SUM(Q67:Q71)</f>
        <v>173296</v>
      </c>
    </row>
    <row r="67" spans="1:18" ht="33" customHeight="1" x14ac:dyDescent="0.25">
      <c r="A67" s="60" t="s">
        <v>460</v>
      </c>
      <c r="B67" s="18" t="s">
        <v>177</v>
      </c>
      <c r="C67" s="19" t="s">
        <v>16</v>
      </c>
      <c r="D67" s="19">
        <v>20</v>
      </c>
      <c r="E67" s="19" t="s">
        <v>14</v>
      </c>
      <c r="F67" s="20" t="s">
        <v>178</v>
      </c>
      <c r="G67" s="21">
        <v>282000000</v>
      </c>
      <c r="H67" s="21">
        <v>0</v>
      </c>
      <c r="I67" s="21">
        <v>0</v>
      </c>
      <c r="J67" s="21">
        <v>0</v>
      </c>
      <c r="K67" s="21">
        <v>0</v>
      </c>
      <c r="L67" s="21">
        <f t="shared" ref="L67:L130" si="7">+H67-I67+J67-K67</f>
        <v>0</v>
      </c>
      <c r="M67" s="21">
        <f t="shared" ref="M67:M72" si="8">+G67+L67</f>
        <v>282000000</v>
      </c>
      <c r="N67" s="21">
        <v>120001000</v>
      </c>
      <c r="O67" s="21">
        <v>120000000</v>
      </c>
      <c r="P67" s="21">
        <v>0</v>
      </c>
      <c r="Q67" s="62">
        <v>0</v>
      </c>
    </row>
    <row r="68" spans="1:18" ht="33" customHeight="1" x14ac:dyDescent="0.25">
      <c r="A68" s="60" t="s">
        <v>460</v>
      </c>
      <c r="B68" s="18" t="s">
        <v>179</v>
      </c>
      <c r="C68" s="19" t="s">
        <v>16</v>
      </c>
      <c r="D68" s="19">
        <v>20</v>
      </c>
      <c r="E68" s="19" t="s">
        <v>14</v>
      </c>
      <c r="F68" s="20" t="s">
        <v>180</v>
      </c>
      <c r="G68" s="21">
        <v>35000000</v>
      </c>
      <c r="H68" s="21">
        <v>0</v>
      </c>
      <c r="I68" s="21">
        <v>0</v>
      </c>
      <c r="J68" s="21">
        <v>0</v>
      </c>
      <c r="K68" s="21">
        <v>0</v>
      </c>
      <c r="L68" s="21">
        <f t="shared" si="7"/>
        <v>0</v>
      </c>
      <c r="M68" s="21">
        <f t="shared" si="8"/>
        <v>35000000</v>
      </c>
      <c r="N68" s="21">
        <v>350</v>
      </c>
      <c r="O68" s="21">
        <v>0</v>
      </c>
      <c r="P68" s="21">
        <v>0</v>
      </c>
      <c r="Q68" s="62">
        <v>0</v>
      </c>
    </row>
    <row r="69" spans="1:18" ht="62.25" customHeight="1" x14ac:dyDescent="0.25">
      <c r="A69" s="60" t="s">
        <v>460</v>
      </c>
      <c r="B69" s="18" t="s">
        <v>181</v>
      </c>
      <c r="C69" s="19" t="s">
        <v>16</v>
      </c>
      <c r="D69" s="19">
        <v>20</v>
      </c>
      <c r="E69" s="19" t="s">
        <v>14</v>
      </c>
      <c r="F69" s="20" t="s">
        <v>475</v>
      </c>
      <c r="G69" s="21">
        <v>1500000</v>
      </c>
      <c r="H69" s="21">
        <v>0</v>
      </c>
      <c r="I69" s="21">
        <v>0</v>
      </c>
      <c r="J69" s="21">
        <v>0</v>
      </c>
      <c r="K69" s="21">
        <v>0</v>
      </c>
      <c r="L69" s="21">
        <f t="shared" si="7"/>
        <v>0</v>
      </c>
      <c r="M69" s="21">
        <f t="shared" si="8"/>
        <v>1500000</v>
      </c>
      <c r="N69" s="21">
        <v>1500000</v>
      </c>
      <c r="O69" s="21">
        <v>173296</v>
      </c>
      <c r="P69" s="21">
        <v>173296</v>
      </c>
      <c r="Q69" s="62">
        <v>173296</v>
      </c>
    </row>
    <row r="70" spans="1:18" ht="33" customHeight="1" x14ac:dyDescent="0.25">
      <c r="A70" s="60" t="s">
        <v>460</v>
      </c>
      <c r="B70" s="18" t="s">
        <v>183</v>
      </c>
      <c r="C70" s="19" t="s">
        <v>16</v>
      </c>
      <c r="D70" s="19">
        <v>20</v>
      </c>
      <c r="E70" s="19" t="s">
        <v>14</v>
      </c>
      <c r="F70" s="20" t="s">
        <v>476</v>
      </c>
      <c r="G70" s="21">
        <v>239400000</v>
      </c>
      <c r="H70" s="21">
        <v>0</v>
      </c>
      <c r="I70" s="21">
        <v>0</v>
      </c>
      <c r="J70" s="21">
        <v>0</v>
      </c>
      <c r="K70" s="21">
        <v>0</v>
      </c>
      <c r="L70" s="21">
        <f t="shared" si="7"/>
        <v>0</v>
      </c>
      <c r="M70" s="25">
        <f t="shared" si="8"/>
        <v>239400000</v>
      </c>
      <c r="N70" s="21">
        <v>200000800</v>
      </c>
      <c r="O70" s="21">
        <v>200000000</v>
      </c>
      <c r="P70" s="21">
        <v>0</v>
      </c>
      <c r="Q70" s="62">
        <v>0</v>
      </c>
    </row>
    <row r="71" spans="1:18" ht="33" customHeight="1" x14ac:dyDescent="0.25">
      <c r="A71" s="60" t="s">
        <v>460</v>
      </c>
      <c r="B71" s="18" t="s">
        <v>185</v>
      </c>
      <c r="C71" s="19" t="s">
        <v>16</v>
      </c>
      <c r="D71" s="19">
        <v>20</v>
      </c>
      <c r="E71" s="19" t="s">
        <v>14</v>
      </c>
      <c r="F71" s="20" t="s">
        <v>186</v>
      </c>
      <c r="G71" s="21">
        <v>30000000</v>
      </c>
      <c r="H71" s="21">
        <v>0</v>
      </c>
      <c r="I71" s="21">
        <v>0</v>
      </c>
      <c r="J71" s="21">
        <v>0</v>
      </c>
      <c r="K71" s="21">
        <v>0</v>
      </c>
      <c r="L71" s="21">
        <f t="shared" si="7"/>
        <v>0</v>
      </c>
      <c r="M71" s="25">
        <f t="shared" si="8"/>
        <v>30000000</v>
      </c>
      <c r="N71" s="21">
        <v>30000000</v>
      </c>
      <c r="O71" s="21">
        <v>30000000</v>
      </c>
      <c r="P71" s="21">
        <v>0</v>
      </c>
      <c r="Q71" s="62">
        <v>0</v>
      </c>
    </row>
    <row r="72" spans="1:18" ht="26.25" customHeight="1" x14ac:dyDescent="0.25">
      <c r="A72" s="60" t="s">
        <v>460</v>
      </c>
      <c r="B72" s="15" t="s">
        <v>187</v>
      </c>
      <c r="C72" s="19" t="s">
        <v>16</v>
      </c>
      <c r="D72" s="19">
        <v>20</v>
      </c>
      <c r="E72" s="19" t="s">
        <v>14</v>
      </c>
      <c r="F72" s="16" t="s">
        <v>188</v>
      </c>
      <c r="G72" s="27">
        <v>45000000</v>
      </c>
      <c r="H72" s="27">
        <v>0</v>
      </c>
      <c r="I72" s="27">
        <v>0</v>
      </c>
      <c r="J72" s="27">
        <v>0</v>
      </c>
      <c r="K72" s="27">
        <v>0</v>
      </c>
      <c r="L72" s="27">
        <f t="shared" si="7"/>
        <v>0</v>
      </c>
      <c r="M72" s="27">
        <f t="shared" si="8"/>
        <v>45000000</v>
      </c>
      <c r="N72" s="27">
        <v>6000000</v>
      </c>
      <c r="O72" s="27">
        <v>6000000</v>
      </c>
      <c r="P72" s="27">
        <v>6000000</v>
      </c>
      <c r="Q72" s="64">
        <v>0</v>
      </c>
    </row>
    <row r="73" spans="1:18" ht="26.25" customHeight="1" x14ac:dyDescent="0.25">
      <c r="A73" s="60" t="s">
        <v>460</v>
      </c>
      <c r="B73" s="15" t="s">
        <v>189</v>
      </c>
      <c r="C73" s="12"/>
      <c r="D73" s="12"/>
      <c r="E73" s="19"/>
      <c r="F73" s="16" t="s">
        <v>190</v>
      </c>
      <c r="G73" s="27">
        <f>+G74+G77+G82+G83</f>
        <v>14851097370</v>
      </c>
      <c r="H73" s="27">
        <f>+H74+H77+H82+H83</f>
        <v>0</v>
      </c>
      <c r="I73" s="27">
        <f>+I74+I77+I82+I83</f>
        <v>0</v>
      </c>
      <c r="J73" s="27">
        <f>+J74+J77+J82+J83</f>
        <v>0</v>
      </c>
      <c r="K73" s="27">
        <f>+K74+K77+K82+K83</f>
        <v>0</v>
      </c>
      <c r="L73" s="27">
        <f t="shared" si="7"/>
        <v>0</v>
      </c>
      <c r="M73" s="27">
        <f>+M74+M77+M82+M83</f>
        <v>14851097370</v>
      </c>
      <c r="N73" s="27">
        <f>+N74+N77+N82+N83</f>
        <v>202764000</v>
      </c>
      <c r="O73" s="27">
        <f>+O74+O77+O82+O83</f>
        <v>1394363.17</v>
      </c>
      <c r="P73" s="27">
        <f>+P74+P77+P82+P83</f>
        <v>0</v>
      </c>
      <c r="Q73" s="64">
        <f>+Q74+Q77+Q82</f>
        <v>0</v>
      </c>
    </row>
    <row r="74" spans="1:18" ht="26.25" customHeight="1" x14ac:dyDescent="0.25">
      <c r="A74" s="60" t="s">
        <v>460</v>
      </c>
      <c r="B74" s="15" t="s">
        <v>191</v>
      </c>
      <c r="C74" s="12"/>
      <c r="D74" s="12"/>
      <c r="E74" s="19"/>
      <c r="F74" s="16" t="s">
        <v>192</v>
      </c>
      <c r="G74" s="27">
        <f>+G75</f>
        <v>5574395000</v>
      </c>
      <c r="H74" s="27">
        <f t="shared" ref="H74:K75" si="9">+H75</f>
        <v>0</v>
      </c>
      <c r="I74" s="27">
        <f t="shared" si="9"/>
        <v>0</v>
      </c>
      <c r="J74" s="27">
        <f t="shared" si="9"/>
        <v>0</v>
      </c>
      <c r="K74" s="27">
        <f t="shared" si="9"/>
        <v>0</v>
      </c>
      <c r="L74" s="27">
        <f t="shared" si="7"/>
        <v>0</v>
      </c>
      <c r="M74" s="27">
        <f>+M75</f>
        <v>5574395000</v>
      </c>
      <c r="N74" s="27">
        <f>+N75</f>
        <v>0</v>
      </c>
      <c r="O74" s="27">
        <f t="shared" ref="O74:Q75" si="10">+O75</f>
        <v>0</v>
      </c>
      <c r="P74" s="27">
        <f t="shared" si="10"/>
        <v>0</v>
      </c>
      <c r="Q74" s="64">
        <f t="shared" si="10"/>
        <v>0</v>
      </c>
    </row>
    <row r="75" spans="1:18" ht="26.25" customHeight="1" x14ac:dyDescent="0.25">
      <c r="A75" s="60" t="s">
        <v>460</v>
      </c>
      <c r="B75" s="15" t="s">
        <v>193</v>
      </c>
      <c r="C75" s="12"/>
      <c r="D75" s="12"/>
      <c r="E75" s="19"/>
      <c r="F75" s="16" t="s">
        <v>194</v>
      </c>
      <c r="G75" s="27">
        <f>+G76</f>
        <v>5574395000</v>
      </c>
      <c r="H75" s="27">
        <f t="shared" si="9"/>
        <v>0</v>
      </c>
      <c r="I75" s="27">
        <f t="shared" si="9"/>
        <v>0</v>
      </c>
      <c r="J75" s="27">
        <f t="shared" si="9"/>
        <v>0</v>
      </c>
      <c r="K75" s="27">
        <f t="shared" si="9"/>
        <v>0</v>
      </c>
      <c r="L75" s="27">
        <f t="shared" si="7"/>
        <v>0</v>
      </c>
      <c r="M75" s="27">
        <f>+M76</f>
        <v>5574395000</v>
      </c>
      <c r="N75" s="27">
        <f>+N76</f>
        <v>0</v>
      </c>
      <c r="O75" s="27">
        <f t="shared" si="10"/>
        <v>0</v>
      </c>
      <c r="P75" s="27">
        <f t="shared" si="10"/>
        <v>0</v>
      </c>
      <c r="Q75" s="64">
        <f t="shared" si="10"/>
        <v>0</v>
      </c>
      <c r="R75" s="1" t="s">
        <v>477</v>
      </c>
    </row>
    <row r="76" spans="1:18" ht="49.5" customHeight="1" x14ac:dyDescent="0.25">
      <c r="A76" s="60" t="s">
        <v>460</v>
      </c>
      <c r="B76" s="18" t="s">
        <v>195</v>
      </c>
      <c r="C76" s="19" t="s">
        <v>16</v>
      </c>
      <c r="D76" s="19">
        <v>20</v>
      </c>
      <c r="E76" s="19" t="s">
        <v>14</v>
      </c>
      <c r="F76" s="20" t="s">
        <v>196</v>
      </c>
      <c r="G76" s="32">
        <v>5574395000</v>
      </c>
      <c r="H76" s="21">
        <v>0</v>
      </c>
      <c r="I76" s="21">
        <v>0</v>
      </c>
      <c r="J76" s="21"/>
      <c r="K76" s="21"/>
      <c r="L76" s="21">
        <f t="shared" si="7"/>
        <v>0</v>
      </c>
      <c r="M76" s="21">
        <f>+G76+L76</f>
        <v>5574395000</v>
      </c>
      <c r="N76" s="21">
        <v>0</v>
      </c>
      <c r="O76" s="21">
        <v>0</v>
      </c>
      <c r="P76" s="21">
        <v>0</v>
      </c>
      <c r="Q76" s="62">
        <v>0</v>
      </c>
    </row>
    <row r="77" spans="1:18" ht="31.5" customHeight="1" x14ac:dyDescent="0.25">
      <c r="A77" s="60" t="s">
        <v>460</v>
      </c>
      <c r="B77" s="15" t="s">
        <v>197</v>
      </c>
      <c r="C77" s="12"/>
      <c r="D77" s="12"/>
      <c r="E77" s="19"/>
      <c r="F77" s="16" t="s">
        <v>198</v>
      </c>
      <c r="G77" s="27">
        <f t="shared" ref="G77:Q78" si="11">+G78</f>
        <v>193264000</v>
      </c>
      <c r="H77" s="27">
        <f t="shared" si="11"/>
        <v>0</v>
      </c>
      <c r="I77" s="27">
        <f t="shared" si="11"/>
        <v>0</v>
      </c>
      <c r="J77" s="27">
        <f t="shared" si="11"/>
        <v>0</v>
      </c>
      <c r="K77" s="27">
        <f t="shared" si="11"/>
        <v>0</v>
      </c>
      <c r="L77" s="27">
        <f t="shared" si="7"/>
        <v>0</v>
      </c>
      <c r="M77" s="27">
        <f t="shared" si="11"/>
        <v>193264000</v>
      </c>
      <c r="N77" s="27">
        <f t="shared" si="11"/>
        <v>193264000</v>
      </c>
      <c r="O77" s="27">
        <f t="shared" si="11"/>
        <v>0</v>
      </c>
      <c r="P77" s="27">
        <f t="shared" si="11"/>
        <v>0</v>
      </c>
      <c r="Q77" s="64">
        <f t="shared" si="11"/>
        <v>0</v>
      </c>
    </row>
    <row r="78" spans="1:18" ht="31.5" customHeight="1" x14ac:dyDescent="0.25">
      <c r="A78" s="60" t="s">
        <v>460</v>
      </c>
      <c r="B78" s="15" t="s">
        <v>199</v>
      </c>
      <c r="C78" s="19"/>
      <c r="D78" s="19"/>
      <c r="E78" s="19"/>
      <c r="F78" s="16" t="s">
        <v>200</v>
      </c>
      <c r="G78" s="27">
        <f t="shared" si="11"/>
        <v>193264000</v>
      </c>
      <c r="H78" s="27">
        <f t="shared" si="11"/>
        <v>0</v>
      </c>
      <c r="I78" s="27">
        <f t="shared" si="11"/>
        <v>0</v>
      </c>
      <c r="J78" s="27">
        <f t="shared" si="11"/>
        <v>0</v>
      </c>
      <c r="K78" s="27">
        <f t="shared" si="11"/>
        <v>0</v>
      </c>
      <c r="L78" s="27">
        <f t="shared" si="7"/>
        <v>0</v>
      </c>
      <c r="M78" s="27">
        <f t="shared" si="11"/>
        <v>193264000</v>
      </c>
      <c r="N78" s="27">
        <f t="shared" si="11"/>
        <v>193264000</v>
      </c>
      <c r="O78" s="27">
        <f t="shared" si="11"/>
        <v>0</v>
      </c>
      <c r="P78" s="27">
        <f t="shared" si="11"/>
        <v>0</v>
      </c>
      <c r="Q78" s="64">
        <f t="shared" si="11"/>
        <v>0</v>
      </c>
    </row>
    <row r="79" spans="1:18" ht="34.5" customHeight="1" x14ac:dyDescent="0.25">
      <c r="A79" s="60" t="s">
        <v>460</v>
      </c>
      <c r="B79" s="15" t="s">
        <v>201</v>
      </c>
      <c r="C79" s="19"/>
      <c r="D79" s="19"/>
      <c r="E79" s="19"/>
      <c r="F79" s="16" t="s">
        <v>202</v>
      </c>
      <c r="G79" s="27">
        <f>+G80+G81</f>
        <v>193264000</v>
      </c>
      <c r="H79" s="27">
        <f>+H80+H81</f>
        <v>0</v>
      </c>
      <c r="I79" s="27">
        <f>+I80+I81</f>
        <v>0</v>
      </c>
      <c r="J79" s="27">
        <f>+J80+J81</f>
        <v>0</v>
      </c>
      <c r="K79" s="27">
        <f>+K80+K81</f>
        <v>0</v>
      </c>
      <c r="L79" s="27">
        <f t="shared" si="7"/>
        <v>0</v>
      </c>
      <c r="M79" s="27">
        <f>+M80+M81</f>
        <v>193264000</v>
      </c>
      <c r="N79" s="27">
        <f>+N80+N81</f>
        <v>193264000</v>
      </c>
      <c r="O79" s="27">
        <f>+O80+O81</f>
        <v>0</v>
      </c>
      <c r="P79" s="27">
        <f>+P80+P81</f>
        <v>0</v>
      </c>
      <c r="Q79" s="64">
        <f>+Q80+Q81</f>
        <v>0</v>
      </c>
    </row>
    <row r="80" spans="1:18" ht="30" customHeight="1" x14ac:dyDescent="0.25">
      <c r="A80" s="60" t="s">
        <v>460</v>
      </c>
      <c r="B80" s="18" t="s">
        <v>203</v>
      </c>
      <c r="C80" s="19" t="s">
        <v>16</v>
      </c>
      <c r="D80" s="19">
        <v>20</v>
      </c>
      <c r="E80" s="19" t="s">
        <v>14</v>
      </c>
      <c r="F80" s="20" t="s">
        <v>204</v>
      </c>
      <c r="G80" s="21">
        <v>92662153</v>
      </c>
      <c r="H80" s="21">
        <v>0</v>
      </c>
      <c r="I80" s="21">
        <v>0</v>
      </c>
      <c r="J80" s="21">
        <v>0</v>
      </c>
      <c r="K80" s="21">
        <v>0</v>
      </c>
      <c r="L80" s="21">
        <f t="shared" si="7"/>
        <v>0</v>
      </c>
      <c r="M80" s="21">
        <f>+G80+L80</f>
        <v>92662153</v>
      </c>
      <c r="N80" s="21">
        <v>92662153</v>
      </c>
      <c r="O80" s="21">
        <v>0</v>
      </c>
      <c r="P80" s="21">
        <v>0</v>
      </c>
      <c r="Q80" s="62">
        <v>0</v>
      </c>
    </row>
    <row r="81" spans="1:17" ht="37.5" customHeight="1" x14ac:dyDescent="0.25">
      <c r="A81" s="60" t="s">
        <v>460</v>
      </c>
      <c r="B81" s="18" t="s">
        <v>205</v>
      </c>
      <c r="C81" s="19" t="s">
        <v>16</v>
      </c>
      <c r="D81" s="19">
        <v>20</v>
      </c>
      <c r="E81" s="19" t="s">
        <v>14</v>
      </c>
      <c r="F81" s="20" t="s">
        <v>206</v>
      </c>
      <c r="G81" s="21">
        <v>100601847</v>
      </c>
      <c r="H81" s="21">
        <v>0</v>
      </c>
      <c r="I81" s="21">
        <v>0</v>
      </c>
      <c r="J81" s="21">
        <v>0</v>
      </c>
      <c r="K81" s="21">
        <v>0</v>
      </c>
      <c r="L81" s="21">
        <f t="shared" si="7"/>
        <v>0</v>
      </c>
      <c r="M81" s="21">
        <f>+G81+L81</f>
        <v>100601847</v>
      </c>
      <c r="N81" s="21">
        <v>100601847</v>
      </c>
      <c r="O81" s="21">
        <v>0</v>
      </c>
      <c r="P81" s="21">
        <v>0</v>
      </c>
      <c r="Q81" s="62">
        <v>0</v>
      </c>
    </row>
    <row r="82" spans="1:17" ht="29.25" customHeight="1" x14ac:dyDescent="0.25">
      <c r="A82" s="60" t="s">
        <v>460</v>
      </c>
      <c r="B82" s="15" t="s">
        <v>207</v>
      </c>
      <c r="C82" s="12" t="s">
        <v>13</v>
      </c>
      <c r="D82" s="12">
        <v>10</v>
      </c>
      <c r="E82" s="12" t="s">
        <v>14</v>
      </c>
      <c r="F82" s="16" t="s">
        <v>208</v>
      </c>
      <c r="G82" s="65">
        <v>1451042370</v>
      </c>
      <c r="H82" s="27">
        <v>0</v>
      </c>
      <c r="I82" s="27">
        <v>0</v>
      </c>
      <c r="J82" s="27">
        <v>0</v>
      </c>
      <c r="K82" s="27">
        <v>0</v>
      </c>
      <c r="L82" s="27">
        <f t="shared" si="7"/>
        <v>0</v>
      </c>
      <c r="M82" s="27">
        <f>+G82+L82</f>
        <v>1451042370</v>
      </c>
      <c r="N82" s="27">
        <v>0</v>
      </c>
      <c r="O82" s="27">
        <v>0</v>
      </c>
      <c r="P82" s="27">
        <v>0</v>
      </c>
      <c r="Q82" s="64">
        <v>0</v>
      </c>
    </row>
    <row r="83" spans="1:17" ht="29.25" customHeight="1" x14ac:dyDescent="0.25">
      <c r="A83" s="60" t="s">
        <v>460</v>
      </c>
      <c r="B83" s="15" t="s">
        <v>207</v>
      </c>
      <c r="C83" s="12" t="s">
        <v>16</v>
      </c>
      <c r="D83" s="12">
        <v>20</v>
      </c>
      <c r="E83" s="12" t="s">
        <v>14</v>
      </c>
      <c r="F83" s="16" t="s">
        <v>208</v>
      </c>
      <c r="G83" s="65">
        <v>7632396000</v>
      </c>
      <c r="H83" s="27">
        <v>0</v>
      </c>
      <c r="I83" s="27">
        <v>0</v>
      </c>
      <c r="J83" s="27">
        <v>0</v>
      </c>
      <c r="K83" s="27">
        <v>0</v>
      </c>
      <c r="L83" s="27">
        <f t="shared" si="7"/>
        <v>0</v>
      </c>
      <c r="M83" s="27">
        <f>+G83+L83</f>
        <v>7632396000</v>
      </c>
      <c r="N83" s="27">
        <v>9500000</v>
      </c>
      <c r="O83" s="27">
        <v>1394363.17</v>
      </c>
      <c r="P83" s="27">
        <v>0</v>
      </c>
      <c r="Q83" s="64">
        <v>0</v>
      </c>
    </row>
    <row r="84" spans="1:17" ht="33" customHeight="1" x14ac:dyDescent="0.25">
      <c r="A84" s="60" t="s">
        <v>460</v>
      </c>
      <c r="B84" s="15" t="s">
        <v>215</v>
      </c>
      <c r="C84" s="12"/>
      <c r="D84" s="12"/>
      <c r="E84" s="19"/>
      <c r="F84" s="16" t="s">
        <v>478</v>
      </c>
      <c r="G84" s="27">
        <f t="shared" ref="G84:K85" si="12">+G85</f>
        <v>14051472000</v>
      </c>
      <c r="H84" s="27">
        <f t="shared" si="12"/>
        <v>0</v>
      </c>
      <c r="I84" s="27">
        <f t="shared" si="12"/>
        <v>0</v>
      </c>
      <c r="J84" s="27">
        <f t="shared" si="12"/>
        <v>0</v>
      </c>
      <c r="K84" s="27">
        <f t="shared" si="12"/>
        <v>0</v>
      </c>
      <c r="L84" s="27">
        <f t="shared" si="7"/>
        <v>0</v>
      </c>
      <c r="M84" s="27">
        <f>+M85</f>
        <v>14051472000</v>
      </c>
      <c r="N84" s="27">
        <f t="shared" ref="N84:Q85" si="13">+N85</f>
        <v>0</v>
      </c>
      <c r="O84" s="27">
        <f t="shared" si="13"/>
        <v>0</v>
      </c>
      <c r="P84" s="27">
        <f t="shared" si="13"/>
        <v>0</v>
      </c>
      <c r="Q84" s="64">
        <f t="shared" si="13"/>
        <v>0</v>
      </c>
    </row>
    <row r="85" spans="1:17" ht="33" customHeight="1" x14ac:dyDescent="0.25">
      <c r="A85" s="60" t="s">
        <v>460</v>
      </c>
      <c r="B85" s="15" t="s">
        <v>217</v>
      </c>
      <c r="C85" s="12"/>
      <c r="D85" s="12"/>
      <c r="E85" s="19"/>
      <c r="F85" s="16" t="s">
        <v>218</v>
      </c>
      <c r="G85" s="27">
        <f t="shared" si="12"/>
        <v>14051472000</v>
      </c>
      <c r="H85" s="27">
        <f t="shared" si="12"/>
        <v>0</v>
      </c>
      <c r="I85" s="27">
        <f t="shared" si="12"/>
        <v>0</v>
      </c>
      <c r="J85" s="27">
        <f t="shared" si="12"/>
        <v>0</v>
      </c>
      <c r="K85" s="27">
        <f t="shared" si="12"/>
        <v>0</v>
      </c>
      <c r="L85" s="27">
        <f t="shared" si="7"/>
        <v>0</v>
      </c>
      <c r="M85" s="27">
        <f>+M86</f>
        <v>14051472000</v>
      </c>
      <c r="N85" s="27">
        <f t="shared" si="13"/>
        <v>0</v>
      </c>
      <c r="O85" s="27">
        <f t="shared" si="13"/>
        <v>0</v>
      </c>
      <c r="P85" s="27">
        <f t="shared" si="13"/>
        <v>0</v>
      </c>
      <c r="Q85" s="64">
        <f t="shared" si="13"/>
        <v>0</v>
      </c>
    </row>
    <row r="86" spans="1:17" ht="28.5" customHeight="1" thickBot="1" x14ac:dyDescent="0.3">
      <c r="A86" s="60" t="s">
        <v>460</v>
      </c>
      <c r="B86" s="34" t="s">
        <v>219</v>
      </c>
      <c r="C86" s="35" t="s">
        <v>16</v>
      </c>
      <c r="D86" s="35">
        <v>20</v>
      </c>
      <c r="E86" s="35" t="s">
        <v>14</v>
      </c>
      <c r="F86" s="36" t="s">
        <v>220</v>
      </c>
      <c r="G86" s="37">
        <v>14051472000</v>
      </c>
      <c r="H86" s="37">
        <v>0</v>
      </c>
      <c r="I86" s="37">
        <v>0</v>
      </c>
      <c r="J86" s="37"/>
      <c r="K86" s="37">
        <v>0</v>
      </c>
      <c r="L86" s="37">
        <f t="shared" si="7"/>
        <v>0</v>
      </c>
      <c r="M86" s="37">
        <f>+G86+L86</f>
        <v>14051472000</v>
      </c>
      <c r="N86" s="37">
        <v>0</v>
      </c>
      <c r="O86" s="37">
        <v>0</v>
      </c>
      <c r="P86" s="37">
        <v>0</v>
      </c>
      <c r="Q86" s="66">
        <v>0</v>
      </c>
    </row>
    <row r="87" spans="1:17" s="2" customFormat="1" ht="28.5" customHeight="1" thickBot="1" x14ac:dyDescent="0.3">
      <c r="A87" s="67" t="s">
        <v>460</v>
      </c>
      <c r="B87" s="68" t="s">
        <v>221</v>
      </c>
      <c r="C87" s="54"/>
      <c r="D87" s="54"/>
      <c r="E87" s="54"/>
      <c r="F87" s="55" t="s">
        <v>223</v>
      </c>
      <c r="G87" s="56">
        <f>+G88</f>
        <v>1167604335047</v>
      </c>
      <c r="H87" s="56">
        <f>+H88</f>
        <v>0</v>
      </c>
      <c r="I87" s="56">
        <f>+I88</f>
        <v>0</v>
      </c>
      <c r="J87" s="56">
        <f>+J88</f>
        <v>0</v>
      </c>
      <c r="K87" s="56">
        <f>+K88</f>
        <v>0</v>
      </c>
      <c r="L87" s="56">
        <f t="shared" si="7"/>
        <v>0</v>
      </c>
      <c r="M87" s="56">
        <f>+M88</f>
        <v>1167604335047</v>
      </c>
      <c r="N87" s="56">
        <f>+N88</f>
        <v>0</v>
      </c>
      <c r="O87" s="56">
        <f>+O88</f>
        <v>0</v>
      </c>
      <c r="P87" s="56">
        <f>+P88</f>
        <v>0</v>
      </c>
      <c r="Q87" s="57">
        <f>+Q88</f>
        <v>0</v>
      </c>
    </row>
    <row r="88" spans="1:17" ht="23.25" customHeight="1" x14ac:dyDescent="0.25">
      <c r="A88" s="60" t="s">
        <v>460</v>
      </c>
      <c r="B88" s="11" t="s">
        <v>224</v>
      </c>
      <c r="C88" s="41"/>
      <c r="D88" s="41"/>
      <c r="E88" s="69"/>
      <c r="F88" s="13" t="s">
        <v>225</v>
      </c>
      <c r="G88" s="70">
        <f>+G89+G92</f>
        <v>1167604335047</v>
      </c>
      <c r="H88" s="70">
        <f>+H89+H92</f>
        <v>0</v>
      </c>
      <c r="I88" s="70">
        <f>+I89+I92</f>
        <v>0</v>
      </c>
      <c r="J88" s="70">
        <f>+J89+J92</f>
        <v>0</v>
      </c>
      <c r="K88" s="70">
        <f>+K89+K92</f>
        <v>0</v>
      </c>
      <c r="L88" s="70">
        <f t="shared" si="7"/>
        <v>0</v>
      </c>
      <c r="M88" s="70">
        <f>+M89+M92</f>
        <v>1167604335047</v>
      </c>
      <c r="N88" s="70">
        <f>+N89+N92</f>
        <v>0</v>
      </c>
      <c r="O88" s="70">
        <f>+O89+O92</f>
        <v>0</v>
      </c>
      <c r="P88" s="70">
        <f>+P89+P92</f>
        <v>0</v>
      </c>
      <c r="Q88" s="71">
        <f>+Q89+Q92</f>
        <v>0</v>
      </c>
    </row>
    <row r="89" spans="1:17" ht="23.25" customHeight="1" x14ac:dyDescent="0.25">
      <c r="A89" s="60" t="s">
        <v>460</v>
      </c>
      <c r="B89" s="15" t="s">
        <v>226</v>
      </c>
      <c r="C89" s="12"/>
      <c r="D89" s="12"/>
      <c r="E89" s="19"/>
      <c r="F89" s="16" t="s">
        <v>227</v>
      </c>
      <c r="G89" s="28">
        <f t="shared" ref="G89:K90" si="14">+G90</f>
        <v>139786580047</v>
      </c>
      <c r="H89" s="28">
        <f t="shared" si="14"/>
        <v>0</v>
      </c>
      <c r="I89" s="28">
        <f t="shared" si="14"/>
        <v>0</v>
      </c>
      <c r="J89" s="28">
        <f t="shared" si="14"/>
        <v>0</v>
      </c>
      <c r="K89" s="28">
        <f t="shared" si="14"/>
        <v>0</v>
      </c>
      <c r="L89" s="28">
        <f t="shared" si="7"/>
        <v>0</v>
      </c>
      <c r="M89" s="28">
        <f t="shared" ref="M89:Q90" si="15">+M90</f>
        <v>139786580047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72">
        <f t="shared" si="15"/>
        <v>0</v>
      </c>
    </row>
    <row r="90" spans="1:17" s="2" customFormat="1" ht="23.25" customHeight="1" x14ac:dyDescent="0.25">
      <c r="A90" s="60" t="s">
        <v>460</v>
      </c>
      <c r="B90" s="15" t="s">
        <v>228</v>
      </c>
      <c r="C90" s="19"/>
      <c r="D90" s="19"/>
      <c r="E90" s="19"/>
      <c r="F90" s="16" t="s">
        <v>229</v>
      </c>
      <c r="G90" s="28">
        <f t="shared" si="14"/>
        <v>139786580047</v>
      </c>
      <c r="H90" s="28">
        <f t="shared" si="14"/>
        <v>0</v>
      </c>
      <c r="I90" s="28">
        <f t="shared" si="14"/>
        <v>0</v>
      </c>
      <c r="J90" s="28">
        <f t="shared" si="14"/>
        <v>0</v>
      </c>
      <c r="K90" s="28">
        <f t="shared" si="14"/>
        <v>0</v>
      </c>
      <c r="L90" s="28">
        <f t="shared" si="7"/>
        <v>0</v>
      </c>
      <c r="M90" s="28">
        <f t="shared" si="15"/>
        <v>139786580047</v>
      </c>
      <c r="N90" s="28">
        <f t="shared" si="15"/>
        <v>0</v>
      </c>
      <c r="O90" s="28">
        <f t="shared" si="15"/>
        <v>0</v>
      </c>
      <c r="P90" s="28">
        <f t="shared" si="15"/>
        <v>0</v>
      </c>
      <c r="Q90" s="72">
        <f t="shared" si="15"/>
        <v>0</v>
      </c>
    </row>
    <row r="91" spans="1:17" ht="23.25" customHeight="1" x14ac:dyDescent="0.25">
      <c r="A91" s="60" t="s">
        <v>460</v>
      </c>
      <c r="B91" s="18" t="s">
        <v>230</v>
      </c>
      <c r="C91" s="19" t="s">
        <v>13</v>
      </c>
      <c r="D91" s="19">
        <v>11</v>
      </c>
      <c r="E91" s="19" t="s">
        <v>222</v>
      </c>
      <c r="F91" s="20" t="s">
        <v>13</v>
      </c>
      <c r="G91" s="23">
        <v>139786580047</v>
      </c>
      <c r="H91" s="23">
        <v>0</v>
      </c>
      <c r="I91" s="23">
        <v>0</v>
      </c>
      <c r="J91" s="23"/>
      <c r="K91" s="23">
        <v>0</v>
      </c>
      <c r="L91" s="23">
        <f t="shared" si="7"/>
        <v>0</v>
      </c>
      <c r="M91" s="23">
        <f>+G91+L91</f>
        <v>139786580047</v>
      </c>
      <c r="N91" s="21">
        <v>0</v>
      </c>
      <c r="O91" s="21">
        <v>0</v>
      </c>
      <c r="P91" s="21">
        <v>0</v>
      </c>
      <c r="Q91" s="62">
        <v>0</v>
      </c>
    </row>
    <row r="92" spans="1:17" ht="23.25" customHeight="1" x14ac:dyDescent="0.25">
      <c r="A92" s="60" t="s">
        <v>460</v>
      </c>
      <c r="B92" s="15" t="s">
        <v>231</v>
      </c>
      <c r="C92" s="12"/>
      <c r="D92" s="12"/>
      <c r="E92" s="19"/>
      <c r="F92" s="16" t="s">
        <v>232</v>
      </c>
      <c r="G92" s="28">
        <f>+G93</f>
        <v>1027817755000</v>
      </c>
      <c r="H92" s="28">
        <f>+H93</f>
        <v>0</v>
      </c>
      <c r="I92" s="28">
        <f>+I93</f>
        <v>0</v>
      </c>
      <c r="J92" s="28">
        <f>+J93</f>
        <v>0</v>
      </c>
      <c r="K92" s="28">
        <f>+K93</f>
        <v>0</v>
      </c>
      <c r="L92" s="28">
        <f t="shared" si="7"/>
        <v>0</v>
      </c>
      <c r="M92" s="28">
        <f>+M93</f>
        <v>1027817755000</v>
      </c>
      <c r="N92" s="28">
        <f>+N93</f>
        <v>0</v>
      </c>
      <c r="O92" s="28">
        <f>+O93</f>
        <v>0</v>
      </c>
      <c r="P92" s="28">
        <f>+P93</f>
        <v>0</v>
      </c>
      <c r="Q92" s="72">
        <f>+Q93</f>
        <v>0</v>
      </c>
    </row>
    <row r="93" spans="1:17" ht="23.25" customHeight="1" thickBot="1" x14ac:dyDescent="0.3">
      <c r="A93" s="60" t="s">
        <v>460</v>
      </c>
      <c r="B93" s="34" t="s">
        <v>233</v>
      </c>
      <c r="C93" s="35" t="s">
        <v>13</v>
      </c>
      <c r="D93" s="35">
        <v>11</v>
      </c>
      <c r="E93" s="35" t="s">
        <v>14</v>
      </c>
      <c r="F93" s="36" t="s">
        <v>234</v>
      </c>
      <c r="G93" s="37">
        <v>1027817755000</v>
      </c>
      <c r="H93" s="38">
        <v>0</v>
      </c>
      <c r="I93" s="38">
        <v>0</v>
      </c>
      <c r="J93" s="38">
        <v>0</v>
      </c>
      <c r="K93" s="38">
        <v>0</v>
      </c>
      <c r="L93" s="38">
        <f t="shared" si="7"/>
        <v>0</v>
      </c>
      <c r="M93" s="38">
        <f>+G93+L93</f>
        <v>1027817755000</v>
      </c>
      <c r="N93" s="37">
        <v>0</v>
      </c>
      <c r="O93" s="37">
        <v>0</v>
      </c>
      <c r="P93" s="37">
        <v>0</v>
      </c>
      <c r="Q93" s="66">
        <v>0</v>
      </c>
    </row>
    <row r="94" spans="1:17" s="2" customFormat="1" ht="24" customHeight="1" thickBot="1" x14ac:dyDescent="0.3">
      <c r="A94" s="67" t="s">
        <v>460</v>
      </c>
      <c r="B94" s="68" t="s">
        <v>235</v>
      </c>
      <c r="C94" s="54"/>
      <c r="D94" s="54"/>
      <c r="E94" s="54"/>
      <c r="F94" s="55" t="s">
        <v>479</v>
      </c>
      <c r="G94" s="56">
        <f>+G95+G197+G207+G219+G229+G235</f>
        <v>4505182025012</v>
      </c>
      <c r="H94" s="56">
        <f>+H95+H197+H207+H219+H229+H235</f>
        <v>0</v>
      </c>
      <c r="I94" s="56">
        <f>+I95+I197+I207+I219+I229+I235</f>
        <v>0</v>
      </c>
      <c r="J94" s="56">
        <f>+J95+J197+J207+J219+J229+J235</f>
        <v>0</v>
      </c>
      <c r="K94" s="56">
        <f>+K95+K197+K207+K219+K229+K235</f>
        <v>0</v>
      </c>
      <c r="L94" s="56">
        <f t="shared" si="7"/>
        <v>0</v>
      </c>
      <c r="M94" s="56">
        <f>+M95+M197+M207+M219+M229+M235</f>
        <v>4505182025012</v>
      </c>
      <c r="N94" s="56">
        <f>+N95+N197+N207+N219+N229+N235</f>
        <v>4321900820066</v>
      </c>
      <c r="O94" s="56">
        <f>+O95+O197+O207+O219+O229+O235</f>
        <v>4286178351826.8203</v>
      </c>
      <c r="P94" s="56">
        <f>+P95+P197+P207+P219+P229+P235</f>
        <v>317316345183</v>
      </c>
      <c r="Q94" s="57">
        <f>+Q95+Q197+Q207+Q219+Q229+Q235</f>
        <v>317274429395</v>
      </c>
    </row>
    <row r="95" spans="1:17" ht="24" customHeight="1" x14ac:dyDescent="0.25">
      <c r="A95" s="60" t="s">
        <v>460</v>
      </c>
      <c r="B95" s="11" t="s">
        <v>237</v>
      </c>
      <c r="C95" s="41"/>
      <c r="D95" s="41"/>
      <c r="E95" s="69"/>
      <c r="F95" s="13" t="s">
        <v>238</v>
      </c>
      <c r="G95" s="42">
        <f>+G96</f>
        <v>4351815240292</v>
      </c>
      <c r="H95" s="42">
        <f>+H96</f>
        <v>0</v>
      </c>
      <c r="I95" s="42">
        <f>+I96</f>
        <v>0</v>
      </c>
      <c r="J95" s="42">
        <f>+J96</f>
        <v>0</v>
      </c>
      <c r="K95" s="42">
        <f>+K96</f>
        <v>0</v>
      </c>
      <c r="L95" s="42">
        <f t="shared" si="7"/>
        <v>0</v>
      </c>
      <c r="M95" s="42">
        <f>+M96</f>
        <v>4351815240292</v>
      </c>
      <c r="N95" s="42">
        <f>+N96</f>
        <v>4248449877377.5</v>
      </c>
      <c r="O95" s="42">
        <f>+O96</f>
        <v>4244492280015.5601</v>
      </c>
      <c r="P95" s="42">
        <f>+P96</f>
        <v>317283854304.85999</v>
      </c>
      <c r="Q95" s="73">
        <f>+Q96</f>
        <v>317273738637.06</v>
      </c>
    </row>
    <row r="96" spans="1:17" ht="24" customHeight="1" x14ac:dyDescent="0.25">
      <c r="A96" s="60" t="s">
        <v>460</v>
      </c>
      <c r="B96" s="15" t="s">
        <v>239</v>
      </c>
      <c r="C96" s="12"/>
      <c r="D96" s="12"/>
      <c r="E96" s="19"/>
      <c r="F96" s="16" t="s">
        <v>240</v>
      </c>
      <c r="G96" s="27">
        <f>+G97+G101+G105+G109+G113+G117+G121+G125+G129+G133+G137+G141+G145+G149+G153+G157+G161+G166+G169+G173+G177+G181+G185+G189</f>
        <v>4351815240292</v>
      </c>
      <c r="H96" s="27">
        <f>+H97+H101+H105+H109+H113+H117+H121+H125+H129+H133+H137+H141+H145+H149+H153+H157+H161+H166+H169+H173+H177+H181+H185+H189</f>
        <v>0</v>
      </c>
      <c r="I96" s="27">
        <f>+I97+I101+I105+I109+I113+I117+I121+I125+I129+I133+I137+I141+I145+I149+I153+I157+I161+I166+I169+I173+I177+I181+I185+I189</f>
        <v>0</v>
      </c>
      <c r="J96" s="27">
        <f>+J97+J101+J105+J109+J113+J117+J121+J125+J129+J133+J137+J141+J145+J149+J153+J157+J161+J166+J169+J173+J177+J181+J185+J189</f>
        <v>0</v>
      </c>
      <c r="K96" s="27">
        <f>+K97+K101+K105+K109+K113+K117+K121+K125+K129+K133+K137+K141+K145+K149+K153+K157+K161+K166+K169+K173+K177+K181+K185+K189</f>
        <v>0</v>
      </c>
      <c r="L96" s="27">
        <f t="shared" si="7"/>
        <v>0</v>
      </c>
      <c r="M96" s="27">
        <f>+M97+M101+M105+M109+M113+M117+M121+M125+M129+M133+M137+M141+M145+M149+M153+M157+M161+M166+M169+M173+M177+M181+M185+M189</f>
        <v>4351815240292</v>
      </c>
      <c r="N96" s="27">
        <f>+N97+N101+N105+N109+N113+N117+N121+N125+N129+N133+N137+N141+N145+N149+N153+N157+N161+N166+N169+N173+N177+N181+N185+N189</f>
        <v>4248449877377.5</v>
      </c>
      <c r="O96" s="27">
        <f>+O97+O101+O105+O109+O113+O117+O121+O125+O129+O133+O137+O141+O145+O149+O153+O157+O161+O166+O169+O173+O177+O181+O185+O189</f>
        <v>4244492280015.5601</v>
      </c>
      <c r="P96" s="27">
        <f>+P97+P101+P105+P109+P113+P117+P121+P125+P129+P133+P137+P141+P145+P149+P153+P157+P161+P166+P169+P173+P177+P181+P185+P189</f>
        <v>317283854304.85999</v>
      </c>
      <c r="Q96" s="64">
        <f>+Q97+Q101+Q105+Q109+Q113+Q117+Q121+Q125+Q129+Q133+Q137+Q141+Q145+Q149+Q153+Q157+Q161+Q166+Q169+Q173+Q177+Q181+Q185+Q189</f>
        <v>317273738637.06</v>
      </c>
    </row>
    <row r="97" spans="1:17" ht="54" customHeight="1" x14ac:dyDescent="0.25">
      <c r="A97" s="60" t="s">
        <v>460</v>
      </c>
      <c r="B97" s="15" t="s">
        <v>241</v>
      </c>
      <c r="C97" s="19"/>
      <c r="D97" s="19"/>
      <c r="E97" s="19"/>
      <c r="F97" s="16" t="s">
        <v>480</v>
      </c>
      <c r="G97" s="27">
        <f t="shared" ref="G97:K99" si="16">+G98</f>
        <v>199229942693</v>
      </c>
      <c r="H97" s="27">
        <f t="shared" si="16"/>
        <v>0</v>
      </c>
      <c r="I97" s="27">
        <f t="shared" si="16"/>
        <v>0</v>
      </c>
      <c r="J97" s="27">
        <f t="shared" si="16"/>
        <v>0</v>
      </c>
      <c r="K97" s="27">
        <f t="shared" si="16"/>
        <v>0</v>
      </c>
      <c r="L97" s="27">
        <f t="shared" si="7"/>
        <v>0</v>
      </c>
      <c r="M97" s="27">
        <f>+M98</f>
        <v>199229942693</v>
      </c>
      <c r="N97" s="27">
        <f t="shared" ref="N97:Q99" si="17">+N98</f>
        <v>199229942693</v>
      </c>
      <c r="O97" s="27">
        <f t="shared" si="17"/>
        <v>199229942693</v>
      </c>
      <c r="P97" s="27">
        <f t="shared" si="17"/>
        <v>667460180</v>
      </c>
      <c r="Q97" s="64">
        <f t="shared" si="17"/>
        <v>667460180</v>
      </c>
    </row>
    <row r="98" spans="1:17" ht="54" customHeight="1" x14ac:dyDescent="0.25">
      <c r="A98" s="60" t="s">
        <v>460</v>
      </c>
      <c r="B98" s="15" t="s">
        <v>243</v>
      </c>
      <c r="C98" s="45"/>
      <c r="D98" s="45"/>
      <c r="E98" s="19"/>
      <c r="F98" s="16" t="s">
        <v>480</v>
      </c>
      <c r="G98" s="27">
        <f t="shared" si="16"/>
        <v>199229942693</v>
      </c>
      <c r="H98" s="27">
        <f t="shared" si="16"/>
        <v>0</v>
      </c>
      <c r="I98" s="27">
        <f t="shared" si="16"/>
        <v>0</v>
      </c>
      <c r="J98" s="27">
        <f t="shared" si="16"/>
        <v>0</v>
      </c>
      <c r="K98" s="27">
        <f t="shared" si="16"/>
        <v>0</v>
      </c>
      <c r="L98" s="27">
        <f t="shared" si="7"/>
        <v>0</v>
      </c>
      <c r="M98" s="27">
        <f>+M99</f>
        <v>199229942693</v>
      </c>
      <c r="N98" s="27">
        <f t="shared" si="17"/>
        <v>199229942693</v>
      </c>
      <c r="O98" s="27">
        <f t="shared" si="17"/>
        <v>199229942693</v>
      </c>
      <c r="P98" s="27">
        <f t="shared" si="17"/>
        <v>667460180</v>
      </c>
      <c r="Q98" s="64">
        <f t="shared" si="17"/>
        <v>667460180</v>
      </c>
    </row>
    <row r="99" spans="1:17" ht="30" customHeight="1" x14ac:dyDescent="0.25">
      <c r="A99" s="60" t="s">
        <v>460</v>
      </c>
      <c r="B99" s="15" t="s">
        <v>244</v>
      </c>
      <c r="C99" s="45"/>
      <c r="D99" s="45"/>
      <c r="E99" s="19"/>
      <c r="F99" s="16" t="s">
        <v>245</v>
      </c>
      <c r="G99" s="27">
        <f t="shared" si="16"/>
        <v>199229942693</v>
      </c>
      <c r="H99" s="27">
        <f t="shared" si="16"/>
        <v>0</v>
      </c>
      <c r="I99" s="27">
        <f t="shared" si="16"/>
        <v>0</v>
      </c>
      <c r="J99" s="27">
        <f t="shared" si="16"/>
        <v>0</v>
      </c>
      <c r="K99" s="27">
        <f t="shared" si="16"/>
        <v>0</v>
      </c>
      <c r="L99" s="27">
        <f t="shared" si="7"/>
        <v>0</v>
      </c>
      <c r="M99" s="27">
        <f>+M100</f>
        <v>199229942693</v>
      </c>
      <c r="N99" s="27">
        <f t="shared" si="17"/>
        <v>199229942693</v>
      </c>
      <c r="O99" s="27">
        <f t="shared" si="17"/>
        <v>199229942693</v>
      </c>
      <c r="P99" s="27">
        <f t="shared" si="17"/>
        <v>667460180</v>
      </c>
      <c r="Q99" s="64">
        <f t="shared" si="17"/>
        <v>667460180</v>
      </c>
    </row>
    <row r="100" spans="1:17" ht="30" customHeight="1" x14ac:dyDescent="0.25">
      <c r="A100" s="60" t="s">
        <v>460</v>
      </c>
      <c r="B100" s="18" t="s">
        <v>246</v>
      </c>
      <c r="C100" s="19" t="s">
        <v>13</v>
      </c>
      <c r="D100" s="19">
        <v>13</v>
      </c>
      <c r="E100" s="19" t="s">
        <v>14</v>
      </c>
      <c r="F100" s="20" t="s">
        <v>247</v>
      </c>
      <c r="G100" s="21">
        <v>199229942693</v>
      </c>
      <c r="H100" s="21">
        <v>0</v>
      </c>
      <c r="I100" s="21">
        <v>0</v>
      </c>
      <c r="J100" s="21">
        <v>0</v>
      </c>
      <c r="K100" s="21">
        <v>0</v>
      </c>
      <c r="L100" s="21">
        <f t="shared" si="7"/>
        <v>0</v>
      </c>
      <c r="M100" s="21">
        <f>+G100+L100</f>
        <v>199229942693</v>
      </c>
      <c r="N100" s="21">
        <v>199229942693</v>
      </c>
      <c r="O100" s="21">
        <v>199229942693</v>
      </c>
      <c r="P100" s="21">
        <v>667460180</v>
      </c>
      <c r="Q100" s="62">
        <v>667460180</v>
      </c>
    </row>
    <row r="101" spans="1:17" ht="49.5" customHeight="1" x14ac:dyDescent="0.25">
      <c r="A101" s="60" t="s">
        <v>460</v>
      </c>
      <c r="B101" s="15" t="s">
        <v>248</v>
      </c>
      <c r="C101" s="45"/>
      <c r="D101" s="45"/>
      <c r="E101" s="19"/>
      <c r="F101" s="16" t="s">
        <v>481</v>
      </c>
      <c r="G101" s="27">
        <f t="shared" ref="G101:K103" si="18">+G102</f>
        <v>3111246158</v>
      </c>
      <c r="H101" s="27">
        <f t="shared" si="18"/>
        <v>0</v>
      </c>
      <c r="I101" s="27">
        <f t="shared" si="18"/>
        <v>0</v>
      </c>
      <c r="J101" s="27">
        <f t="shared" si="18"/>
        <v>0</v>
      </c>
      <c r="K101" s="27">
        <f t="shared" si="18"/>
        <v>0</v>
      </c>
      <c r="L101" s="27">
        <f t="shared" si="7"/>
        <v>0</v>
      </c>
      <c r="M101" s="27">
        <f>+M102</f>
        <v>3111246158</v>
      </c>
      <c r="N101" s="27">
        <f t="shared" ref="N101:Q103" si="19">+N102</f>
        <v>3111246158</v>
      </c>
      <c r="O101" s="27">
        <f t="shared" si="19"/>
        <v>3111246158</v>
      </c>
      <c r="P101" s="27">
        <f t="shared" si="19"/>
        <v>0</v>
      </c>
      <c r="Q101" s="64">
        <f t="shared" si="19"/>
        <v>0</v>
      </c>
    </row>
    <row r="102" spans="1:17" ht="49.5" customHeight="1" x14ac:dyDescent="0.25">
      <c r="A102" s="60" t="s">
        <v>460</v>
      </c>
      <c r="B102" s="15" t="s">
        <v>250</v>
      </c>
      <c r="C102" s="19"/>
      <c r="D102" s="19"/>
      <c r="E102" s="19"/>
      <c r="F102" s="43" t="s">
        <v>481</v>
      </c>
      <c r="G102" s="27">
        <f t="shared" si="18"/>
        <v>3111246158</v>
      </c>
      <c r="H102" s="27">
        <f t="shared" si="18"/>
        <v>0</v>
      </c>
      <c r="I102" s="27">
        <f t="shared" si="18"/>
        <v>0</v>
      </c>
      <c r="J102" s="27">
        <f t="shared" si="18"/>
        <v>0</v>
      </c>
      <c r="K102" s="27">
        <f t="shared" si="18"/>
        <v>0</v>
      </c>
      <c r="L102" s="27">
        <f t="shared" si="7"/>
        <v>0</v>
      </c>
      <c r="M102" s="27">
        <f>+M103</f>
        <v>3111246158</v>
      </c>
      <c r="N102" s="27">
        <f t="shared" si="19"/>
        <v>3111246158</v>
      </c>
      <c r="O102" s="27">
        <f t="shared" si="19"/>
        <v>3111246158</v>
      </c>
      <c r="P102" s="27">
        <f t="shared" si="19"/>
        <v>0</v>
      </c>
      <c r="Q102" s="64">
        <f t="shared" si="19"/>
        <v>0</v>
      </c>
    </row>
    <row r="103" spans="1:17" ht="32.25" customHeight="1" x14ac:dyDescent="0.25">
      <c r="A103" s="60" t="s">
        <v>460</v>
      </c>
      <c r="B103" s="15" t="s">
        <v>251</v>
      </c>
      <c r="C103" s="19"/>
      <c r="D103" s="19"/>
      <c r="E103" s="19"/>
      <c r="F103" s="16" t="s">
        <v>245</v>
      </c>
      <c r="G103" s="27">
        <f t="shared" si="18"/>
        <v>3111246158</v>
      </c>
      <c r="H103" s="27">
        <f t="shared" si="18"/>
        <v>0</v>
      </c>
      <c r="I103" s="27">
        <f t="shared" si="18"/>
        <v>0</v>
      </c>
      <c r="J103" s="27">
        <f t="shared" si="18"/>
        <v>0</v>
      </c>
      <c r="K103" s="27">
        <f t="shared" si="18"/>
        <v>0</v>
      </c>
      <c r="L103" s="27">
        <f t="shared" si="7"/>
        <v>0</v>
      </c>
      <c r="M103" s="27">
        <f>+M104</f>
        <v>3111246158</v>
      </c>
      <c r="N103" s="27">
        <f t="shared" si="19"/>
        <v>3111246158</v>
      </c>
      <c r="O103" s="27">
        <f t="shared" si="19"/>
        <v>3111246158</v>
      </c>
      <c r="P103" s="27">
        <f t="shared" si="19"/>
        <v>0</v>
      </c>
      <c r="Q103" s="64">
        <f t="shared" si="19"/>
        <v>0</v>
      </c>
    </row>
    <row r="104" spans="1:17" ht="30" customHeight="1" x14ac:dyDescent="0.25">
      <c r="A104" s="60" t="s">
        <v>460</v>
      </c>
      <c r="B104" s="18" t="s">
        <v>252</v>
      </c>
      <c r="C104" s="19" t="s">
        <v>13</v>
      </c>
      <c r="D104" s="19">
        <v>13</v>
      </c>
      <c r="E104" s="19" t="s">
        <v>14</v>
      </c>
      <c r="F104" s="20" t="s">
        <v>247</v>
      </c>
      <c r="G104" s="21">
        <v>3111246158</v>
      </c>
      <c r="H104" s="21">
        <v>0</v>
      </c>
      <c r="I104" s="21">
        <v>0</v>
      </c>
      <c r="J104" s="21">
        <v>0</v>
      </c>
      <c r="K104" s="21">
        <v>0</v>
      </c>
      <c r="L104" s="21">
        <f t="shared" si="7"/>
        <v>0</v>
      </c>
      <c r="M104" s="21">
        <f>+G104+L104</f>
        <v>3111246158</v>
      </c>
      <c r="N104" s="21">
        <v>3111246158</v>
      </c>
      <c r="O104" s="21">
        <v>3111246158</v>
      </c>
      <c r="P104" s="21">
        <v>0</v>
      </c>
      <c r="Q104" s="62">
        <v>0</v>
      </c>
    </row>
    <row r="105" spans="1:17" ht="87" customHeight="1" x14ac:dyDescent="0.25">
      <c r="A105" s="60" t="s">
        <v>460</v>
      </c>
      <c r="B105" s="15" t="s">
        <v>253</v>
      </c>
      <c r="C105" s="19"/>
      <c r="D105" s="19"/>
      <c r="E105" s="19"/>
      <c r="F105" s="16" t="s">
        <v>482</v>
      </c>
      <c r="G105" s="27">
        <f t="shared" ref="G105:K107" si="20">+G106</f>
        <v>267568660974</v>
      </c>
      <c r="H105" s="27">
        <f t="shared" si="20"/>
        <v>0</v>
      </c>
      <c r="I105" s="27">
        <f t="shared" si="20"/>
        <v>0</v>
      </c>
      <c r="J105" s="27">
        <f t="shared" si="20"/>
        <v>0</v>
      </c>
      <c r="K105" s="27">
        <f t="shared" si="20"/>
        <v>0</v>
      </c>
      <c r="L105" s="27">
        <f t="shared" si="7"/>
        <v>0</v>
      </c>
      <c r="M105" s="27">
        <f>+M106</f>
        <v>267568660974</v>
      </c>
      <c r="N105" s="27">
        <f t="shared" ref="N105:Q107" si="21">+N106</f>
        <v>267568660974</v>
      </c>
      <c r="O105" s="27">
        <f t="shared" si="21"/>
        <v>267568660974</v>
      </c>
      <c r="P105" s="27">
        <f t="shared" si="21"/>
        <v>515340818</v>
      </c>
      <c r="Q105" s="64">
        <f t="shared" si="21"/>
        <v>515340818</v>
      </c>
    </row>
    <row r="106" spans="1:17" ht="84" customHeight="1" x14ac:dyDescent="0.25">
      <c r="A106" s="60" t="s">
        <v>460</v>
      </c>
      <c r="B106" s="15" t="s">
        <v>255</v>
      </c>
      <c r="C106" s="45"/>
      <c r="D106" s="45"/>
      <c r="E106" s="19"/>
      <c r="F106" s="16" t="s">
        <v>482</v>
      </c>
      <c r="G106" s="27">
        <f t="shared" si="20"/>
        <v>267568660974</v>
      </c>
      <c r="H106" s="27">
        <f t="shared" si="20"/>
        <v>0</v>
      </c>
      <c r="I106" s="27">
        <f t="shared" si="20"/>
        <v>0</v>
      </c>
      <c r="J106" s="27">
        <f t="shared" si="20"/>
        <v>0</v>
      </c>
      <c r="K106" s="27">
        <f t="shared" si="20"/>
        <v>0</v>
      </c>
      <c r="L106" s="27">
        <f t="shared" si="7"/>
        <v>0</v>
      </c>
      <c r="M106" s="27">
        <f>+M107</f>
        <v>267568660974</v>
      </c>
      <c r="N106" s="27">
        <f t="shared" si="21"/>
        <v>267568660974</v>
      </c>
      <c r="O106" s="27">
        <f t="shared" si="21"/>
        <v>267568660974</v>
      </c>
      <c r="P106" s="27">
        <f t="shared" si="21"/>
        <v>515340818</v>
      </c>
      <c r="Q106" s="64">
        <f t="shared" si="21"/>
        <v>515340818</v>
      </c>
    </row>
    <row r="107" spans="1:17" ht="32.25" customHeight="1" x14ac:dyDescent="0.25">
      <c r="A107" s="60" t="s">
        <v>460</v>
      </c>
      <c r="B107" s="15" t="s">
        <v>256</v>
      </c>
      <c r="C107" s="45"/>
      <c r="D107" s="45"/>
      <c r="E107" s="19"/>
      <c r="F107" s="16" t="s">
        <v>257</v>
      </c>
      <c r="G107" s="27">
        <f t="shared" si="20"/>
        <v>267568660974</v>
      </c>
      <c r="H107" s="27">
        <f t="shared" si="20"/>
        <v>0</v>
      </c>
      <c r="I107" s="27">
        <f t="shared" si="20"/>
        <v>0</v>
      </c>
      <c r="J107" s="27">
        <f t="shared" si="20"/>
        <v>0</v>
      </c>
      <c r="K107" s="27">
        <f t="shared" si="20"/>
        <v>0</v>
      </c>
      <c r="L107" s="27">
        <f t="shared" si="7"/>
        <v>0</v>
      </c>
      <c r="M107" s="27">
        <f>+M108</f>
        <v>267568660974</v>
      </c>
      <c r="N107" s="27">
        <f t="shared" si="21"/>
        <v>267568660974</v>
      </c>
      <c r="O107" s="27">
        <f t="shared" si="21"/>
        <v>267568660974</v>
      </c>
      <c r="P107" s="27">
        <f t="shared" si="21"/>
        <v>515340818</v>
      </c>
      <c r="Q107" s="64">
        <f t="shared" si="21"/>
        <v>515340818</v>
      </c>
    </row>
    <row r="108" spans="1:17" ht="30" customHeight="1" x14ac:dyDescent="0.25">
      <c r="A108" s="60" t="s">
        <v>460</v>
      </c>
      <c r="B108" s="18" t="s">
        <v>258</v>
      </c>
      <c r="C108" s="19" t="s">
        <v>13</v>
      </c>
      <c r="D108" s="19">
        <v>13</v>
      </c>
      <c r="E108" s="19" t="s">
        <v>14</v>
      </c>
      <c r="F108" s="20" t="s">
        <v>247</v>
      </c>
      <c r="G108" s="21">
        <v>267568660974</v>
      </c>
      <c r="H108" s="21">
        <v>0</v>
      </c>
      <c r="I108" s="21">
        <v>0</v>
      </c>
      <c r="J108" s="21">
        <v>0</v>
      </c>
      <c r="K108" s="21">
        <v>0</v>
      </c>
      <c r="L108" s="21">
        <f t="shared" si="7"/>
        <v>0</v>
      </c>
      <c r="M108" s="21">
        <f>+G108+L108</f>
        <v>267568660974</v>
      </c>
      <c r="N108" s="21">
        <v>267568660974</v>
      </c>
      <c r="O108" s="21">
        <v>267568660974</v>
      </c>
      <c r="P108" s="21">
        <v>515340818</v>
      </c>
      <c r="Q108" s="62">
        <v>515340818</v>
      </c>
    </row>
    <row r="109" spans="1:17" ht="80.25" customHeight="1" x14ac:dyDescent="0.25">
      <c r="A109" s="60" t="s">
        <v>460</v>
      </c>
      <c r="B109" s="15" t="s">
        <v>259</v>
      </c>
      <c r="C109" s="19"/>
      <c r="D109" s="19"/>
      <c r="E109" s="19"/>
      <c r="F109" s="43" t="s">
        <v>483</v>
      </c>
      <c r="G109" s="27">
        <f t="shared" ref="G109:K111" si="22">+G110</f>
        <v>175859178607</v>
      </c>
      <c r="H109" s="27">
        <f t="shared" si="22"/>
        <v>0</v>
      </c>
      <c r="I109" s="27">
        <f t="shared" si="22"/>
        <v>0</v>
      </c>
      <c r="J109" s="27">
        <f t="shared" si="22"/>
        <v>0</v>
      </c>
      <c r="K109" s="27">
        <f t="shared" si="22"/>
        <v>0</v>
      </c>
      <c r="L109" s="27">
        <f t="shared" si="7"/>
        <v>0</v>
      </c>
      <c r="M109" s="27">
        <f>+M110</f>
        <v>175859178607</v>
      </c>
      <c r="N109" s="27">
        <f t="shared" ref="N109:Q111" si="23">+N110</f>
        <v>175859178607</v>
      </c>
      <c r="O109" s="27">
        <f t="shared" si="23"/>
        <v>175859178607</v>
      </c>
      <c r="P109" s="27">
        <f t="shared" si="23"/>
        <v>589163443</v>
      </c>
      <c r="Q109" s="64">
        <f t="shared" si="23"/>
        <v>589163443</v>
      </c>
    </row>
    <row r="110" spans="1:17" ht="80.25" customHeight="1" x14ac:dyDescent="0.25">
      <c r="A110" s="60" t="s">
        <v>460</v>
      </c>
      <c r="B110" s="15" t="s">
        <v>261</v>
      </c>
      <c r="C110" s="45"/>
      <c r="D110" s="45"/>
      <c r="E110" s="19"/>
      <c r="F110" s="43" t="s">
        <v>483</v>
      </c>
      <c r="G110" s="27">
        <f t="shared" si="22"/>
        <v>175859178607</v>
      </c>
      <c r="H110" s="27">
        <f t="shared" si="22"/>
        <v>0</v>
      </c>
      <c r="I110" s="27">
        <f t="shared" si="22"/>
        <v>0</v>
      </c>
      <c r="J110" s="27">
        <f t="shared" si="22"/>
        <v>0</v>
      </c>
      <c r="K110" s="27">
        <f t="shared" si="22"/>
        <v>0</v>
      </c>
      <c r="L110" s="27">
        <f t="shared" si="7"/>
        <v>0</v>
      </c>
      <c r="M110" s="27">
        <f>+M111</f>
        <v>175859178607</v>
      </c>
      <c r="N110" s="27">
        <f t="shared" si="23"/>
        <v>175859178607</v>
      </c>
      <c r="O110" s="27">
        <f t="shared" si="23"/>
        <v>175859178607</v>
      </c>
      <c r="P110" s="27">
        <f t="shared" si="23"/>
        <v>589163443</v>
      </c>
      <c r="Q110" s="64">
        <f t="shared" si="23"/>
        <v>589163443</v>
      </c>
    </row>
    <row r="111" spans="1:17" ht="28.5" customHeight="1" x14ac:dyDescent="0.25">
      <c r="A111" s="60" t="s">
        <v>460</v>
      </c>
      <c r="B111" s="15" t="s">
        <v>262</v>
      </c>
      <c r="C111" s="45"/>
      <c r="D111" s="45"/>
      <c r="E111" s="19"/>
      <c r="F111" s="16" t="s">
        <v>257</v>
      </c>
      <c r="G111" s="27">
        <f t="shared" si="22"/>
        <v>175859178607</v>
      </c>
      <c r="H111" s="27">
        <f t="shared" si="22"/>
        <v>0</v>
      </c>
      <c r="I111" s="27">
        <f t="shared" si="22"/>
        <v>0</v>
      </c>
      <c r="J111" s="27">
        <f t="shared" si="22"/>
        <v>0</v>
      </c>
      <c r="K111" s="27">
        <f t="shared" si="22"/>
        <v>0</v>
      </c>
      <c r="L111" s="27">
        <f t="shared" si="7"/>
        <v>0</v>
      </c>
      <c r="M111" s="27">
        <f>+M112</f>
        <v>175859178607</v>
      </c>
      <c r="N111" s="27">
        <f t="shared" si="23"/>
        <v>175859178607</v>
      </c>
      <c r="O111" s="27">
        <f t="shared" si="23"/>
        <v>175859178607</v>
      </c>
      <c r="P111" s="27">
        <f t="shared" si="23"/>
        <v>589163443</v>
      </c>
      <c r="Q111" s="64">
        <f t="shared" si="23"/>
        <v>589163443</v>
      </c>
    </row>
    <row r="112" spans="1:17" ht="30" customHeight="1" x14ac:dyDescent="0.25">
      <c r="A112" s="60" t="s">
        <v>460</v>
      </c>
      <c r="B112" s="18" t="s">
        <v>263</v>
      </c>
      <c r="C112" s="19" t="s">
        <v>13</v>
      </c>
      <c r="D112" s="19">
        <v>13</v>
      </c>
      <c r="E112" s="19" t="s">
        <v>14</v>
      </c>
      <c r="F112" s="20" t="s">
        <v>247</v>
      </c>
      <c r="G112" s="21">
        <v>175859178607</v>
      </c>
      <c r="H112" s="21">
        <v>0</v>
      </c>
      <c r="I112" s="21">
        <v>0</v>
      </c>
      <c r="J112" s="21">
        <v>0</v>
      </c>
      <c r="K112" s="21">
        <v>0</v>
      </c>
      <c r="L112" s="21">
        <f t="shared" si="7"/>
        <v>0</v>
      </c>
      <c r="M112" s="21">
        <f>+G112+L112</f>
        <v>175859178607</v>
      </c>
      <c r="N112" s="21">
        <v>175859178607</v>
      </c>
      <c r="O112" s="21">
        <v>175859178607</v>
      </c>
      <c r="P112" s="21">
        <v>589163443</v>
      </c>
      <c r="Q112" s="62">
        <v>589163443</v>
      </c>
    </row>
    <row r="113" spans="1:17" ht="61.5" customHeight="1" x14ac:dyDescent="0.25">
      <c r="A113" s="60" t="s">
        <v>460</v>
      </c>
      <c r="B113" s="15" t="s">
        <v>264</v>
      </c>
      <c r="C113" s="12"/>
      <c r="D113" s="12"/>
      <c r="E113" s="12"/>
      <c r="F113" s="16" t="s">
        <v>265</v>
      </c>
      <c r="G113" s="27">
        <f t="shared" ref="G113:K115" si="24">+G114</f>
        <v>253083219752</v>
      </c>
      <c r="H113" s="27">
        <f t="shared" si="24"/>
        <v>0</v>
      </c>
      <c r="I113" s="27">
        <f t="shared" si="24"/>
        <v>0</v>
      </c>
      <c r="J113" s="27">
        <f t="shared" si="24"/>
        <v>0</v>
      </c>
      <c r="K113" s="27">
        <f t="shared" si="24"/>
        <v>0</v>
      </c>
      <c r="L113" s="27">
        <f t="shared" si="7"/>
        <v>0</v>
      </c>
      <c r="M113" s="27">
        <f>+M114</f>
        <v>253083219752</v>
      </c>
      <c r="N113" s="27">
        <f t="shared" ref="N113:Q115" si="25">+N114</f>
        <v>253083219752</v>
      </c>
      <c r="O113" s="27">
        <f t="shared" si="25"/>
        <v>253083219752</v>
      </c>
      <c r="P113" s="27">
        <f t="shared" si="25"/>
        <v>8076357952</v>
      </c>
      <c r="Q113" s="64">
        <f t="shared" si="25"/>
        <v>8076357952</v>
      </c>
    </row>
    <row r="114" spans="1:17" ht="61.5" customHeight="1" x14ac:dyDescent="0.25">
      <c r="A114" s="60" t="s">
        <v>460</v>
      </c>
      <c r="B114" s="15" t="s">
        <v>266</v>
      </c>
      <c r="C114" s="50"/>
      <c r="D114" s="50"/>
      <c r="E114" s="12"/>
      <c r="F114" s="43" t="s">
        <v>265</v>
      </c>
      <c r="G114" s="27">
        <f t="shared" si="24"/>
        <v>253083219752</v>
      </c>
      <c r="H114" s="27">
        <f t="shared" si="24"/>
        <v>0</v>
      </c>
      <c r="I114" s="27">
        <f t="shared" si="24"/>
        <v>0</v>
      </c>
      <c r="J114" s="27">
        <f t="shared" si="24"/>
        <v>0</v>
      </c>
      <c r="K114" s="27">
        <f t="shared" si="24"/>
        <v>0</v>
      </c>
      <c r="L114" s="27">
        <f t="shared" si="7"/>
        <v>0</v>
      </c>
      <c r="M114" s="27">
        <f>+M115</f>
        <v>253083219752</v>
      </c>
      <c r="N114" s="27">
        <f t="shared" si="25"/>
        <v>253083219752</v>
      </c>
      <c r="O114" s="27">
        <f t="shared" si="25"/>
        <v>253083219752</v>
      </c>
      <c r="P114" s="27">
        <f t="shared" si="25"/>
        <v>8076357952</v>
      </c>
      <c r="Q114" s="64">
        <f t="shared" si="25"/>
        <v>8076357952</v>
      </c>
    </row>
    <row r="115" spans="1:17" ht="35.25" customHeight="1" x14ac:dyDescent="0.25">
      <c r="A115" s="60" t="s">
        <v>460</v>
      </c>
      <c r="B115" s="15" t="s">
        <v>267</v>
      </c>
      <c r="C115" s="50"/>
      <c r="D115" s="50"/>
      <c r="E115" s="12"/>
      <c r="F115" s="16" t="s">
        <v>257</v>
      </c>
      <c r="G115" s="27">
        <f t="shared" si="24"/>
        <v>253083219752</v>
      </c>
      <c r="H115" s="27">
        <f t="shared" si="24"/>
        <v>0</v>
      </c>
      <c r="I115" s="27">
        <f t="shared" si="24"/>
        <v>0</v>
      </c>
      <c r="J115" s="27">
        <f t="shared" si="24"/>
        <v>0</v>
      </c>
      <c r="K115" s="27">
        <f t="shared" si="24"/>
        <v>0</v>
      </c>
      <c r="L115" s="27">
        <f t="shared" si="7"/>
        <v>0</v>
      </c>
      <c r="M115" s="27">
        <f>+M116</f>
        <v>253083219752</v>
      </c>
      <c r="N115" s="27">
        <f t="shared" si="25"/>
        <v>253083219752</v>
      </c>
      <c r="O115" s="27">
        <f t="shared" si="25"/>
        <v>253083219752</v>
      </c>
      <c r="P115" s="27">
        <f t="shared" si="25"/>
        <v>8076357952</v>
      </c>
      <c r="Q115" s="64">
        <f t="shared" si="25"/>
        <v>8076357952</v>
      </c>
    </row>
    <row r="116" spans="1:17" ht="30" customHeight="1" x14ac:dyDescent="0.25">
      <c r="A116" s="60" t="s">
        <v>460</v>
      </c>
      <c r="B116" s="18" t="s">
        <v>268</v>
      </c>
      <c r="C116" s="19" t="s">
        <v>13</v>
      </c>
      <c r="D116" s="19">
        <v>13</v>
      </c>
      <c r="E116" s="19" t="s">
        <v>14</v>
      </c>
      <c r="F116" s="20" t="s">
        <v>247</v>
      </c>
      <c r="G116" s="21">
        <v>253083219752</v>
      </c>
      <c r="H116" s="21">
        <v>0</v>
      </c>
      <c r="I116" s="21">
        <v>0</v>
      </c>
      <c r="J116" s="21">
        <v>0</v>
      </c>
      <c r="K116" s="21">
        <v>0</v>
      </c>
      <c r="L116" s="21">
        <f t="shared" si="7"/>
        <v>0</v>
      </c>
      <c r="M116" s="21">
        <f>+G116+L116</f>
        <v>253083219752</v>
      </c>
      <c r="N116" s="21">
        <v>253083219752</v>
      </c>
      <c r="O116" s="21">
        <v>253083219752</v>
      </c>
      <c r="P116" s="21">
        <v>8076357952</v>
      </c>
      <c r="Q116" s="62">
        <v>8076357952</v>
      </c>
    </row>
    <row r="117" spans="1:17" ht="81.75" customHeight="1" x14ac:dyDescent="0.25">
      <c r="A117" s="60" t="s">
        <v>460</v>
      </c>
      <c r="B117" s="15" t="s">
        <v>269</v>
      </c>
      <c r="C117" s="19"/>
      <c r="D117" s="19"/>
      <c r="E117" s="19"/>
      <c r="F117" s="16" t="s">
        <v>484</v>
      </c>
      <c r="G117" s="27">
        <f t="shared" ref="G117:K119" si="26">+G118</f>
        <v>243923443489</v>
      </c>
      <c r="H117" s="27">
        <f t="shared" si="26"/>
        <v>0</v>
      </c>
      <c r="I117" s="27">
        <f t="shared" si="26"/>
        <v>0</v>
      </c>
      <c r="J117" s="27">
        <f t="shared" si="26"/>
        <v>0</v>
      </c>
      <c r="K117" s="27">
        <f t="shared" si="26"/>
        <v>0</v>
      </c>
      <c r="L117" s="27">
        <f t="shared" si="7"/>
        <v>0</v>
      </c>
      <c r="M117" s="27">
        <f>+M118</f>
        <v>243923443489</v>
      </c>
      <c r="N117" s="27">
        <f t="shared" ref="N117:Q119" si="27">+N118</f>
        <v>243923443489</v>
      </c>
      <c r="O117" s="27">
        <f t="shared" si="27"/>
        <v>243923443489</v>
      </c>
      <c r="P117" s="27">
        <f t="shared" si="27"/>
        <v>21653320129</v>
      </c>
      <c r="Q117" s="64">
        <f t="shared" si="27"/>
        <v>21653320129</v>
      </c>
    </row>
    <row r="118" spans="1:17" ht="78.75" customHeight="1" x14ac:dyDescent="0.25">
      <c r="A118" s="60" t="s">
        <v>460</v>
      </c>
      <c r="B118" s="15" t="s">
        <v>271</v>
      </c>
      <c r="C118" s="45"/>
      <c r="D118" s="45"/>
      <c r="E118" s="19"/>
      <c r="F118" s="16" t="s">
        <v>484</v>
      </c>
      <c r="G118" s="27">
        <f t="shared" si="26"/>
        <v>243923443489</v>
      </c>
      <c r="H118" s="27">
        <f t="shared" si="26"/>
        <v>0</v>
      </c>
      <c r="I118" s="27">
        <f t="shared" si="26"/>
        <v>0</v>
      </c>
      <c r="J118" s="27">
        <f t="shared" si="26"/>
        <v>0</v>
      </c>
      <c r="K118" s="27">
        <f t="shared" si="26"/>
        <v>0</v>
      </c>
      <c r="L118" s="27">
        <f t="shared" si="7"/>
        <v>0</v>
      </c>
      <c r="M118" s="27">
        <f>+M119</f>
        <v>243923443489</v>
      </c>
      <c r="N118" s="27">
        <f t="shared" si="27"/>
        <v>243923443489</v>
      </c>
      <c r="O118" s="27">
        <f t="shared" si="27"/>
        <v>243923443489</v>
      </c>
      <c r="P118" s="27">
        <f t="shared" si="27"/>
        <v>21653320129</v>
      </c>
      <c r="Q118" s="64">
        <f t="shared" si="27"/>
        <v>21653320129</v>
      </c>
    </row>
    <row r="119" spans="1:17" ht="40.5" customHeight="1" x14ac:dyDescent="0.25">
      <c r="A119" s="60" t="s">
        <v>460</v>
      </c>
      <c r="B119" s="15" t="s">
        <v>272</v>
      </c>
      <c r="C119" s="45"/>
      <c r="D119" s="45"/>
      <c r="E119" s="19"/>
      <c r="F119" s="16" t="s">
        <v>257</v>
      </c>
      <c r="G119" s="27">
        <f t="shared" si="26"/>
        <v>243923443489</v>
      </c>
      <c r="H119" s="27">
        <f t="shared" si="26"/>
        <v>0</v>
      </c>
      <c r="I119" s="27">
        <f t="shared" si="26"/>
        <v>0</v>
      </c>
      <c r="J119" s="27">
        <f t="shared" si="26"/>
        <v>0</v>
      </c>
      <c r="K119" s="27">
        <f t="shared" si="26"/>
        <v>0</v>
      </c>
      <c r="L119" s="27">
        <f t="shared" si="7"/>
        <v>0</v>
      </c>
      <c r="M119" s="27">
        <f>+M120</f>
        <v>243923443489</v>
      </c>
      <c r="N119" s="27">
        <f t="shared" si="27"/>
        <v>243923443489</v>
      </c>
      <c r="O119" s="27">
        <f t="shared" si="27"/>
        <v>243923443489</v>
      </c>
      <c r="P119" s="27">
        <f t="shared" si="27"/>
        <v>21653320129</v>
      </c>
      <c r="Q119" s="64">
        <f t="shared" si="27"/>
        <v>21653320129</v>
      </c>
    </row>
    <row r="120" spans="1:17" ht="30" customHeight="1" x14ac:dyDescent="0.25">
      <c r="A120" s="60" t="s">
        <v>460</v>
      </c>
      <c r="B120" s="18" t="s">
        <v>273</v>
      </c>
      <c r="C120" s="19" t="s">
        <v>13</v>
      </c>
      <c r="D120" s="19">
        <v>13</v>
      </c>
      <c r="E120" s="19" t="s">
        <v>14</v>
      </c>
      <c r="F120" s="20" t="s">
        <v>247</v>
      </c>
      <c r="G120" s="21">
        <v>243923443489</v>
      </c>
      <c r="H120" s="21">
        <v>0</v>
      </c>
      <c r="I120" s="21">
        <v>0</v>
      </c>
      <c r="J120" s="21">
        <v>0</v>
      </c>
      <c r="K120" s="21">
        <v>0</v>
      </c>
      <c r="L120" s="21">
        <f t="shared" si="7"/>
        <v>0</v>
      </c>
      <c r="M120" s="21">
        <f>+G120+L120</f>
        <v>243923443489</v>
      </c>
      <c r="N120" s="21">
        <v>243923443489</v>
      </c>
      <c r="O120" s="21">
        <v>243923443489</v>
      </c>
      <c r="P120" s="21">
        <v>21653320129</v>
      </c>
      <c r="Q120" s="62">
        <v>21653320129</v>
      </c>
    </row>
    <row r="121" spans="1:17" ht="72.75" customHeight="1" x14ac:dyDescent="0.25">
      <c r="A121" s="60" t="s">
        <v>460</v>
      </c>
      <c r="B121" s="15" t="s">
        <v>274</v>
      </c>
      <c r="C121" s="19"/>
      <c r="D121" s="19"/>
      <c r="E121" s="19"/>
      <c r="F121" s="16" t="s">
        <v>485</v>
      </c>
      <c r="G121" s="27">
        <f t="shared" ref="G121:K123" si="28">+G122</f>
        <v>173754342655</v>
      </c>
      <c r="H121" s="27">
        <f t="shared" si="28"/>
        <v>0</v>
      </c>
      <c r="I121" s="27">
        <f t="shared" si="28"/>
        <v>0</v>
      </c>
      <c r="J121" s="27">
        <f t="shared" si="28"/>
        <v>0</v>
      </c>
      <c r="K121" s="27">
        <f t="shared" si="28"/>
        <v>0</v>
      </c>
      <c r="L121" s="27">
        <f t="shared" si="7"/>
        <v>0</v>
      </c>
      <c r="M121" s="27">
        <f>+M122</f>
        <v>173754342655</v>
      </c>
      <c r="N121" s="27">
        <f t="shared" ref="N121:Q123" si="29">+N122</f>
        <v>173754342655</v>
      </c>
      <c r="O121" s="27">
        <f t="shared" si="29"/>
        <v>173754342655</v>
      </c>
      <c r="P121" s="27">
        <f t="shared" si="29"/>
        <v>26218470693</v>
      </c>
      <c r="Q121" s="64">
        <f t="shared" si="29"/>
        <v>26218470693</v>
      </c>
    </row>
    <row r="122" spans="1:17" ht="72.75" customHeight="1" x14ac:dyDescent="0.25">
      <c r="A122" s="60" t="s">
        <v>460</v>
      </c>
      <c r="B122" s="15" t="s">
        <v>276</v>
      </c>
      <c r="C122" s="45"/>
      <c r="D122" s="45"/>
      <c r="E122" s="19"/>
      <c r="F122" s="43" t="s">
        <v>485</v>
      </c>
      <c r="G122" s="27">
        <f t="shared" si="28"/>
        <v>173754342655</v>
      </c>
      <c r="H122" s="27">
        <f t="shared" si="28"/>
        <v>0</v>
      </c>
      <c r="I122" s="27">
        <f t="shared" si="28"/>
        <v>0</v>
      </c>
      <c r="J122" s="27">
        <f t="shared" si="28"/>
        <v>0</v>
      </c>
      <c r="K122" s="27">
        <f t="shared" si="28"/>
        <v>0</v>
      </c>
      <c r="L122" s="27">
        <f t="shared" si="7"/>
        <v>0</v>
      </c>
      <c r="M122" s="27">
        <f>+M123</f>
        <v>173754342655</v>
      </c>
      <c r="N122" s="27">
        <f t="shared" si="29"/>
        <v>173754342655</v>
      </c>
      <c r="O122" s="27">
        <f t="shared" si="29"/>
        <v>173754342655</v>
      </c>
      <c r="P122" s="27">
        <f t="shared" si="29"/>
        <v>26218470693</v>
      </c>
      <c r="Q122" s="64">
        <f t="shared" si="29"/>
        <v>26218470693</v>
      </c>
    </row>
    <row r="123" spans="1:17" ht="32.25" customHeight="1" x14ac:dyDescent="0.25">
      <c r="A123" s="60" t="s">
        <v>460</v>
      </c>
      <c r="B123" s="15" t="s">
        <v>277</v>
      </c>
      <c r="C123" s="45"/>
      <c r="D123" s="45"/>
      <c r="E123" s="19"/>
      <c r="F123" s="16" t="s">
        <v>257</v>
      </c>
      <c r="G123" s="27">
        <f t="shared" si="28"/>
        <v>173754342655</v>
      </c>
      <c r="H123" s="27">
        <f t="shared" si="28"/>
        <v>0</v>
      </c>
      <c r="I123" s="27">
        <f t="shared" si="28"/>
        <v>0</v>
      </c>
      <c r="J123" s="27">
        <f t="shared" si="28"/>
        <v>0</v>
      </c>
      <c r="K123" s="27">
        <f t="shared" si="28"/>
        <v>0</v>
      </c>
      <c r="L123" s="27">
        <f t="shared" si="7"/>
        <v>0</v>
      </c>
      <c r="M123" s="27">
        <f>+M124</f>
        <v>173754342655</v>
      </c>
      <c r="N123" s="27">
        <f t="shared" si="29"/>
        <v>173754342655</v>
      </c>
      <c r="O123" s="27">
        <f t="shared" si="29"/>
        <v>173754342655</v>
      </c>
      <c r="P123" s="27">
        <f t="shared" si="29"/>
        <v>26218470693</v>
      </c>
      <c r="Q123" s="64">
        <f t="shared" si="29"/>
        <v>26218470693</v>
      </c>
    </row>
    <row r="124" spans="1:17" ht="30" customHeight="1" x14ac:dyDescent="0.25">
      <c r="A124" s="60" t="s">
        <v>460</v>
      </c>
      <c r="B124" s="18" t="s">
        <v>278</v>
      </c>
      <c r="C124" s="19" t="s">
        <v>13</v>
      </c>
      <c r="D124" s="19">
        <v>13</v>
      </c>
      <c r="E124" s="19" t="s">
        <v>14</v>
      </c>
      <c r="F124" s="20" t="s">
        <v>247</v>
      </c>
      <c r="G124" s="21">
        <v>173754342655</v>
      </c>
      <c r="H124" s="21">
        <v>0</v>
      </c>
      <c r="I124" s="21">
        <v>0</v>
      </c>
      <c r="J124" s="21">
        <v>0</v>
      </c>
      <c r="K124" s="21">
        <v>0</v>
      </c>
      <c r="L124" s="21">
        <f t="shared" si="7"/>
        <v>0</v>
      </c>
      <c r="M124" s="21">
        <f>+G124+L124</f>
        <v>173754342655</v>
      </c>
      <c r="N124" s="21">
        <v>173754342655</v>
      </c>
      <c r="O124" s="21">
        <v>173754342655</v>
      </c>
      <c r="P124" s="21">
        <v>26218470693</v>
      </c>
      <c r="Q124" s="62">
        <v>26218470693</v>
      </c>
    </row>
    <row r="125" spans="1:17" ht="87" customHeight="1" x14ac:dyDescent="0.25">
      <c r="A125" s="60" t="s">
        <v>460</v>
      </c>
      <c r="B125" s="15" t="s">
        <v>279</v>
      </c>
      <c r="C125" s="19"/>
      <c r="D125" s="19"/>
      <c r="E125" s="19"/>
      <c r="F125" s="16" t="s">
        <v>486</v>
      </c>
      <c r="G125" s="27">
        <f t="shared" ref="G125:K127" si="30">+G126</f>
        <v>188036887431</v>
      </c>
      <c r="H125" s="27">
        <f t="shared" si="30"/>
        <v>0</v>
      </c>
      <c r="I125" s="27">
        <f t="shared" si="30"/>
        <v>0</v>
      </c>
      <c r="J125" s="27">
        <f t="shared" si="30"/>
        <v>0</v>
      </c>
      <c r="K125" s="27">
        <f t="shared" si="30"/>
        <v>0</v>
      </c>
      <c r="L125" s="27">
        <f t="shared" si="7"/>
        <v>0</v>
      </c>
      <c r="M125" s="27">
        <f>+M126</f>
        <v>188036887431</v>
      </c>
      <c r="N125" s="27">
        <f t="shared" ref="N125:Q127" si="31">+N126</f>
        <v>188036887431</v>
      </c>
      <c r="O125" s="27">
        <f t="shared" si="31"/>
        <v>188036887431</v>
      </c>
      <c r="P125" s="27">
        <f t="shared" si="31"/>
        <v>31914916292</v>
      </c>
      <c r="Q125" s="64">
        <f t="shared" si="31"/>
        <v>31914916292</v>
      </c>
    </row>
    <row r="126" spans="1:17" ht="85.5" customHeight="1" x14ac:dyDescent="0.25">
      <c r="A126" s="60" t="s">
        <v>460</v>
      </c>
      <c r="B126" s="15" t="s">
        <v>281</v>
      </c>
      <c r="C126" s="45"/>
      <c r="D126" s="45"/>
      <c r="E126" s="19"/>
      <c r="F126" s="43" t="s">
        <v>486</v>
      </c>
      <c r="G126" s="27">
        <f t="shared" si="30"/>
        <v>188036887431</v>
      </c>
      <c r="H126" s="27">
        <f t="shared" si="30"/>
        <v>0</v>
      </c>
      <c r="I126" s="27">
        <f t="shared" si="30"/>
        <v>0</v>
      </c>
      <c r="J126" s="27">
        <f t="shared" si="30"/>
        <v>0</v>
      </c>
      <c r="K126" s="27">
        <f t="shared" si="30"/>
        <v>0</v>
      </c>
      <c r="L126" s="27">
        <f t="shared" si="7"/>
        <v>0</v>
      </c>
      <c r="M126" s="27">
        <f>+M127</f>
        <v>188036887431</v>
      </c>
      <c r="N126" s="27">
        <f t="shared" si="31"/>
        <v>188036887431</v>
      </c>
      <c r="O126" s="27">
        <f t="shared" si="31"/>
        <v>188036887431</v>
      </c>
      <c r="P126" s="27">
        <f t="shared" si="31"/>
        <v>31914916292</v>
      </c>
      <c r="Q126" s="64">
        <f t="shared" si="31"/>
        <v>31914916292</v>
      </c>
    </row>
    <row r="127" spans="1:17" ht="31.5" customHeight="1" x14ac:dyDescent="0.25">
      <c r="A127" s="60" t="s">
        <v>460</v>
      </c>
      <c r="B127" s="15" t="s">
        <v>282</v>
      </c>
      <c r="C127" s="45"/>
      <c r="D127" s="45"/>
      <c r="E127" s="19"/>
      <c r="F127" s="16" t="s">
        <v>257</v>
      </c>
      <c r="G127" s="27">
        <f t="shared" si="30"/>
        <v>188036887431</v>
      </c>
      <c r="H127" s="27">
        <f t="shared" si="30"/>
        <v>0</v>
      </c>
      <c r="I127" s="27">
        <f t="shared" si="30"/>
        <v>0</v>
      </c>
      <c r="J127" s="27">
        <f t="shared" si="30"/>
        <v>0</v>
      </c>
      <c r="K127" s="27">
        <f t="shared" si="30"/>
        <v>0</v>
      </c>
      <c r="L127" s="27">
        <f t="shared" si="7"/>
        <v>0</v>
      </c>
      <c r="M127" s="27">
        <f>+M128</f>
        <v>188036887431</v>
      </c>
      <c r="N127" s="27">
        <f t="shared" si="31"/>
        <v>188036887431</v>
      </c>
      <c r="O127" s="27">
        <f t="shared" si="31"/>
        <v>188036887431</v>
      </c>
      <c r="P127" s="27">
        <f t="shared" si="31"/>
        <v>31914916292</v>
      </c>
      <c r="Q127" s="64">
        <f t="shared" si="31"/>
        <v>31914916292</v>
      </c>
    </row>
    <row r="128" spans="1:17" ht="30" customHeight="1" x14ac:dyDescent="0.25">
      <c r="A128" s="60" t="s">
        <v>460</v>
      </c>
      <c r="B128" s="18" t="s">
        <v>283</v>
      </c>
      <c r="C128" s="19" t="s">
        <v>13</v>
      </c>
      <c r="D128" s="19">
        <v>13</v>
      </c>
      <c r="E128" s="19" t="s">
        <v>14</v>
      </c>
      <c r="F128" s="20" t="s">
        <v>247</v>
      </c>
      <c r="G128" s="21">
        <v>188036887431</v>
      </c>
      <c r="H128" s="21">
        <v>0</v>
      </c>
      <c r="I128" s="21">
        <v>0</v>
      </c>
      <c r="J128" s="21">
        <v>0</v>
      </c>
      <c r="K128" s="21">
        <v>0</v>
      </c>
      <c r="L128" s="21">
        <f t="shared" si="7"/>
        <v>0</v>
      </c>
      <c r="M128" s="21">
        <f>+G128+L128</f>
        <v>188036887431</v>
      </c>
      <c r="N128" s="21">
        <v>188036887431</v>
      </c>
      <c r="O128" s="21">
        <v>188036887431</v>
      </c>
      <c r="P128" s="21">
        <v>31914916292</v>
      </c>
      <c r="Q128" s="62">
        <v>31914916292</v>
      </c>
    </row>
    <row r="129" spans="1:17" ht="65.25" customHeight="1" x14ac:dyDescent="0.25">
      <c r="A129" s="60" t="s">
        <v>460</v>
      </c>
      <c r="B129" s="15" t="s">
        <v>284</v>
      </c>
      <c r="C129" s="19"/>
      <c r="D129" s="19"/>
      <c r="E129" s="19"/>
      <c r="F129" s="16" t="s">
        <v>487</v>
      </c>
      <c r="G129" s="27">
        <f t="shared" ref="G129:K131" si="32">+G130</f>
        <v>230526549416</v>
      </c>
      <c r="H129" s="27">
        <f t="shared" si="32"/>
        <v>0</v>
      </c>
      <c r="I129" s="27">
        <f t="shared" si="32"/>
        <v>0</v>
      </c>
      <c r="J129" s="27">
        <f t="shared" si="32"/>
        <v>0</v>
      </c>
      <c r="K129" s="27">
        <f t="shared" si="32"/>
        <v>0</v>
      </c>
      <c r="L129" s="27">
        <f t="shared" si="7"/>
        <v>0</v>
      </c>
      <c r="M129" s="27">
        <f>+M130</f>
        <v>230526549416</v>
      </c>
      <c r="N129" s="27">
        <f t="shared" ref="N129:Q131" si="33">+N130</f>
        <v>230526549416</v>
      </c>
      <c r="O129" s="27">
        <f t="shared" si="33"/>
        <v>230526549416</v>
      </c>
      <c r="P129" s="27">
        <f t="shared" si="33"/>
        <v>27184528940</v>
      </c>
      <c r="Q129" s="64">
        <f t="shared" si="33"/>
        <v>27184528940</v>
      </c>
    </row>
    <row r="130" spans="1:17" ht="63.75" customHeight="1" x14ac:dyDescent="0.25">
      <c r="A130" s="60" t="s">
        <v>460</v>
      </c>
      <c r="B130" s="15" t="s">
        <v>286</v>
      </c>
      <c r="C130" s="45"/>
      <c r="D130" s="45"/>
      <c r="E130" s="19"/>
      <c r="F130" s="43" t="s">
        <v>487</v>
      </c>
      <c r="G130" s="27">
        <f t="shared" si="32"/>
        <v>230526549416</v>
      </c>
      <c r="H130" s="27">
        <f t="shared" si="32"/>
        <v>0</v>
      </c>
      <c r="I130" s="27">
        <f t="shared" si="32"/>
        <v>0</v>
      </c>
      <c r="J130" s="27">
        <f t="shared" si="32"/>
        <v>0</v>
      </c>
      <c r="K130" s="27">
        <f t="shared" si="32"/>
        <v>0</v>
      </c>
      <c r="L130" s="27">
        <f t="shared" si="7"/>
        <v>0</v>
      </c>
      <c r="M130" s="27">
        <f>+M131</f>
        <v>230526549416</v>
      </c>
      <c r="N130" s="27">
        <f t="shared" si="33"/>
        <v>230526549416</v>
      </c>
      <c r="O130" s="27">
        <f t="shared" si="33"/>
        <v>230526549416</v>
      </c>
      <c r="P130" s="27">
        <f t="shared" si="33"/>
        <v>27184528940</v>
      </c>
      <c r="Q130" s="64">
        <f t="shared" si="33"/>
        <v>27184528940</v>
      </c>
    </row>
    <row r="131" spans="1:17" ht="38.25" customHeight="1" x14ac:dyDescent="0.25">
      <c r="A131" s="60" t="s">
        <v>460</v>
      </c>
      <c r="B131" s="15" t="s">
        <v>287</v>
      </c>
      <c r="C131" s="45"/>
      <c r="D131" s="45"/>
      <c r="E131" s="19"/>
      <c r="F131" s="16" t="s">
        <v>257</v>
      </c>
      <c r="G131" s="27">
        <f t="shared" si="32"/>
        <v>230526549416</v>
      </c>
      <c r="H131" s="27">
        <f t="shared" si="32"/>
        <v>0</v>
      </c>
      <c r="I131" s="27">
        <f t="shared" si="32"/>
        <v>0</v>
      </c>
      <c r="J131" s="27">
        <f t="shared" si="32"/>
        <v>0</v>
      </c>
      <c r="K131" s="27">
        <f t="shared" si="32"/>
        <v>0</v>
      </c>
      <c r="L131" s="27">
        <f t="shared" ref="L131:L194" si="34">+H131-I131+J131-K131</f>
        <v>0</v>
      </c>
      <c r="M131" s="27">
        <f>+M132</f>
        <v>230526549416</v>
      </c>
      <c r="N131" s="27">
        <f t="shared" si="33"/>
        <v>230526549416</v>
      </c>
      <c r="O131" s="27">
        <f t="shared" si="33"/>
        <v>230526549416</v>
      </c>
      <c r="P131" s="27">
        <f t="shared" si="33"/>
        <v>27184528940</v>
      </c>
      <c r="Q131" s="64">
        <f t="shared" si="33"/>
        <v>27184528940</v>
      </c>
    </row>
    <row r="132" spans="1:17" ht="30" customHeight="1" x14ac:dyDescent="0.25">
      <c r="A132" s="60" t="s">
        <v>460</v>
      </c>
      <c r="B132" s="18" t="s">
        <v>288</v>
      </c>
      <c r="C132" s="19" t="s">
        <v>13</v>
      </c>
      <c r="D132" s="19">
        <v>13</v>
      </c>
      <c r="E132" s="19" t="s">
        <v>14</v>
      </c>
      <c r="F132" s="20" t="s">
        <v>247</v>
      </c>
      <c r="G132" s="21">
        <v>230526549416</v>
      </c>
      <c r="H132" s="21">
        <v>0</v>
      </c>
      <c r="I132" s="21">
        <v>0</v>
      </c>
      <c r="J132" s="21">
        <v>0</v>
      </c>
      <c r="K132" s="21">
        <v>0</v>
      </c>
      <c r="L132" s="21">
        <f t="shared" si="34"/>
        <v>0</v>
      </c>
      <c r="M132" s="21">
        <f>+G132+L132</f>
        <v>230526549416</v>
      </c>
      <c r="N132" s="21">
        <v>230526549416</v>
      </c>
      <c r="O132" s="21">
        <v>230526549416</v>
      </c>
      <c r="P132" s="21">
        <v>27184528940</v>
      </c>
      <c r="Q132" s="62">
        <v>27184528940</v>
      </c>
    </row>
    <row r="133" spans="1:17" ht="49.5" customHeight="1" x14ac:dyDescent="0.25">
      <c r="A133" s="60" t="s">
        <v>460</v>
      </c>
      <c r="B133" s="44" t="s">
        <v>289</v>
      </c>
      <c r="C133" s="19"/>
      <c r="D133" s="19"/>
      <c r="E133" s="19"/>
      <c r="F133" s="16" t="s">
        <v>290</v>
      </c>
      <c r="G133" s="27">
        <f t="shared" ref="G133:K134" si="35">+G134</f>
        <v>12654096592</v>
      </c>
      <c r="H133" s="27">
        <f t="shared" si="35"/>
        <v>0</v>
      </c>
      <c r="I133" s="27">
        <f t="shared" si="35"/>
        <v>0</v>
      </c>
      <c r="J133" s="27">
        <f t="shared" si="35"/>
        <v>0</v>
      </c>
      <c r="K133" s="27">
        <f t="shared" si="35"/>
        <v>0</v>
      </c>
      <c r="L133" s="27">
        <f t="shared" si="34"/>
        <v>0</v>
      </c>
      <c r="M133" s="27">
        <f>+G133+L133</f>
        <v>12654096592</v>
      </c>
      <c r="N133" s="27">
        <f t="shared" ref="N133:Q134" si="36">+N134</f>
        <v>12031213677.5</v>
      </c>
      <c r="O133" s="27">
        <f t="shared" si="36"/>
        <v>10331136315.559999</v>
      </c>
      <c r="P133" s="27">
        <f t="shared" si="36"/>
        <v>18751095.859999999</v>
      </c>
      <c r="Q133" s="64">
        <f t="shared" si="36"/>
        <v>8635428.0600000005</v>
      </c>
    </row>
    <row r="134" spans="1:17" ht="49.5" customHeight="1" x14ac:dyDescent="0.25">
      <c r="A134" s="60" t="s">
        <v>460</v>
      </c>
      <c r="B134" s="15" t="s">
        <v>291</v>
      </c>
      <c r="C134" s="45"/>
      <c r="D134" s="45"/>
      <c r="E134" s="19"/>
      <c r="F134" s="16" t="s">
        <v>290</v>
      </c>
      <c r="G134" s="27">
        <f t="shared" si="35"/>
        <v>12654096592</v>
      </c>
      <c r="H134" s="27">
        <f t="shared" si="35"/>
        <v>0</v>
      </c>
      <c r="I134" s="27">
        <f t="shared" si="35"/>
        <v>0</v>
      </c>
      <c r="J134" s="27">
        <f t="shared" si="35"/>
        <v>0</v>
      </c>
      <c r="K134" s="27">
        <f t="shared" si="35"/>
        <v>0</v>
      </c>
      <c r="L134" s="27">
        <f t="shared" si="34"/>
        <v>0</v>
      </c>
      <c r="M134" s="27">
        <f>+M135</f>
        <v>12654096592</v>
      </c>
      <c r="N134" s="27">
        <f t="shared" si="36"/>
        <v>12031213677.5</v>
      </c>
      <c r="O134" s="27">
        <f t="shared" si="36"/>
        <v>10331136315.559999</v>
      </c>
      <c r="P134" s="27">
        <f t="shared" si="36"/>
        <v>18751095.859999999</v>
      </c>
      <c r="Q134" s="64">
        <f t="shared" si="36"/>
        <v>8635428.0600000005</v>
      </c>
    </row>
    <row r="135" spans="1:17" ht="49.5" customHeight="1" x14ac:dyDescent="0.25">
      <c r="A135" s="60" t="s">
        <v>460</v>
      </c>
      <c r="B135" s="15" t="s">
        <v>292</v>
      </c>
      <c r="C135" s="45"/>
      <c r="D135" s="45"/>
      <c r="E135" s="19"/>
      <c r="F135" s="16" t="s">
        <v>293</v>
      </c>
      <c r="G135" s="27">
        <f>SUM(G136:G136)</f>
        <v>12654096592</v>
      </c>
      <c r="H135" s="27">
        <f>SUM(H136:H136)</f>
        <v>0</v>
      </c>
      <c r="I135" s="27">
        <f>SUM(I136:I136)</f>
        <v>0</v>
      </c>
      <c r="J135" s="27">
        <f>SUM(J136:J136)</f>
        <v>0</v>
      </c>
      <c r="K135" s="27">
        <f>SUM(K136:K136)</f>
        <v>0</v>
      </c>
      <c r="L135" s="27">
        <f t="shared" si="34"/>
        <v>0</v>
      </c>
      <c r="M135" s="27">
        <f>SUM(M136:M136)</f>
        <v>12654096592</v>
      </c>
      <c r="N135" s="27">
        <f>SUM(N136:N136)</f>
        <v>12031213677.5</v>
      </c>
      <c r="O135" s="27">
        <f>SUM(O136:O136)</f>
        <v>10331136315.559999</v>
      </c>
      <c r="P135" s="27">
        <f>SUM(P136:P136)</f>
        <v>18751095.859999999</v>
      </c>
      <c r="Q135" s="64">
        <f>SUM(Q136:Q136)</f>
        <v>8635428.0600000005</v>
      </c>
    </row>
    <row r="136" spans="1:17" ht="30" customHeight="1" x14ac:dyDescent="0.25">
      <c r="A136" s="60" t="s">
        <v>460</v>
      </c>
      <c r="B136" s="18" t="s">
        <v>294</v>
      </c>
      <c r="C136" s="19" t="s">
        <v>13</v>
      </c>
      <c r="D136" s="19">
        <v>13</v>
      </c>
      <c r="E136" s="19" t="s">
        <v>14</v>
      </c>
      <c r="F136" s="20" t="s">
        <v>247</v>
      </c>
      <c r="G136" s="21">
        <v>12654096592</v>
      </c>
      <c r="H136" s="21">
        <v>0</v>
      </c>
      <c r="I136" s="21">
        <v>0</v>
      </c>
      <c r="J136" s="21">
        <v>0</v>
      </c>
      <c r="K136" s="21">
        <v>0</v>
      </c>
      <c r="L136" s="21">
        <f t="shared" si="34"/>
        <v>0</v>
      </c>
      <c r="M136" s="21">
        <f>+G136+L136</f>
        <v>12654096592</v>
      </c>
      <c r="N136" s="21">
        <v>12031213677.5</v>
      </c>
      <c r="O136" s="21">
        <v>10331136315.559999</v>
      </c>
      <c r="P136" s="21">
        <v>18751095.859999999</v>
      </c>
      <c r="Q136" s="62">
        <v>8635428.0600000005</v>
      </c>
    </row>
    <row r="137" spans="1:17" ht="69.75" customHeight="1" x14ac:dyDescent="0.25">
      <c r="A137" s="60" t="s">
        <v>460</v>
      </c>
      <c r="B137" s="15" t="s">
        <v>295</v>
      </c>
      <c r="C137" s="45"/>
      <c r="D137" s="45"/>
      <c r="E137" s="19"/>
      <c r="F137" s="16" t="s">
        <v>488</v>
      </c>
      <c r="G137" s="27">
        <f t="shared" ref="G137:K139" si="37">+G138</f>
        <v>222571821813</v>
      </c>
      <c r="H137" s="27">
        <f t="shared" si="37"/>
        <v>0</v>
      </c>
      <c r="I137" s="27">
        <f t="shared" si="37"/>
        <v>0</v>
      </c>
      <c r="J137" s="27">
        <f t="shared" si="37"/>
        <v>0</v>
      </c>
      <c r="K137" s="27">
        <f t="shared" si="37"/>
        <v>0</v>
      </c>
      <c r="L137" s="27">
        <f t="shared" si="34"/>
        <v>0</v>
      </c>
      <c r="M137" s="27">
        <f>+M138</f>
        <v>222571821813</v>
      </c>
      <c r="N137" s="27">
        <f t="shared" ref="N137:Q139" si="38">+N138</f>
        <v>222571821813</v>
      </c>
      <c r="O137" s="27">
        <f t="shared" si="38"/>
        <v>222571821813</v>
      </c>
      <c r="P137" s="27">
        <f t="shared" si="38"/>
        <v>7839829655</v>
      </c>
      <c r="Q137" s="64">
        <f t="shared" si="38"/>
        <v>7839829655</v>
      </c>
    </row>
    <row r="138" spans="1:17" ht="70.5" customHeight="1" x14ac:dyDescent="0.25">
      <c r="A138" s="60" t="s">
        <v>460</v>
      </c>
      <c r="B138" s="15" t="s">
        <v>297</v>
      </c>
      <c r="C138" s="19"/>
      <c r="D138" s="19"/>
      <c r="E138" s="19"/>
      <c r="F138" s="43" t="s">
        <v>488</v>
      </c>
      <c r="G138" s="27">
        <f t="shared" si="37"/>
        <v>222571821813</v>
      </c>
      <c r="H138" s="27">
        <f t="shared" si="37"/>
        <v>0</v>
      </c>
      <c r="I138" s="27">
        <f t="shared" si="37"/>
        <v>0</v>
      </c>
      <c r="J138" s="27">
        <f t="shared" si="37"/>
        <v>0</v>
      </c>
      <c r="K138" s="27">
        <f t="shared" si="37"/>
        <v>0</v>
      </c>
      <c r="L138" s="27">
        <f t="shared" si="34"/>
        <v>0</v>
      </c>
      <c r="M138" s="27">
        <f>+M139</f>
        <v>222571821813</v>
      </c>
      <c r="N138" s="27">
        <f t="shared" si="38"/>
        <v>222571821813</v>
      </c>
      <c r="O138" s="27">
        <f t="shared" si="38"/>
        <v>222571821813</v>
      </c>
      <c r="P138" s="27">
        <f t="shared" si="38"/>
        <v>7839829655</v>
      </c>
      <c r="Q138" s="64">
        <f t="shared" si="38"/>
        <v>7839829655</v>
      </c>
    </row>
    <row r="139" spans="1:17" ht="29.25" customHeight="1" x14ac:dyDescent="0.25">
      <c r="A139" s="60" t="s">
        <v>460</v>
      </c>
      <c r="B139" s="15" t="s">
        <v>298</v>
      </c>
      <c r="C139" s="19"/>
      <c r="D139" s="19"/>
      <c r="E139" s="19"/>
      <c r="F139" s="16" t="s">
        <v>257</v>
      </c>
      <c r="G139" s="27">
        <f t="shared" si="37"/>
        <v>222571821813</v>
      </c>
      <c r="H139" s="27">
        <f t="shared" si="37"/>
        <v>0</v>
      </c>
      <c r="I139" s="27">
        <f t="shared" si="37"/>
        <v>0</v>
      </c>
      <c r="J139" s="27">
        <f t="shared" si="37"/>
        <v>0</v>
      </c>
      <c r="K139" s="27">
        <f t="shared" si="37"/>
        <v>0</v>
      </c>
      <c r="L139" s="27">
        <f t="shared" si="34"/>
        <v>0</v>
      </c>
      <c r="M139" s="27">
        <f>+M140</f>
        <v>222571821813</v>
      </c>
      <c r="N139" s="27">
        <f t="shared" si="38"/>
        <v>222571821813</v>
      </c>
      <c r="O139" s="27">
        <f t="shared" si="38"/>
        <v>222571821813</v>
      </c>
      <c r="P139" s="27">
        <f t="shared" si="38"/>
        <v>7839829655</v>
      </c>
      <c r="Q139" s="64">
        <f t="shared" si="38"/>
        <v>7839829655</v>
      </c>
    </row>
    <row r="140" spans="1:17" ht="30" customHeight="1" x14ac:dyDescent="0.25">
      <c r="A140" s="60" t="s">
        <v>460</v>
      </c>
      <c r="B140" s="18" t="s">
        <v>299</v>
      </c>
      <c r="C140" s="19" t="s">
        <v>13</v>
      </c>
      <c r="D140" s="19">
        <v>13</v>
      </c>
      <c r="E140" s="19" t="s">
        <v>14</v>
      </c>
      <c r="F140" s="20" t="s">
        <v>247</v>
      </c>
      <c r="G140" s="21">
        <v>222571821813</v>
      </c>
      <c r="H140" s="21">
        <v>0</v>
      </c>
      <c r="I140" s="21">
        <v>0</v>
      </c>
      <c r="J140" s="21">
        <v>0</v>
      </c>
      <c r="K140" s="21">
        <v>0</v>
      </c>
      <c r="L140" s="21">
        <f t="shared" si="34"/>
        <v>0</v>
      </c>
      <c r="M140" s="21">
        <f>+G140+L140</f>
        <v>222571821813</v>
      </c>
      <c r="N140" s="21">
        <v>222571821813</v>
      </c>
      <c r="O140" s="21">
        <v>222571821813</v>
      </c>
      <c r="P140" s="21">
        <v>7839829655</v>
      </c>
      <c r="Q140" s="62">
        <v>7839829655</v>
      </c>
    </row>
    <row r="141" spans="1:17" ht="49.5" customHeight="1" x14ac:dyDescent="0.25">
      <c r="A141" s="60" t="s">
        <v>460</v>
      </c>
      <c r="B141" s="15" t="s">
        <v>300</v>
      </c>
      <c r="C141" s="45"/>
      <c r="D141" s="45"/>
      <c r="E141" s="45"/>
      <c r="F141" s="16" t="s">
        <v>489</v>
      </c>
      <c r="G141" s="27">
        <f t="shared" ref="G141:K143" si="39">+G142</f>
        <v>256174672458</v>
      </c>
      <c r="H141" s="27">
        <f t="shared" si="39"/>
        <v>0</v>
      </c>
      <c r="I141" s="27">
        <f t="shared" si="39"/>
        <v>0</v>
      </c>
      <c r="J141" s="27">
        <f t="shared" si="39"/>
        <v>0</v>
      </c>
      <c r="K141" s="27">
        <f t="shared" si="39"/>
        <v>0</v>
      </c>
      <c r="L141" s="27">
        <f t="shared" si="34"/>
        <v>0</v>
      </c>
      <c r="M141" s="27">
        <f>+M142</f>
        <v>256174672458</v>
      </c>
      <c r="N141" s="27">
        <f t="shared" ref="N141:Q143" si="40">+N142</f>
        <v>256174672458</v>
      </c>
      <c r="O141" s="27">
        <f t="shared" si="40"/>
        <v>256174672458</v>
      </c>
      <c r="P141" s="27">
        <f t="shared" si="40"/>
        <v>783848182</v>
      </c>
      <c r="Q141" s="64">
        <f t="shared" si="40"/>
        <v>783848182</v>
      </c>
    </row>
    <row r="142" spans="1:17" ht="49.5" customHeight="1" x14ac:dyDescent="0.25">
      <c r="A142" s="60" t="s">
        <v>460</v>
      </c>
      <c r="B142" s="15" t="s">
        <v>302</v>
      </c>
      <c r="C142" s="19"/>
      <c r="D142" s="19"/>
      <c r="E142" s="19"/>
      <c r="F142" s="16" t="s">
        <v>489</v>
      </c>
      <c r="G142" s="27">
        <f t="shared" si="39"/>
        <v>256174672458</v>
      </c>
      <c r="H142" s="27">
        <f t="shared" si="39"/>
        <v>0</v>
      </c>
      <c r="I142" s="27">
        <f t="shared" si="39"/>
        <v>0</v>
      </c>
      <c r="J142" s="27">
        <f t="shared" si="39"/>
        <v>0</v>
      </c>
      <c r="K142" s="27">
        <f t="shared" si="39"/>
        <v>0</v>
      </c>
      <c r="L142" s="27">
        <f t="shared" si="34"/>
        <v>0</v>
      </c>
      <c r="M142" s="27">
        <f>+M143</f>
        <v>256174672458</v>
      </c>
      <c r="N142" s="27">
        <f t="shared" si="40"/>
        <v>256174672458</v>
      </c>
      <c r="O142" s="27">
        <f t="shared" si="40"/>
        <v>256174672458</v>
      </c>
      <c r="P142" s="27">
        <f t="shared" si="40"/>
        <v>783848182</v>
      </c>
      <c r="Q142" s="64">
        <f t="shared" si="40"/>
        <v>783848182</v>
      </c>
    </row>
    <row r="143" spans="1:17" ht="32.25" customHeight="1" x14ac:dyDescent="0.25">
      <c r="A143" s="60" t="s">
        <v>460</v>
      </c>
      <c r="B143" s="15" t="s">
        <v>303</v>
      </c>
      <c r="C143" s="19"/>
      <c r="D143" s="19"/>
      <c r="E143" s="19"/>
      <c r="F143" s="16" t="s">
        <v>257</v>
      </c>
      <c r="G143" s="27">
        <f t="shared" si="39"/>
        <v>256174672458</v>
      </c>
      <c r="H143" s="27">
        <f t="shared" si="39"/>
        <v>0</v>
      </c>
      <c r="I143" s="27">
        <f t="shared" si="39"/>
        <v>0</v>
      </c>
      <c r="J143" s="27">
        <f t="shared" si="39"/>
        <v>0</v>
      </c>
      <c r="K143" s="27">
        <f t="shared" si="39"/>
        <v>0</v>
      </c>
      <c r="L143" s="27">
        <f t="shared" si="34"/>
        <v>0</v>
      </c>
      <c r="M143" s="27">
        <f>+M144</f>
        <v>256174672458</v>
      </c>
      <c r="N143" s="27">
        <f t="shared" si="40"/>
        <v>256174672458</v>
      </c>
      <c r="O143" s="27">
        <f t="shared" si="40"/>
        <v>256174672458</v>
      </c>
      <c r="P143" s="27">
        <f t="shared" si="40"/>
        <v>783848182</v>
      </c>
      <c r="Q143" s="64">
        <f t="shared" si="40"/>
        <v>783848182</v>
      </c>
    </row>
    <row r="144" spans="1:17" ht="30" customHeight="1" x14ac:dyDescent="0.25">
      <c r="A144" s="60" t="s">
        <v>460</v>
      </c>
      <c r="B144" s="18" t="s">
        <v>304</v>
      </c>
      <c r="C144" s="19" t="s">
        <v>13</v>
      </c>
      <c r="D144" s="19">
        <v>13</v>
      </c>
      <c r="E144" s="19" t="s">
        <v>14</v>
      </c>
      <c r="F144" s="20" t="s">
        <v>247</v>
      </c>
      <c r="G144" s="21">
        <v>256174672458</v>
      </c>
      <c r="H144" s="21">
        <v>0</v>
      </c>
      <c r="I144" s="21">
        <v>0</v>
      </c>
      <c r="J144" s="21">
        <v>0</v>
      </c>
      <c r="K144" s="21">
        <v>0</v>
      </c>
      <c r="L144" s="21">
        <f t="shared" si="34"/>
        <v>0</v>
      </c>
      <c r="M144" s="21">
        <f>+G144+L144</f>
        <v>256174672458</v>
      </c>
      <c r="N144" s="21">
        <v>256174672458</v>
      </c>
      <c r="O144" s="21">
        <v>256174672458</v>
      </c>
      <c r="P144" s="21">
        <v>783848182</v>
      </c>
      <c r="Q144" s="62">
        <v>783848182</v>
      </c>
    </row>
    <row r="145" spans="1:17" ht="66.75" customHeight="1" x14ac:dyDescent="0.25">
      <c r="A145" s="60" t="s">
        <v>460</v>
      </c>
      <c r="B145" s="15" t="s">
        <v>305</v>
      </c>
      <c r="C145" s="45"/>
      <c r="D145" s="45"/>
      <c r="E145" s="45"/>
      <c r="F145" s="16" t="s">
        <v>490</v>
      </c>
      <c r="G145" s="27">
        <f t="shared" ref="G145:K147" si="41">+G146</f>
        <v>133566456234</v>
      </c>
      <c r="H145" s="27">
        <f t="shared" si="41"/>
        <v>0</v>
      </c>
      <c r="I145" s="27">
        <f t="shared" si="41"/>
        <v>0</v>
      </c>
      <c r="J145" s="27">
        <f t="shared" si="41"/>
        <v>0</v>
      </c>
      <c r="K145" s="27">
        <f t="shared" si="41"/>
        <v>0</v>
      </c>
      <c r="L145" s="27">
        <f t="shared" si="34"/>
        <v>0</v>
      </c>
      <c r="M145" s="27">
        <f>+M146</f>
        <v>133566456234</v>
      </c>
      <c r="N145" s="27">
        <f t="shared" ref="N145:Q147" si="42">+N146</f>
        <v>133566456234</v>
      </c>
      <c r="O145" s="27">
        <f t="shared" si="42"/>
        <v>133566456234</v>
      </c>
      <c r="P145" s="27">
        <f t="shared" si="42"/>
        <v>426302018</v>
      </c>
      <c r="Q145" s="64">
        <f t="shared" si="42"/>
        <v>426302018</v>
      </c>
    </row>
    <row r="146" spans="1:17" ht="66.75" customHeight="1" x14ac:dyDescent="0.25">
      <c r="A146" s="60" t="s">
        <v>460</v>
      </c>
      <c r="B146" s="15" t="s">
        <v>307</v>
      </c>
      <c r="C146" s="19"/>
      <c r="D146" s="19"/>
      <c r="E146" s="19"/>
      <c r="F146" s="43" t="s">
        <v>490</v>
      </c>
      <c r="G146" s="27">
        <f t="shared" si="41"/>
        <v>133566456234</v>
      </c>
      <c r="H146" s="27">
        <f t="shared" si="41"/>
        <v>0</v>
      </c>
      <c r="I146" s="27">
        <f t="shared" si="41"/>
        <v>0</v>
      </c>
      <c r="J146" s="27">
        <f t="shared" si="41"/>
        <v>0</v>
      </c>
      <c r="K146" s="27">
        <f t="shared" si="41"/>
        <v>0</v>
      </c>
      <c r="L146" s="27">
        <f t="shared" si="34"/>
        <v>0</v>
      </c>
      <c r="M146" s="27">
        <f>+M147</f>
        <v>133566456234</v>
      </c>
      <c r="N146" s="27">
        <f t="shared" si="42"/>
        <v>133566456234</v>
      </c>
      <c r="O146" s="27">
        <f t="shared" si="42"/>
        <v>133566456234</v>
      </c>
      <c r="P146" s="27">
        <f t="shared" si="42"/>
        <v>426302018</v>
      </c>
      <c r="Q146" s="64">
        <f t="shared" si="42"/>
        <v>426302018</v>
      </c>
    </row>
    <row r="147" spans="1:17" ht="38.25" customHeight="1" x14ac:dyDescent="0.25">
      <c r="A147" s="60" t="s">
        <v>460</v>
      </c>
      <c r="B147" s="15" t="s">
        <v>308</v>
      </c>
      <c r="C147" s="19"/>
      <c r="D147" s="19"/>
      <c r="E147" s="19"/>
      <c r="F147" s="16" t="s">
        <v>257</v>
      </c>
      <c r="G147" s="27">
        <f t="shared" si="41"/>
        <v>133566456234</v>
      </c>
      <c r="H147" s="27">
        <f t="shared" si="41"/>
        <v>0</v>
      </c>
      <c r="I147" s="27">
        <f t="shared" si="41"/>
        <v>0</v>
      </c>
      <c r="J147" s="27">
        <f t="shared" si="41"/>
        <v>0</v>
      </c>
      <c r="K147" s="27">
        <f t="shared" si="41"/>
        <v>0</v>
      </c>
      <c r="L147" s="27">
        <f t="shared" si="34"/>
        <v>0</v>
      </c>
      <c r="M147" s="27">
        <f>+M148</f>
        <v>133566456234</v>
      </c>
      <c r="N147" s="27">
        <f t="shared" si="42"/>
        <v>133566456234</v>
      </c>
      <c r="O147" s="27">
        <f t="shared" si="42"/>
        <v>133566456234</v>
      </c>
      <c r="P147" s="27">
        <f t="shared" si="42"/>
        <v>426302018</v>
      </c>
      <c r="Q147" s="64">
        <f t="shared" si="42"/>
        <v>426302018</v>
      </c>
    </row>
    <row r="148" spans="1:17" ht="30" customHeight="1" x14ac:dyDescent="0.25">
      <c r="A148" s="60" t="s">
        <v>460</v>
      </c>
      <c r="B148" s="18" t="s">
        <v>309</v>
      </c>
      <c r="C148" s="19" t="s">
        <v>13</v>
      </c>
      <c r="D148" s="19">
        <v>13</v>
      </c>
      <c r="E148" s="19" t="s">
        <v>14</v>
      </c>
      <c r="F148" s="20" t="s">
        <v>247</v>
      </c>
      <c r="G148" s="21">
        <v>133566456234</v>
      </c>
      <c r="H148" s="21">
        <v>0</v>
      </c>
      <c r="I148" s="21">
        <v>0</v>
      </c>
      <c r="J148" s="21">
        <v>0</v>
      </c>
      <c r="K148" s="21">
        <v>0</v>
      </c>
      <c r="L148" s="21">
        <f t="shared" si="34"/>
        <v>0</v>
      </c>
      <c r="M148" s="21">
        <f>+G148+L148</f>
        <v>133566456234</v>
      </c>
      <c r="N148" s="21">
        <v>133566456234</v>
      </c>
      <c r="O148" s="21">
        <v>133566456234</v>
      </c>
      <c r="P148" s="21">
        <v>426302018</v>
      </c>
      <c r="Q148" s="62">
        <v>426302018</v>
      </c>
    </row>
    <row r="149" spans="1:17" ht="67.5" customHeight="1" x14ac:dyDescent="0.25">
      <c r="A149" s="60" t="s">
        <v>460</v>
      </c>
      <c r="B149" s="15" t="s">
        <v>310</v>
      </c>
      <c r="C149" s="45"/>
      <c r="D149" s="45"/>
      <c r="E149" s="45"/>
      <c r="F149" s="16" t="s">
        <v>491</v>
      </c>
      <c r="G149" s="27">
        <f t="shared" ref="G149:K151" si="43">+G150</f>
        <v>92126982346</v>
      </c>
      <c r="H149" s="27">
        <f t="shared" si="43"/>
        <v>0</v>
      </c>
      <c r="I149" s="27">
        <f t="shared" si="43"/>
        <v>0</v>
      </c>
      <c r="J149" s="27">
        <f t="shared" si="43"/>
        <v>0</v>
      </c>
      <c r="K149" s="27">
        <f t="shared" si="43"/>
        <v>0</v>
      </c>
      <c r="L149" s="27">
        <f t="shared" si="34"/>
        <v>0</v>
      </c>
      <c r="M149" s="27">
        <f>+M150</f>
        <v>92126982346</v>
      </c>
      <c r="N149" s="27">
        <f t="shared" ref="N149:Q151" si="44">+N150</f>
        <v>92126982346</v>
      </c>
      <c r="O149" s="27">
        <f t="shared" si="44"/>
        <v>92126982346</v>
      </c>
      <c r="P149" s="27">
        <f t="shared" si="44"/>
        <v>308643829</v>
      </c>
      <c r="Q149" s="64">
        <f t="shared" si="44"/>
        <v>308643829</v>
      </c>
    </row>
    <row r="150" spans="1:17" ht="67.5" customHeight="1" x14ac:dyDescent="0.25">
      <c r="A150" s="60" t="s">
        <v>460</v>
      </c>
      <c r="B150" s="15" t="s">
        <v>312</v>
      </c>
      <c r="C150" s="19"/>
      <c r="D150" s="19"/>
      <c r="E150" s="19"/>
      <c r="F150" s="43" t="s">
        <v>491</v>
      </c>
      <c r="G150" s="27">
        <f t="shared" si="43"/>
        <v>92126982346</v>
      </c>
      <c r="H150" s="27">
        <f t="shared" si="43"/>
        <v>0</v>
      </c>
      <c r="I150" s="27">
        <f t="shared" si="43"/>
        <v>0</v>
      </c>
      <c r="J150" s="27">
        <f t="shared" si="43"/>
        <v>0</v>
      </c>
      <c r="K150" s="27">
        <f t="shared" si="43"/>
        <v>0</v>
      </c>
      <c r="L150" s="27">
        <f t="shared" si="34"/>
        <v>0</v>
      </c>
      <c r="M150" s="27">
        <f>+M151</f>
        <v>92126982346</v>
      </c>
      <c r="N150" s="27">
        <f t="shared" si="44"/>
        <v>92126982346</v>
      </c>
      <c r="O150" s="27">
        <f t="shared" si="44"/>
        <v>92126982346</v>
      </c>
      <c r="P150" s="27">
        <f t="shared" si="44"/>
        <v>308643829</v>
      </c>
      <c r="Q150" s="64">
        <f t="shared" si="44"/>
        <v>308643829</v>
      </c>
    </row>
    <row r="151" spans="1:17" ht="32.25" customHeight="1" x14ac:dyDescent="0.25">
      <c r="A151" s="60" t="s">
        <v>460</v>
      </c>
      <c r="B151" s="15" t="s">
        <v>313</v>
      </c>
      <c r="C151" s="19"/>
      <c r="D151" s="19"/>
      <c r="E151" s="19"/>
      <c r="F151" s="16" t="s">
        <v>257</v>
      </c>
      <c r="G151" s="27">
        <f t="shared" si="43"/>
        <v>92126982346</v>
      </c>
      <c r="H151" s="27">
        <f t="shared" si="43"/>
        <v>0</v>
      </c>
      <c r="I151" s="27">
        <f t="shared" si="43"/>
        <v>0</v>
      </c>
      <c r="J151" s="27">
        <f t="shared" si="43"/>
        <v>0</v>
      </c>
      <c r="K151" s="27">
        <f t="shared" si="43"/>
        <v>0</v>
      </c>
      <c r="L151" s="27">
        <f t="shared" si="34"/>
        <v>0</v>
      </c>
      <c r="M151" s="27">
        <f>+M152</f>
        <v>92126982346</v>
      </c>
      <c r="N151" s="27">
        <f t="shared" si="44"/>
        <v>92126982346</v>
      </c>
      <c r="O151" s="27">
        <f t="shared" si="44"/>
        <v>92126982346</v>
      </c>
      <c r="P151" s="27">
        <f t="shared" si="44"/>
        <v>308643829</v>
      </c>
      <c r="Q151" s="64">
        <f t="shared" si="44"/>
        <v>308643829</v>
      </c>
    </row>
    <row r="152" spans="1:17" ht="30" customHeight="1" x14ac:dyDescent="0.25">
      <c r="A152" s="60" t="s">
        <v>460</v>
      </c>
      <c r="B152" s="18" t="s">
        <v>314</v>
      </c>
      <c r="C152" s="19" t="s">
        <v>13</v>
      </c>
      <c r="D152" s="19">
        <v>13</v>
      </c>
      <c r="E152" s="19" t="s">
        <v>14</v>
      </c>
      <c r="F152" s="20" t="s">
        <v>247</v>
      </c>
      <c r="G152" s="21">
        <v>92126982346</v>
      </c>
      <c r="H152" s="21">
        <v>0</v>
      </c>
      <c r="I152" s="21">
        <v>0</v>
      </c>
      <c r="J152" s="21">
        <v>0</v>
      </c>
      <c r="K152" s="21">
        <v>0</v>
      </c>
      <c r="L152" s="21">
        <f t="shared" si="34"/>
        <v>0</v>
      </c>
      <c r="M152" s="21">
        <f>+G152+L152</f>
        <v>92126982346</v>
      </c>
      <c r="N152" s="21">
        <v>92126982346</v>
      </c>
      <c r="O152" s="21">
        <v>92126982346</v>
      </c>
      <c r="P152" s="21">
        <v>308643829</v>
      </c>
      <c r="Q152" s="62">
        <v>308643829</v>
      </c>
    </row>
    <row r="153" spans="1:17" ht="95.25" customHeight="1" x14ac:dyDescent="0.25">
      <c r="A153" s="60" t="s">
        <v>460</v>
      </c>
      <c r="B153" s="15" t="s">
        <v>315</v>
      </c>
      <c r="C153" s="45"/>
      <c r="D153" s="45"/>
      <c r="E153" s="45"/>
      <c r="F153" s="16" t="s">
        <v>492</v>
      </c>
      <c r="G153" s="27">
        <f t="shared" ref="G153:K155" si="45">+G154</f>
        <v>177242188803</v>
      </c>
      <c r="H153" s="27">
        <f t="shared" si="45"/>
        <v>0</v>
      </c>
      <c r="I153" s="27">
        <f t="shared" si="45"/>
        <v>0</v>
      </c>
      <c r="J153" s="27">
        <f t="shared" si="45"/>
        <v>0</v>
      </c>
      <c r="K153" s="27">
        <f t="shared" si="45"/>
        <v>0</v>
      </c>
      <c r="L153" s="27">
        <f t="shared" si="34"/>
        <v>0</v>
      </c>
      <c r="M153" s="27">
        <f>+M154</f>
        <v>177242188803</v>
      </c>
      <c r="N153" s="27">
        <f t="shared" ref="N153:Q155" si="46">+N154</f>
        <v>177242188803</v>
      </c>
      <c r="O153" s="27">
        <f t="shared" si="46"/>
        <v>177242188803</v>
      </c>
      <c r="P153" s="27">
        <f t="shared" si="46"/>
        <v>12868469971</v>
      </c>
      <c r="Q153" s="64">
        <f t="shared" si="46"/>
        <v>12868469971</v>
      </c>
    </row>
    <row r="154" spans="1:17" ht="95.25" customHeight="1" x14ac:dyDescent="0.25">
      <c r="A154" s="60" t="s">
        <v>460</v>
      </c>
      <c r="B154" s="15" t="s">
        <v>317</v>
      </c>
      <c r="C154" s="19"/>
      <c r="D154" s="19"/>
      <c r="E154" s="19"/>
      <c r="F154" s="43" t="s">
        <v>492</v>
      </c>
      <c r="G154" s="27">
        <f t="shared" si="45"/>
        <v>177242188803</v>
      </c>
      <c r="H154" s="27">
        <f t="shared" si="45"/>
        <v>0</v>
      </c>
      <c r="I154" s="27">
        <f t="shared" si="45"/>
        <v>0</v>
      </c>
      <c r="J154" s="27">
        <f t="shared" si="45"/>
        <v>0</v>
      </c>
      <c r="K154" s="27">
        <f t="shared" si="45"/>
        <v>0</v>
      </c>
      <c r="L154" s="27">
        <f t="shared" si="34"/>
        <v>0</v>
      </c>
      <c r="M154" s="27">
        <f>+M155</f>
        <v>177242188803</v>
      </c>
      <c r="N154" s="27">
        <f t="shared" si="46"/>
        <v>177242188803</v>
      </c>
      <c r="O154" s="27">
        <f t="shared" si="46"/>
        <v>177242188803</v>
      </c>
      <c r="P154" s="27">
        <f t="shared" si="46"/>
        <v>12868469971</v>
      </c>
      <c r="Q154" s="64">
        <f t="shared" si="46"/>
        <v>12868469971</v>
      </c>
    </row>
    <row r="155" spans="1:17" ht="33" customHeight="1" x14ac:dyDescent="0.25">
      <c r="A155" s="60" t="s">
        <v>460</v>
      </c>
      <c r="B155" s="15" t="s">
        <v>318</v>
      </c>
      <c r="C155" s="19"/>
      <c r="D155" s="19"/>
      <c r="E155" s="19"/>
      <c r="F155" s="16" t="s">
        <v>257</v>
      </c>
      <c r="G155" s="27">
        <f t="shared" si="45"/>
        <v>177242188803</v>
      </c>
      <c r="H155" s="27">
        <f t="shared" si="45"/>
        <v>0</v>
      </c>
      <c r="I155" s="27">
        <f t="shared" si="45"/>
        <v>0</v>
      </c>
      <c r="J155" s="27">
        <f t="shared" si="45"/>
        <v>0</v>
      </c>
      <c r="K155" s="27">
        <f t="shared" si="45"/>
        <v>0</v>
      </c>
      <c r="L155" s="27">
        <f t="shared" si="34"/>
        <v>0</v>
      </c>
      <c r="M155" s="27">
        <f>+M156</f>
        <v>177242188803</v>
      </c>
      <c r="N155" s="27">
        <f t="shared" si="46"/>
        <v>177242188803</v>
      </c>
      <c r="O155" s="27">
        <f t="shared" si="46"/>
        <v>177242188803</v>
      </c>
      <c r="P155" s="27">
        <f t="shared" si="46"/>
        <v>12868469971</v>
      </c>
      <c r="Q155" s="64">
        <f t="shared" si="46"/>
        <v>12868469971</v>
      </c>
    </row>
    <row r="156" spans="1:17" ht="30" customHeight="1" x14ac:dyDescent="0.25">
      <c r="A156" s="60" t="s">
        <v>460</v>
      </c>
      <c r="B156" s="18" t="s">
        <v>319</v>
      </c>
      <c r="C156" s="19" t="s">
        <v>13</v>
      </c>
      <c r="D156" s="19">
        <v>13</v>
      </c>
      <c r="E156" s="19" t="s">
        <v>14</v>
      </c>
      <c r="F156" s="20" t="s">
        <v>247</v>
      </c>
      <c r="G156" s="21">
        <v>177242188803</v>
      </c>
      <c r="H156" s="21">
        <v>0</v>
      </c>
      <c r="I156" s="21">
        <v>0</v>
      </c>
      <c r="J156" s="21">
        <v>0</v>
      </c>
      <c r="K156" s="21">
        <v>0</v>
      </c>
      <c r="L156" s="21">
        <f t="shared" si="34"/>
        <v>0</v>
      </c>
      <c r="M156" s="21">
        <f>+G156+L156</f>
        <v>177242188803</v>
      </c>
      <c r="N156" s="21">
        <v>177242188803</v>
      </c>
      <c r="O156" s="21">
        <v>177242188803</v>
      </c>
      <c r="P156" s="21">
        <v>12868469971</v>
      </c>
      <c r="Q156" s="62">
        <v>12868469971</v>
      </c>
    </row>
    <row r="157" spans="1:17" ht="53.25" customHeight="1" x14ac:dyDescent="0.25">
      <c r="A157" s="60" t="s">
        <v>460</v>
      </c>
      <c r="B157" s="15" t="s">
        <v>320</v>
      </c>
      <c r="C157" s="45"/>
      <c r="D157" s="45"/>
      <c r="E157" s="45"/>
      <c r="F157" s="16" t="s">
        <v>493</v>
      </c>
      <c r="G157" s="27">
        <f t="shared" ref="G157:Q159" si="47">+G158</f>
        <v>186661572672</v>
      </c>
      <c r="H157" s="27">
        <f t="shared" si="47"/>
        <v>0</v>
      </c>
      <c r="I157" s="27">
        <f t="shared" si="47"/>
        <v>0</v>
      </c>
      <c r="J157" s="27">
        <f t="shared" si="47"/>
        <v>0</v>
      </c>
      <c r="K157" s="27">
        <f t="shared" si="47"/>
        <v>0</v>
      </c>
      <c r="L157" s="27">
        <f t="shared" si="34"/>
        <v>0</v>
      </c>
      <c r="M157" s="27">
        <f>+M158</f>
        <v>186661572672</v>
      </c>
      <c r="N157" s="27">
        <f t="shared" ref="N157:Q158" si="48">+N158</f>
        <v>186661572672</v>
      </c>
      <c r="O157" s="27">
        <f t="shared" si="48"/>
        <v>186661572672</v>
      </c>
      <c r="P157" s="27">
        <f t="shared" si="48"/>
        <v>65829708441</v>
      </c>
      <c r="Q157" s="64">
        <f t="shared" si="48"/>
        <v>65829708441</v>
      </c>
    </row>
    <row r="158" spans="1:17" ht="53.25" customHeight="1" x14ac:dyDescent="0.25">
      <c r="A158" s="60" t="s">
        <v>460</v>
      </c>
      <c r="B158" s="15" t="s">
        <v>322</v>
      </c>
      <c r="C158" s="19"/>
      <c r="D158" s="19"/>
      <c r="E158" s="19"/>
      <c r="F158" s="43" t="s">
        <v>493</v>
      </c>
      <c r="G158" s="27">
        <f t="shared" si="47"/>
        <v>186661572672</v>
      </c>
      <c r="H158" s="27">
        <f t="shared" si="47"/>
        <v>0</v>
      </c>
      <c r="I158" s="27">
        <f t="shared" si="47"/>
        <v>0</v>
      </c>
      <c r="J158" s="27">
        <f t="shared" si="47"/>
        <v>0</v>
      </c>
      <c r="K158" s="27">
        <f t="shared" si="47"/>
        <v>0</v>
      </c>
      <c r="L158" s="27">
        <f t="shared" si="34"/>
        <v>0</v>
      </c>
      <c r="M158" s="27">
        <f>+M159</f>
        <v>186661572672</v>
      </c>
      <c r="N158" s="27">
        <f t="shared" si="48"/>
        <v>186661572672</v>
      </c>
      <c r="O158" s="27">
        <f t="shared" si="48"/>
        <v>186661572672</v>
      </c>
      <c r="P158" s="27">
        <f t="shared" si="48"/>
        <v>65829708441</v>
      </c>
      <c r="Q158" s="64">
        <f t="shared" si="48"/>
        <v>65829708441</v>
      </c>
    </row>
    <row r="159" spans="1:17" ht="38.25" customHeight="1" x14ac:dyDescent="0.25">
      <c r="A159" s="60" t="s">
        <v>460</v>
      </c>
      <c r="B159" s="15" t="s">
        <v>323</v>
      </c>
      <c r="C159" s="19"/>
      <c r="D159" s="19"/>
      <c r="E159" s="19"/>
      <c r="F159" s="16" t="s">
        <v>257</v>
      </c>
      <c r="G159" s="27">
        <f t="shared" si="47"/>
        <v>186661572672</v>
      </c>
      <c r="H159" s="27">
        <f t="shared" si="47"/>
        <v>0</v>
      </c>
      <c r="I159" s="27">
        <f t="shared" si="47"/>
        <v>0</v>
      </c>
      <c r="J159" s="27">
        <f t="shared" si="47"/>
        <v>0</v>
      </c>
      <c r="K159" s="27">
        <f t="shared" si="47"/>
        <v>0</v>
      </c>
      <c r="L159" s="27">
        <f t="shared" si="34"/>
        <v>0</v>
      </c>
      <c r="M159" s="27">
        <f t="shared" si="47"/>
        <v>186661572672</v>
      </c>
      <c r="N159" s="27">
        <f t="shared" si="47"/>
        <v>186661572672</v>
      </c>
      <c r="O159" s="27">
        <f t="shared" si="47"/>
        <v>186661572672</v>
      </c>
      <c r="P159" s="27">
        <f t="shared" si="47"/>
        <v>65829708441</v>
      </c>
      <c r="Q159" s="64">
        <f t="shared" si="47"/>
        <v>65829708441</v>
      </c>
    </row>
    <row r="160" spans="1:17" ht="38.25" customHeight="1" x14ac:dyDescent="0.25">
      <c r="A160" s="60" t="s">
        <v>460</v>
      </c>
      <c r="B160" s="18" t="s">
        <v>324</v>
      </c>
      <c r="C160" s="45" t="s">
        <v>13</v>
      </c>
      <c r="D160" s="45">
        <v>13</v>
      </c>
      <c r="E160" s="19" t="s">
        <v>14</v>
      </c>
      <c r="F160" s="20" t="s">
        <v>247</v>
      </c>
      <c r="G160" s="21">
        <v>186661572672</v>
      </c>
      <c r="H160" s="21">
        <v>0</v>
      </c>
      <c r="I160" s="21">
        <v>0</v>
      </c>
      <c r="J160" s="21">
        <v>0</v>
      </c>
      <c r="K160" s="21">
        <v>0</v>
      </c>
      <c r="L160" s="21">
        <f t="shared" si="34"/>
        <v>0</v>
      </c>
      <c r="M160" s="21">
        <f>+G160+L160</f>
        <v>186661572672</v>
      </c>
      <c r="N160" s="21">
        <v>186661572672</v>
      </c>
      <c r="O160" s="21">
        <v>186661572672</v>
      </c>
      <c r="P160" s="21">
        <v>65829708441</v>
      </c>
      <c r="Q160" s="62">
        <v>65829708441</v>
      </c>
    </row>
    <row r="161" spans="1:17" ht="69" customHeight="1" x14ac:dyDescent="0.25">
      <c r="A161" s="60" t="s">
        <v>460</v>
      </c>
      <c r="B161" s="15" t="s">
        <v>325</v>
      </c>
      <c r="C161" s="45"/>
      <c r="D161" s="45"/>
      <c r="E161" s="45"/>
      <c r="F161" s="16" t="s">
        <v>494</v>
      </c>
      <c r="G161" s="27">
        <f t="shared" ref="G161:K163" si="49">+G162</f>
        <v>217966528302</v>
      </c>
      <c r="H161" s="27">
        <f t="shared" si="49"/>
        <v>0</v>
      </c>
      <c r="I161" s="27">
        <f t="shared" si="49"/>
        <v>0</v>
      </c>
      <c r="J161" s="27">
        <f t="shared" si="49"/>
        <v>0</v>
      </c>
      <c r="K161" s="27">
        <f t="shared" si="49"/>
        <v>0</v>
      </c>
      <c r="L161" s="27">
        <f t="shared" si="34"/>
        <v>0</v>
      </c>
      <c r="M161" s="27">
        <f>+M162</f>
        <v>217966528302</v>
      </c>
      <c r="N161" s="27">
        <f t="shared" ref="N161:Q163" si="50">+N162</f>
        <v>217966528302</v>
      </c>
      <c r="O161" s="27">
        <f t="shared" si="50"/>
        <v>217966528302</v>
      </c>
      <c r="P161" s="27">
        <f t="shared" si="50"/>
        <v>35582322411</v>
      </c>
      <c r="Q161" s="64">
        <f t="shared" si="50"/>
        <v>35582322411</v>
      </c>
    </row>
    <row r="162" spans="1:17" ht="69" customHeight="1" x14ac:dyDescent="0.25">
      <c r="A162" s="60" t="s">
        <v>460</v>
      </c>
      <c r="B162" s="15" t="s">
        <v>327</v>
      </c>
      <c r="C162" s="19"/>
      <c r="D162" s="19"/>
      <c r="E162" s="19"/>
      <c r="F162" s="43" t="s">
        <v>494</v>
      </c>
      <c r="G162" s="27">
        <f t="shared" si="49"/>
        <v>217966528302</v>
      </c>
      <c r="H162" s="27">
        <f t="shared" si="49"/>
        <v>0</v>
      </c>
      <c r="I162" s="27">
        <f t="shared" si="49"/>
        <v>0</v>
      </c>
      <c r="J162" s="27">
        <f t="shared" si="49"/>
        <v>0</v>
      </c>
      <c r="K162" s="27">
        <f t="shared" si="49"/>
        <v>0</v>
      </c>
      <c r="L162" s="27">
        <f t="shared" si="34"/>
        <v>0</v>
      </c>
      <c r="M162" s="27">
        <f>+M163</f>
        <v>217966528302</v>
      </c>
      <c r="N162" s="27">
        <f t="shared" si="50"/>
        <v>217966528302</v>
      </c>
      <c r="O162" s="27">
        <f t="shared" si="50"/>
        <v>217966528302</v>
      </c>
      <c r="P162" s="27">
        <f t="shared" si="50"/>
        <v>35582322411</v>
      </c>
      <c r="Q162" s="64">
        <f t="shared" si="50"/>
        <v>35582322411</v>
      </c>
    </row>
    <row r="163" spans="1:17" ht="29.25" customHeight="1" x14ac:dyDescent="0.25">
      <c r="A163" s="60" t="s">
        <v>460</v>
      </c>
      <c r="B163" s="15" t="s">
        <v>328</v>
      </c>
      <c r="C163" s="19"/>
      <c r="D163" s="19"/>
      <c r="E163" s="19"/>
      <c r="F163" s="16" t="s">
        <v>257</v>
      </c>
      <c r="G163" s="27">
        <f t="shared" si="49"/>
        <v>217966528302</v>
      </c>
      <c r="H163" s="27">
        <f t="shared" si="49"/>
        <v>0</v>
      </c>
      <c r="I163" s="27">
        <f t="shared" si="49"/>
        <v>0</v>
      </c>
      <c r="J163" s="27">
        <f t="shared" si="49"/>
        <v>0</v>
      </c>
      <c r="K163" s="27">
        <f t="shared" si="49"/>
        <v>0</v>
      </c>
      <c r="L163" s="27">
        <f t="shared" si="34"/>
        <v>0</v>
      </c>
      <c r="M163" s="27">
        <f>+M164</f>
        <v>217966528302</v>
      </c>
      <c r="N163" s="27">
        <f t="shared" si="50"/>
        <v>217966528302</v>
      </c>
      <c r="O163" s="27">
        <f t="shared" si="50"/>
        <v>217966528302</v>
      </c>
      <c r="P163" s="27">
        <f t="shared" si="50"/>
        <v>35582322411</v>
      </c>
      <c r="Q163" s="64">
        <f t="shared" si="50"/>
        <v>35582322411</v>
      </c>
    </row>
    <row r="164" spans="1:17" ht="30" customHeight="1" x14ac:dyDescent="0.25">
      <c r="A164" s="60" t="s">
        <v>460</v>
      </c>
      <c r="B164" s="18" t="s">
        <v>329</v>
      </c>
      <c r="C164" s="19" t="s">
        <v>13</v>
      </c>
      <c r="D164" s="19">
        <v>13</v>
      </c>
      <c r="E164" s="19" t="s">
        <v>14</v>
      </c>
      <c r="F164" s="20" t="s">
        <v>247</v>
      </c>
      <c r="G164" s="21">
        <v>217966528302</v>
      </c>
      <c r="H164" s="21">
        <v>0</v>
      </c>
      <c r="I164" s="21">
        <v>0</v>
      </c>
      <c r="J164" s="21">
        <v>0</v>
      </c>
      <c r="K164" s="21">
        <v>0</v>
      </c>
      <c r="L164" s="21">
        <f t="shared" si="34"/>
        <v>0</v>
      </c>
      <c r="M164" s="21">
        <f>+G164+L164</f>
        <v>217966528302</v>
      </c>
      <c r="N164" s="21">
        <v>217966528302</v>
      </c>
      <c r="O164" s="21">
        <v>217966528302</v>
      </c>
      <c r="P164" s="21">
        <v>35582322411</v>
      </c>
      <c r="Q164" s="62">
        <v>35582322411</v>
      </c>
    </row>
    <row r="165" spans="1:17" ht="64.5" customHeight="1" x14ac:dyDescent="0.25">
      <c r="A165" s="60" t="s">
        <v>460</v>
      </c>
      <c r="B165" s="15" t="s">
        <v>330</v>
      </c>
      <c r="C165" s="45"/>
      <c r="D165" s="45"/>
      <c r="E165" s="45"/>
      <c r="F165" s="16" t="s">
        <v>495</v>
      </c>
      <c r="G165" s="27">
        <f t="shared" ref="G165:K167" si="51">+G166</f>
        <v>264689746048</v>
      </c>
      <c r="H165" s="27">
        <f t="shared" si="51"/>
        <v>0</v>
      </c>
      <c r="I165" s="27">
        <f t="shared" si="51"/>
        <v>0</v>
      </c>
      <c r="J165" s="27">
        <f t="shared" si="51"/>
        <v>0</v>
      </c>
      <c r="K165" s="27">
        <f t="shared" si="51"/>
        <v>0</v>
      </c>
      <c r="L165" s="27">
        <f t="shared" si="34"/>
        <v>0</v>
      </c>
      <c r="M165" s="27">
        <f>+M166</f>
        <v>264689746048</v>
      </c>
      <c r="N165" s="27">
        <f t="shared" ref="N165:Q167" si="52">+N166</f>
        <v>264689746048</v>
      </c>
      <c r="O165" s="27">
        <f t="shared" si="52"/>
        <v>264689746048</v>
      </c>
      <c r="P165" s="27">
        <f t="shared" si="52"/>
        <v>18890851579</v>
      </c>
      <c r="Q165" s="64">
        <f t="shared" si="52"/>
        <v>18890851579</v>
      </c>
    </row>
    <row r="166" spans="1:17" ht="64.5" customHeight="1" x14ac:dyDescent="0.25">
      <c r="A166" s="60" t="s">
        <v>460</v>
      </c>
      <c r="B166" s="15" t="s">
        <v>332</v>
      </c>
      <c r="C166" s="19"/>
      <c r="D166" s="19"/>
      <c r="E166" s="19"/>
      <c r="F166" s="43" t="s">
        <v>495</v>
      </c>
      <c r="G166" s="27">
        <f t="shared" si="51"/>
        <v>264689746048</v>
      </c>
      <c r="H166" s="27">
        <f t="shared" si="51"/>
        <v>0</v>
      </c>
      <c r="I166" s="27">
        <f t="shared" si="51"/>
        <v>0</v>
      </c>
      <c r="J166" s="27">
        <f t="shared" si="51"/>
        <v>0</v>
      </c>
      <c r="K166" s="27">
        <f t="shared" si="51"/>
        <v>0</v>
      </c>
      <c r="L166" s="27">
        <f t="shared" si="34"/>
        <v>0</v>
      </c>
      <c r="M166" s="27">
        <f>+M167</f>
        <v>264689746048</v>
      </c>
      <c r="N166" s="27">
        <f t="shared" si="52"/>
        <v>264689746048</v>
      </c>
      <c r="O166" s="27">
        <f t="shared" si="52"/>
        <v>264689746048</v>
      </c>
      <c r="P166" s="27">
        <f t="shared" si="52"/>
        <v>18890851579</v>
      </c>
      <c r="Q166" s="64">
        <f t="shared" si="52"/>
        <v>18890851579</v>
      </c>
    </row>
    <row r="167" spans="1:17" ht="32.25" customHeight="1" x14ac:dyDescent="0.25">
      <c r="A167" s="60" t="s">
        <v>460</v>
      </c>
      <c r="B167" s="15" t="s">
        <v>333</v>
      </c>
      <c r="C167" s="19"/>
      <c r="D167" s="19"/>
      <c r="E167" s="19"/>
      <c r="F167" s="16" t="s">
        <v>257</v>
      </c>
      <c r="G167" s="27">
        <f t="shared" si="51"/>
        <v>264689746048</v>
      </c>
      <c r="H167" s="27">
        <f t="shared" si="51"/>
        <v>0</v>
      </c>
      <c r="I167" s="27">
        <f t="shared" si="51"/>
        <v>0</v>
      </c>
      <c r="J167" s="27">
        <f t="shared" si="51"/>
        <v>0</v>
      </c>
      <c r="K167" s="27">
        <f t="shared" si="51"/>
        <v>0</v>
      </c>
      <c r="L167" s="27">
        <f t="shared" si="34"/>
        <v>0</v>
      </c>
      <c r="M167" s="27">
        <f>+M168</f>
        <v>264689746048</v>
      </c>
      <c r="N167" s="27">
        <f t="shared" si="52"/>
        <v>264689746048</v>
      </c>
      <c r="O167" s="27">
        <f t="shared" si="52"/>
        <v>264689746048</v>
      </c>
      <c r="P167" s="27">
        <f t="shared" si="52"/>
        <v>18890851579</v>
      </c>
      <c r="Q167" s="64">
        <f t="shared" si="52"/>
        <v>18890851579</v>
      </c>
    </row>
    <row r="168" spans="1:17" ht="30" customHeight="1" x14ac:dyDescent="0.25">
      <c r="A168" s="60" t="s">
        <v>460</v>
      </c>
      <c r="B168" s="18" t="s">
        <v>334</v>
      </c>
      <c r="C168" s="19" t="s">
        <v>13</v>
      </c>
      <c r="D168" s="19">
        <v>13</v>
      </c>
      <c r="E168" s="19" t="s">
        <v>14</v>
      </c>
      <c r="F168" s="20" t="s">
        <v>247</v>
      </c>
      <c r="G168" s="21">
        <v>264689746048</v>
      </c>
      <c r="H168" s="21">
        <v>0</v>
      </c>
      <c r="I168" s="21">
        <v>0</v>
      </c>
      <c r="J168" s="21">
        <v>0</v>
      </c>
      <c r="K168" s="21">
        <v>0</v>
      </c>
      <c r="L168" s="21">
        <f t="shared" si="34"/>
        <v>0</v>
      </c>
      <c r="M168" s="21">
        <f>+G168+L168</f>
        <v>264689746048</v>
      </c>
      <c r="N168" s="21">
        <v>264689746048</v>
      </c>
      <c r="O168" s="21">
        <v>264689746048</v>
      </c>
      <c r="P168" s="21">
        <v>18890851579</v>
      </c>
      <c r="Q168" s="62">
        <v>18890851579</v>
      </c>
    </row>
    <row r="169" spans="1:17" ht="70.5" customHeight="1" x14ac:dyDescent="0.25">
      <c r="A169" s="60" t="s">
        <v>460</v>
      </c>
      <c r="B169" s="15" t="s">
        <v>335</v>
      </c>
      <c r="C169" s="45"/>
      <c r="D169" s="45"/>
      <c r="E169" s="45"/>
      <c r="F169" s="16" t="s">
        <v>496</v>
      </c>
      <c r="G169" s="27">
        <f t="shared" ref="G169:K171" si="53">+G170</f>
        <v>141607661383</v>
      </c>
      <c r="H169" s="27">
        <f t="shared" si="53"/>
        <v>0</v>
      </c>
      <c r="I169" s="27">
        <f t="shared" si="53"/>
        <v>0</v>
      </c>
      <c r="J169" s="27">
        <f t="shared" si="53"/>
        <v>0</v>
      </c>
      <c r="K169" s="27">
        <f t="shared" si="53"/>
        <v>0</v>
      </c>
      <c r="L169" s="27">
        <f t="shared" si="34"/>
        <v>0</v>
      </c>
      <c r="M169" s="27">
        <f>+M170</f>
        <v>141607661383</v>
      </c>
      <c r="N169" s="27">
        <f t="shared" ref="N169:Q171" si="54">+N170</f>
        <v>141607661383</v>
      </c>
      <c r="O169" s="27">
        <f t="shared" si="54"/>
        <v>141607661383</v>
      </c>
      <c r="P169" s="27">
        <f t="shared" si="54"/>
        <v>35860807678</v>
      </c>
      <c r="Q169" s="64">
        <f t="shared" si="54"/>
        <v>35860807678</v>
      </c>
    </row>
    <row r="170" spans="1:17" ht="70.5" customHeight="1" x14ac:dyDescent="0.25">
      <c r="A170" s="60" t="s">
        <v>460</v>
      </c>
      <c r="B170" s="15" t="s">
        <v>337</v>
      </c>
      <c r="C170" s="19"/>
      <c r="D170" s="19"/>
      <c r="E170" s="19"/>
      <c r="F170" s="43" t="s">
        <v>496</v>
      </c>
      <c r="G170" s="27">
        <f t="shared" si="53"/>
        <v>141607661383</v>
      </c>
      <c r="H170" s="27">
        <f t="shared" si="53"/>
        <v>0</v>
      </c>
      <c r="I170" s="27">
        <f t="shared" si="53"/>
        <v>0</v>
      </c>
      <c r="J170" s="27">
        <f t="shared" si="53"/>
        <v>0</v>
      </c>
      <c r="K170" s="27">
        <f t="shared" si="53"/>
        <v>0</v>
      </c>
      <c r="L170" s="27">
        <f t="shared" si="34"/>
        <v>0</v>
      </c>
      <c r="M170" s="27">
        <f>+M171</f>
        <v>141607661383</v>
      </c>
      <c r="N170" s="27">
        <f t="shared" si="54"/>
        <v>141607661383</v>
      </c>
      <c r="O170" s="27">
        <f t="shared" si="54"/>
        <v>141607661383</v>
      </c>
      <c r="P170" s="27">
        <f t="shared" si="54"/>
        <v>35860807678</v>
      </c>
      <c r="Q170" s="64">
        <f t="shared" si="54"/>
        <v>35860807678</v>
      </c>
    </row>
    <row r="171" spans="1:17" ht="32.25" customHeight="1" x14ac:dyDescent="0.25">
      <c r="A171" s="60" t="s">
        <v>460</v>
      </c>
      <c r="B171" s="15" t="s">
        <v>338</v>
      </c>
      <c r="C171" s="19"/>
      <c r="D171" s="19"/>
      <c r="E171" s="19"/>
      <c r="F171" s="16" t="s">
        <v>257</v>
      </c>
      <c r="G171" s="27">
        <f t="shared" si="53"/>
        <v>141607661383</v>
      </c>
      <c r="H171" s="27">
        <f t="shared" si="53"/>
        <v>0</v>
      </c>
      <c r="I171" s="27">
        <f t="shared" si="53"/>
        <v>0</v>
      </c>
      <c r="J171" s="27">
        <f t="shared" si="53"/>
        <v>0</v>
      </c>
      <c r="K171" s="27">
        <f t="shared" si="53"/>
        <v>0</v>
      </c>
      <c r="L171" s="27">
        <f t="shared" si="34"/>
        <v>0</v>
      </c>
      <c r="M171" s="27">
        <f>+M172</f>
        <v>141607661383</v>
      </c>
      <c r="N171" s="27">
        <f t="shared" si="54"/>
        <v>141607661383</v>
      </c>
      <c r="O171" s="27">
        <f t="shared" si="54"/>
        <v>141607661383</v>
      </c>
      <c r="P171" s="27">
        <f t="shared" si="54"/>
        <v>35860807678</v>
      </c>
      <c r="Q171" s="64">
        <f t="shared" si="54"/>
        <v>35860807678</v>
      </c>
    </row>
    <row r="172" spans="1:17" ht="30" customHeight="1" x14ac:dyDescent="0.25">
      <c r="A172" s="60" t="s">
        <v>460</v>
      </c>
      <c r="B172" s="18" t="s">
        <v>339</v>
      </c>
      <c r="C172" s="19" t="s">
        <v>13</v>
      </c>
      <c r="D172" s="19">
        <v>13</v>
      </c>
      <c r="E172" s="19" t="s">
        <v>14</v>
      </c>
      <c r="F172" s="20" t="s">
        <v>247</v>
      </c>
      <c r="G172" s="21">
        <v>141607661383</v>
      </c>
      <c r="H172" s="21">
        <v>0</v>
      </c>
      <c r="I172" s="21">
        <v>0</v>
      </c>
      <c r="J172" s="21">
        <v>0</v>
      </c>
      <c r="K172" s="21">
        <v>0</v>
      </c>
      <c r="L172" s="21">
        <f t="shared" si="34"/>
        <v>0</v>
      </c>
      <c r="M172" s="21">
        <f>+G172+L172</f>
        <v>141607661383</v>
      </c>
      <c r="N172" s="21">
        <v>141607661383</v>
      </c>
      <c r="O172" s="21">
        <v>141607661383</v>
      </c>
      <c r="P172" s="21">
        <v>35860807678</v>
      </c>
      <c r="Q172" s="62">
        <v>35860807678</v>
      </c>
    </row>
    <row r="173" spans="1:17" ht="70.5" customHeight="1" x14ac:dyDescent="0.25">
      <c r="A173" s="60" t="s">
        <v>460</v>
      </c>
      <c r="B173" s="15" t="s">
        <v>340</v>
      </c>
      <c r="C173" s="45"/>
      <c r="D173" s="45"/>
      <c r="E173" s="45"/>
      <c r="F173" s="16" t="s">
        <v>497</v>
      </c>
      <c r="G173" s="27">
        <f t="shared" ref="G173:K175" si="55">+G174</f>
        <v>326484319237</v>
      </c>
      <c r="H173" s="27">
        <f t="shared" si="55"/>
        <v>0</v>
      </c>
      <c r="I173" s="27">
        <f t="shared" si="55"/>
        <v>0</v>
      </c>
      <c r="J173" s="27">
        <f t="shared" si="55"/>
        <v>0</v>
      </c>
      <c r="K173" s="27">
        <f t="shared" si="55"/>
        <v>0</v>
      </c>
      <c r="L173" s="27">
        <f t="shared" si="34"/>
        <v>0</v>
      </c>
      <c r="M173" s="27">
        <f>+M174</f>
        <v>326484319237</v>
      </c>
      <c r="N173" s="27">
        <f t="shared" ref="N173:Q175" si="56">+N174</f>
        <v>326484319237</v>
      </c>
      <c r="O173" s="27">
        <f t="shared" si="56"/>
        <v>326484319237</v>
      </c>
      <c r="P173" s="27">
        <f t="shared" si="56"/>
        <v>18896410145</v>
      </c>
      <c r="Q173" s="64">
        <f t="shared" si="56"/>
        <v>18896410145</v>
      </c>
    </row>
    <row r="174" spans="1:17" ht="70.5" customHeight="1" x14ac:dyDescent="0.25">
      <c r="A174" s="60" t="s">
        <v>460</v>
      </c>
      <c r="B174" s="15" t="s">
        <v>342</v>
      </c>
      <c r="C174" s="19"/>
      <c r="D174" s="19"/>
      <c r="E174" s="19"/>
      <c r="F174" s="43" t="s">
        <v>497</v>
      </c>
      <c r="G174" s="27">
        <f t="shared" si="55"/>
        <v>326484319237</v>
      </c>
      <c r="H174" s="27">
        <f t="shared" si="55"/>
        <v>0</v>
      </c>
      <c r="I174" s="27">
        <f t="shared" si="55"/>
        <v>0</v>
      </c>
      <c r="J174" s="27">
        <f t="shared" si="55"/>
        <v>0</v>
      </c>
      <c r="K174" s="27">
        <f t="shared" si="55"/>
        <v>0</v>
      </c>
      <c r="L174" s="27">
        <f t="shared" si="34"/>
        <v>0</v>
      </c>
      <c r="M174" s="27">
        <f>+M175</f>
        <v>326484319237</v>
      </c>
      <c r="N174" s="27">
        <f t="shared" si="56"/>
        <v>326484319237</v>
      </c>
      <c r="O174" s="27">
        <f t="shared" si="56"/>
        <v>326484319237</v>
      </c>
      <c r="P174" s="27">
        <f t="shared" si="56"/>
        <v>18896410145</v>
      </c>
      <c r="Q174" s="64">
        <f t="shared" si="56"/>
        <v>18896410145</v>
      </c>
    </row>
    <row r="175" spans="1:17" ht="34.5" customHeight="1" x14ac:dyDescent="0.25">
      <c r="A175" s="60" t="s">
        <v>460</v>
      </c>
      <c r="B175" s="15" t="s">
        <v>343</v>
      </c>
      <c r="C175" s="19"/>
      <c r="D175" s="19"/>
      <c r="E175" s="19"/>
      <c r="F175" s="16" t="s">
        <v>257</v>
      </c>
      <c r="G175" s="27">
        <f t="shared" si="55"/>
        <v>326484319237</v>
      </c>
      <c r="H175" s="27">
        <f t="shared" si="55"/>
        <v>0</v>
      </c>
      <c r="I175" s="27">
        <f t="shared" si="55"/>
        <v>0</v>
      </c>
      <c r="J175" s="27">
        <f t="shared" si="55"/>
        <v>0</v>
      </c>
      <c r="K175" s="27">
        <f t="shared" si="55"/>
        <v>0</v>
      </c>
      <c r="L175" s="27">
        <f t="shared" si="34"/>
        <v>0</v>
      </c>
      <c r="M175" s="27">
        <f>+M176</f>
        <v>326484319237</v>
      </c>
      <c r="N175" s="27">
        <f t="shared" si="56"/>
        <v>326484319237</v>
      </c>
      <c r="O175" s="27">
        <f t="shared" si="56"/>
        <v>326484319237</v>
      </c>
      <c r="P175" s="27">
        <f t="shared" si="56"/>
        <v>18896410145</v>
      </c>
      <c r="Q175" s="64">
        <f t="shared" si="56"/>
        <v>18896410145</v>
      </c>
    </row>
    <row r="176" spans="1:17" ht="30" customHeight="1" x14ac:dyDescent="0.25">
      <c r="A176" s="60" t="s">
        <v>460</v>
      </c>
      <c r="B176" s="18" t="s">
        <v>344</v>
      </c>
      <c r="C176" s="19" t="s">
        <v>13</v>
      </c>
      <c r="D176" s="19">
        <v>13</v>
      </c>
      <c r="E176" s="19" t="s">
        <v>14</v>
      </c>
      <c r="F176" s="20" t="s">
        <v>247</v>
      </c>
      <c r="G176" s="21">
        <v>326484319237</v>
      </c>
      <c r="H176" s="21">
        <v>0</v>
      </c>
      <c r="I176" s="21">
        <v>0</v>
      </c>
      <c r="J176" s="21">
        <v>0</v>
      </c>
      <c r="K176" s="21">
        <v>0</v>
      </c>
      <c r="L176" s="21">
        <f t="shared" si="34"/>
        <v>0</v>
      </c>
      <c r="M176" s="21">
        <f>+G176+L176</f>
        <v>326484319237</v>
      </c>
      <c r="N176" s="21">
        <v>326484319237</v>
      </c>
      <c r="O176" s="21">
        <v>326484319237</v>
      </c>
      <c r="P176" s="21">
        <v>18896410145</v>
      </c>
      <c r="Q176" s="62">
        <v>18896410145</v>
      </c>
    </row>
    <row r="177" spans="1:17" ht="65.25" customHeight="1" x14ac:dyDescent="0.25">
      <c r="A177" s="60" t="s">
        <v>460</v>
      </c>
      <c r="B177" s="15" t="s">
        <v>345</v>
      </c>
      <c r="C177" s="45"/>
      <c r="D177" s="45"/>
      <c r="E177" s="45"/>
      <c r="F177" s="16" t="s">
        <v>498</v>
      </c>
      <c r="G177" s="27">
        <f t="shared" ref="G177:K179" si="57">+G178</f>
        <v>103270216578</v>
      </c>
      <c r="H177" s="27">
        <f t="shared" si="57"/>
        <v>0</v>
      </c>
      <c r="I177" s="27">
        <f t="shared" si="57"/>
        <v>0</v>
      </c>
      <c r="J177" s="27">
        <f t="shared" si="57"/>
        <v>0</v>
      </c>
      <c r="K177" s="27">
        <f t="shared" si="57"/>
        <v>0</v>
      </c>
      <c r="L177" s="27">
        <f t="shared" si="34"/>
        <v>0</v>
      </c>
      <c r="M177" s="27">
        <f>+M178</f>
        <v>103270216578</v>
      </c>
      <c r="N177" s="27">
        <f t="shared" ref="N177:Q179" si="58">+N178</f>
        <v>103270216578</v>
      </c>
      <c r="O177" s="27">
        <f t="shared" si="58"/>
        <v>103270216578</v>
      </c>
      <c r="P177" s="27">
        <f t="shared" si="58"/>
        <v>2037283578</v>
      </c>
      <c r="Q177" s="64">
        <f t="shared" si="58"/>
        <v>2037283578</v>
      </c>
    </row>
    <row r="178" spans="1:17" ht="65.25" customHeight="1" x14ac:dyDescent="0.25">
      <c r="A178" s="60" t="s">
        <v>460</v>
      </c>
      <c r="B178" s="15" t="s">
        <v>347</v>
      </c>
      <c r="C178" s="19"/>
      <c r="D178" s="19"/>
      <c r="E178" s="19"/>
      <c r="F178" s="43" t="s">
        <v>498</v>
      </c>
      <c r="G178" s="27">
        <f t="shared" si="57"/>
        <v>103270216578</v>
      </c>
      <c r="H178" s="27">
        <f t="shared" si="57"/>
        <v>0</v>
      </c>
      <c r="I178" s="27">
        <f t="shared" si="57"/>
        <v>0</v>
      </c>
      <c r="J178" s="27">
        <f t="shared" si="57"/>
        <v>0</v>
      </c>
      <c r="K178" s="27">
        <f t="shared" si="57"/>
        <v>0</v>
      </c>
      <c r="L178" s="27">
        <f t="shared" si="34"/>
        <v>0</v>
      </c>
      <c r="M178" s="27">
        <f>+M179</f>
        <v>103270216578</v>
      </c>
      <c r="N178" s="27">
        <f t="shared" si="58"/>
        <v>103270216578</v>
      </c>
      <c r="O178" s="27">
        <f t="shared" si="58"/>
        <v>103270216578</v>
      </c>
      <c r="P178" s="27">
        <f t="shared" si="58"/>
        <v>2037283578</v>
      </c>
      <c r="Q178" s="64">
        <f t="shared" si="58"/>
        <v>2037283578</v>
      </c>
    </row>
    <row r="179" spans="1:17" ht="38.25" customHeight="1" x14ac:dyDescent="0.25">
      <c r="A179" s="60" t="s">
        <v>460</v>
      </c>
      <c r="B179" s="15" t="s">
        <v>348</v>
      </c>
      <c r="C179" s="19"/>
      <c r="D179" s="19"/>
      <c r="E179" s="19"/>
      <c r="F179" s="16" t="s">
        <v>257</v>
      </c>
      <c r="G179" s="27">
        <f>+G180</f>
        <v>103270216578</v>
      </c>
      <c r="H179" s="27">
        <f t="shared" si="57"/>
        <v>0</v>
      </c>
      <c r="I179" s="27">
        <f t="shared" si="57"/>
        <v>0</v>
      </c>
      <c r="J179" s="27">
        <f>+J180</f>
        <v>0</v>
      </c>
      <c r="K179" s="27">
        <f>+K180</f>
        <v>0</v>
      </c>
      <c r="L179" s="27">
        <f>+L180</f>
        <v>0</v>
      </c>
      <c r="M179" s="27">
        <f>+M180</f>
        <v>103270216578</v>
      </c>
      <c r="N179" s="27">
        <f t="shared" si="58"/>
        <v>103270216578</v>
      </c>
      <c r="O179" s="27">
        <f t="shared" si="58"/>
        <v>103270216578</v>
      </c>
      <c r="P179" s="27">
        <f t="shared" si="58"/>
        <v>2037283578</v>
      </c>
      <c r="Q179" s="64">
        <f t="shared" si="58"/>
        <v>2037283578</v>
      </c>
    </row>
    <row r="180" spans="1:17" ht="30" customHeight="1" x14ac:dyDescent="0.25">
      <c r="A180" s="60" t="s">
        <v>460</v>
      </c>
      <c r="B180" s="18" t="s">
        <v>349</v>
      </c>
      <c r="C180" s="19" t="s">
        <v>13</v>
      </c>
      <c r="D180" s="19">
        <v>13</v>
      </c>
      <c r="E180" s="19" t="s">
        <v>14</v>
      </c>
      <c r="F180" s="20" t="s">
        <v>247</v>
      </c>
      <c r="G180" s="21">
        <v>103270216578</v>
      </c>
      <c r="H180" s="21">
        <v>0</v>
      </c>
      <c r="I180" s="21">
        <v>0</v>
      </c>
      <c r="J180" s="21">
        <v>0</v>
      </c>
      <c r="K180" s="21">
        <v>0</v>
      </c>
      <c r="L180" s="21">
        <f t="shared" si="34"/>
        <v>0</v>
      </c>
      <c r="M180" s="21">
        <f>+G180+L180</f>
        <v>103270216578</v>
      </c>
      <c r="N180" s="21">
        <v>103270216578</v>
      </c>
      <c r="O180" s="21">
        <v>103270216578</v>
      </c>
      <c r="P180" s="21">
        <v>2037283578</v>
      </c>
      <c r="Q180" s="62">
        <v>2037283578</v>
      </c>
    </row>
    <row r="181" spans="1:17" ht="64.5" customHeight="1" x14ac:dyDescent="0.25">
      <c r="A181" s="60" t="s">
        <v>460</v>
      </c>
      <c r="B181" s="15" t="s">
        <v>350</v>
      </c>
      <c r="C181" s="45"/>
      <c r="D181" s="45"/>
      <c r="E181" s="45"/>
      <c r="F181" s="16" t="s">
        <v>499</v>
      </c>
      <c r="G181" s="27">
        <f t="shared" ref="G181:K183" si="59">+G182</f>
        <v>323578411182</v>
      </c>
      <c r="H181" s="27">
        <f t="shared" si="59"/>
        <v>0</v>
      </c>
      <c r="I181" s="27">
        <f t="shared" si="59"/>
        <v>0</v>
      </c>
      <c r="J181" s="27">
        <f t="shared" si="59"/>
        <v>0</v>
      </c>
      <c r="K181" s="27">
        <f t="shared" si="59"/>
        <v>0</v>
      </c>
      <c r="L181" s="27">
        <f t="shared" si="34"/>
        <v>0</v>
      </c>
      <c r="M181" s="27">
        <f>+M182</f>
        <v>323578411182</v>
      </c>
      <c r="N181" s="27">
        <f t="shared" ref="N181:Q183" si="60">+N182</f>
        <v>323578411182</v>
      </c>
      <c r="O181" s="27">
        <f t="shared" si="60"/>
        <v>323578411182</v>
      </c>
      <c r="P181" s="27">
        <f t="shared" si="60"/>
        <v>1121067275</v>
      </c>
      <c r="Q181" s="64">
        <f t="shared" si="60"/>
        <v>1121067275</v>
      </c>
    </row>
    <row r="182" spans="1:17" ht="64.5" customHeight="1" x14ac:dyDescent="0.25">
      <c r="A182" s="60" t="s">
        <v>460</v>
      </c>
      <c r="B182" s="15" t="s">
        <v>352</v>
      </c>
      <c r="C182" s="19"/>
      <c r="D182" s="19"/>
      <c r="E182" s="19"/>
      <c r="F182" s="16" t="s">
        <v>499</v>
      </c>
      <c r="G182" s="27">
        <f t="shared" si="59"/>
        <v>323578411182</v>
      </c>
      <c r="H182" s="27">
        <f t="shared" si="59"/>
        <v>0</v>
      </c>
      <c r="I182" s="27">
        <f t="shared" si="59"/>
        <v>0</v>
      </c>
      <c r="J182" s="27">
        <f t="shared" si="59"/>
        <v>0</v>
      </c>
      <c r="K182" s="27">
        <f t="shared" si="59"/>
        <v>0</v>
      </c>
      <c r="L182" s="27">
        <f t="shared" si="34"/>
        <v>0</v>
      </c>
      <c r="M182" s="27">
        <f>+M183</f>
        <v>323578411182</v>
      </c>
      <c r="N182" s="27">
        <f t="shared" si="60"/>
        <v>323578411182</v>
      </c>
      <c r="O182" s="27">
        <f t="shared" si="60"/>
        <v>323578411182</v>
      </c>
      <c r="P182" s="27">
        <f t="shared" si="60"/>
        <v>1121067275</v>
      </c>
      <c r="Q182" s="64">
        <f t="shared" si="60"/>
        <v>1121067275</v>
      </c>
    </row>
    <row r="183" spans="1:17" ht="38.25" customHeight="1" x14ac:dyDescent="0.25">
      <c r="A183" s="60" t="s">
        <v>460</v>
      </c>
      <c r="B183" s="15" t="s">
        <v>353</v>
      </c>
      <c r="C183" s="19"/>
      <c r="D183" s="19"/>
      <c r="E183" s="19"/>
      <c r="F183" s="16" t="s">
        <v>257</v>
      </c>
      <c r="G183" s="27">
        <f t="shared" si="59"/>
        <v>323578411182</v>
      </c>
      <c r="H183" s="27">
        <f t="shared" si="59"/>
        <v>0</v>
      </c>
      <c r="I183" s="27">
        <f t="shared" si="59"/>
        <v>0</v>
      </c>
      <c r="J183" s="27">
        <f t="shared" si="59"/>
        <v>0</v>
      </c>
      <c r="K183" s="27">
        <f t="shared" si="59"/>
        <v>0</v>
      </c>
      <c r="L183" s="27">
        <f t="shared" si="34"/>
        <v>0</v>
      </c>
      <c r="M183" s="27">
        <f>+M184</f>
        <v>323578411182</v>
      </c>
      <c r="N183" s="27">
        <f t="shared" si="60"/>
        <v>323578411182</v>
      </c>
      <c r="O183" s="27">
        <f t="shared" si="60"/>
        <v>323578411182</v>
      </c>
      <c r="P183" s="27">
        <f t="shared" si="60"/>
        <v>1121067275</v>
      </c>
      <c r="Q183" s="64">
        <f t="shared" si="60"/>
        <v>1121067275</v>
      </c>
    </row>
    <row r="184" spans="1:17" ht="30" customHeight="1" x14ac:dyDescent="0.25">
      <c r="A184" s="60" t="s">
        <v>460</v>
      </c>
      <c r="B184" s="18" t="s">
        <v>354</v>
      </c>
      <c r="C184" s="19" t="s">
        <v>13</v>
      </c>
      <c r="D184" s="19">
        <v>13</v>
      </c>
      <c r="E184" s="19" t="s">
        <v>14</v>
      </c>
      <c r="F184" s="20" t="s">
        <v>247</v>
      </c>
      <c r="G184" s="21">
        <v>323578411182</v>
      </c>
      <c r="H184" s="21">
        <v>0</v>
      </c>
      <c r="I184" s="21">
        <v>0</v>
      </c>
      <c r="J184" s="21">
        <v>0</v>
      </c>
      <c r="K184" s="21">
        <v>0</v>
      </c>
      <c r="L184" s="21">
        <f t="shared" si="34"/>
        <v>0</v>
      </c>
      <c r="M184" s="21">
        <f>+G184+L184</f>
        <v>323578411182</v>
      </c>
      <c r="N184" s="21">
        <v>323578411182</v>
      </c>
      <c r="O184" s="21">
        <v>323578411182</v>
      </c>
      <c r="P184" s="21">
        <v>1121067275</v>
      </c>
      <c r="Q184" s="62">
        <v>1121067275</v>
      </c>
    </row>
    <row r="185" spans="1:17" ht="71.25" customHeight="1" x14ac:dyDescent="0.25">
      <c r="A185" s="60" t="s">
        <v>460</v>
      </c>
      <c r="B185" s="15" t="s">
        <v>355</v>
      </c>
      <c r="C185" s="45"/>
      <c r="D185" s="45"/>
      <c r="E185" s="45"/>
      <c r="F185" s="16" t="s">
        <v>500</v>
      </c>
      <c r="G185" s="27">
        <f t="shared" ref="G185:K187" si="61">+G186</f>
        <v>53127095469</v>
      </c>
      <c r="H185" s="27">
        <f t="shared" si="61"/>
        <v>0</v>
      </c>
      <c r="I185" s="27">
        <f t="shared" si="61"/>
        <v>0</v>
      </c>
      <c r="J185" s="27">
        <f t="shared" si="61"/>
        <v>0</v>
      </c>
      <c r="K185" s="27">
        <f t="shared" si="61"/>
        <v>0</v>
      </c>
      <c r="L185" s="27">
        <f t="shared" si="34"/>
        <v>0</v>
      </c>
      <c r="M185" s="27">
        <f>+M186</f>
        <v>53127095469</v>
      </c>
      <c r="N185" s="27">
        <f t="shared" ref="N185:Q187" si="62">+N186</f>
        <v>53127095469</v>
      </c>
      <c r="O185" s="27">
        <f t="shared" si="62"/>
        <v>53127095469</v>
      </c>
      <c r="P185" s="27">
        <f t="shared" si="62"/>
        <v>0</v>
      </c>
      <c r="Q185" s="64">
        <f t="shared" si="62"/>
        <v>0</v>
      </c>
    </row>
    <row r="186" spans="1:17" ht="71.25" customHeight="1" x14ac:dyDescent="0.25">
      <c r="A186" s="60" t="s">
        <v>460</v>
      </c>
      <c r="B186" s="15" t="s">
        <v>357</v>
      </c>
      <c r="C186" s="19"/>
      <c r="D186" s="19"/>
      <c r="E186" s="19"/>
      <c r="F186" s="43" t="s">
        <v>500</v>
      </c>
      <c r="G186" s="27">
        <f t="shared" si="61"/>
        <v>53127095469</v>
      </c>
      <c r="H186" s="27">
        <f t="shared" si="61"/>
        <v>0</v>
      </c>
      <c r="I186" s="27">
        <f t="shared" si="61"/>
        <v>0</v>
      </c>
      <c r="J186" s="27">
        <f t="shared" si="61"/>
        <v>0</v>
      </c>
      <c r="K186" s="27">
        <f t="shared" si="61"/>
        <v>0</v>
      </c>
      <c r="L186" s="27">
        <f t="shared" si="34"/>
        <v>0</v>
      </c>
      <c r="M186" s="27">
        <f>+M187</f>
        <v>53127095469</v>
      </c>
      <c r="N186" s="27">
        <f t="shared" si="62"/>
        <v>53127095469</v>
      </c>
      <c r="O186" s="27">
        <f t="shared" si="62"/>
        <v>53127095469</v>
      </c>
      <c r="P186" s="27">
        <f t="shared" si="62"/>
        <v>0</v>
      </c>
      <c r="Q186" s="64">
        <f t="shared" si="62"/>
        <v>0</v>
      </c>
    </row>
    <row r="187" spans="1:17" ht="30.75" customHeight="1" x14ac:dyDescent="0.25">
      <c r="A187" s="60" t="s">
        <v>460</v>
      </c>
      <c r="B187" s="15" t="s">
        <v>358</v>
      </c>
      <c r="C187" s="19"/>
      <c r="D187" s="19"/>
      <c r="E187" s="19"/>
      <c r="F187" s="16" t="s">
        <v>257</v>
      </c>
      <c r="G187" s="27">
        <f>+G188</f>
        <v>53127095469</v>
      </c>
      <c r="H187" s="27">
        <f t="shared" si="61"/>
        <v>0</v>
      </c>
      <c r="I187" s="27">
        <f t="shared" si="61"/>
        <v>0</v>
      </c>
      <c r="J187" s="27">
        <f t="shared" si="61"/>
        <v>0</v>
      </c>
      <c r="K187" s="27">
        <f>+K188</f>
        <v>0</v>
      </c>
      <c r="L187" s="27">
        <f t="shared" si="34"/>
        <v>0</v>
      </c>
      <c r="M187" s="27">
        <f>+M188</f>
        <v>53127095469</v>
      </c>
      <c r="N187" s="27">
        <f t="shared" si="62"/>
        <v>53127095469</v>
      </c>
      <c r="O187" s="27">
        <f t="shared" si="62"/>
        <v>53127095469</v>
      </c>
      <c r="P187" s="27">
        <f t="shared" si="62"/>
        <v>0</v>
      </c>
      <c r="Q187" s="64">
        <f t="shared" si="62"/>
        <v>0</v>
      </c>
    </row>
    <row r="188" spans="1:17" ht="30" customHeight="1" x14ac:dyDescent="0.25">
      <c r="A188" s="60" t="s">
        <v>460</v>
      </c>
      <c r="B188" s="18" t="s">
        <v>359</v>
      </c>
      <c r="C188" s="19" t="s">
        <v>13</v>
      </c>
      <c r="D188" s="19">
        <v>13</v>
      </c>
      <c r="E188" s="19" t="s">
        <v>14</v>
      </c>
      <c r="F188" s="20" t="s">
        <v>247</v>
      </c>
      <c r="G188" s="21">
        <v>53127095469</v>
      </c>
      <c r="H188" s="21">
        <v>0</v>
      </c>
      <c r="I188" s="21">
        <v>0</v>
      </c>
      <c r="J188" s="21">
        <v>0</v>
      </c>
      <c r="K188" s="21">
        <v>0</v>
      </c>
      <c r="L188" s="21">
        <f t="shared" si="34"/>
        <v>0</v>
      </c>
      <c r="M188" s="21">
        <f>+G188+L188</f>
        <v>53127095469</v>
      </c>
      <c r="N188" s="21">
        <v>53127095469</v>
      </c>
      <c r="O188" s="21">
        <v>53127095469</v>
      </c>
      <c r="P188" s="21">
        <v>0</v>
      </c>
      <c r="Q188" s="62">
        <v>0</v>
      </c>
    </row>
    <row r="189" spans="1:17" s="2" customFormat="1" ht="73.5" customHeight="1" x14ac:dyDescent="0.25">
      <c r="A189" s="60" t="s">
        <v>460</v>
      </c>
      <c r="B189" s="44" t="s">
        <v>360</v>
      </c>
      <c r="C189" s="46"/>
      <c r="D189" s="12"/>
      <c r="E189" s="12"/>
      <c r="F189" s="43" t="s">
        <v>501</v>
      </c>
      <c r="G189" s="26">
        <f>+G190</f>
        <v>105000000000</v>
      </c>
      <c r="H189" s="26">
        <f>+H190</f>
        <v>0</v>
      </c>
      <c r="I189" s="26">
        <f>+I190</f>
        <v>0</v>
      </c>
      <c r="J189" s="26">
        <f>+J190</f>
        <v>0</v>
      </c>
      <c r="K189" s="26">
        <f>+K190</f>
        <v>0</v>
      </c>
      <c r="L189" s="26">
        <f t="shared" si="34"/>
        <v>0</v>
      </c>
      <c r="M189" s="29">
        <f>+G189+L189</f>
        <v>105000000000</v>
      </c>
      <c r="N189" s="29">
        <f>+N190</f>
        <v>2257520000</v>
      </c>
      <c r="O189" s="29">
        <f>+O190</f>
        <v>0</v>
      </c>
      <c r="P189" s="29">
        <f>+P190</f>
        <v>0</v>
      </c>
      <c r="Q189" s="63">
        <f>+Q190</f>
        <v>0</v>
      </c>
    </row>
    <row r="190" spans="1:17" s="2" customFormat="1" ht="57" customHeight="1" x14ac:dyDescent="0.25">
      <c r="A190" s="60" t="s">
        <v>460</v>
      </c>
      <c r="B190" s="44" t="s">
        <v>362</v>
      </c>
      <c r="C190" s="46"/>
      <c r="D190" s="12"/>
      <c r="E190" s="12"/>
      <c r="F190" s="43" t="s">
        <v>501</v>
      </c>
      <c r="G190" s="26">
        <f>+G191+G193+G195</f>
        <v>105000000000</v>
      </c>
      <c r="H190" s="26">
        <f>+H191+H193+H195</f>
        <v>0</v>
      </c>
      <c r="I190" s="26">
        <f>+I191+I193+I195</f>
        <v>0</v>
      </c>
      <c r="J190" s="26">
        <f>+J191+J193+J195</f>
        <v>0</v>
      </c>
      <c r="K190" s="26">
        <f>+K191+K193+K195</f>
        <v>0</v>
      </c>
      <c r="L190" s="26">
        <f t="shared" si="34"/>
        <v>0</v>
      </c>
      <c r="M190" s="26">
        <f>+M191+M193+M195</f>
        <v>105000000000</v>
      </c>
      <c r="N190" s="26">
        <f>+N191+N193+N195</f>
        <v>2257520000</v>
      </c>
      <c r="O190" s="26">
        <f>+O191+O193+O195</f>
        <v>0</v>
      </c>
      <c r="P190" s="26">
        <f>+P191+P193+P195</f>
        <v>0</v>
      </c>
      <c r="Q190" s="74">
        <f>+Q191+Q193+Q195</f>
        <v>0</v>
      </c>
    </row>
    <row r="191" spans="1:17" s="2" customFormat="1" ht="36.75" customHeight="1" x14ac:dyDescent="0.25">
      <c r="A191" s="60" t="s">
        <v>460</v>
      </c>
      <c r="B191" s="44" t="s">
        <v>363</v>
      </c>
      <c r="C191" s="46"/>
      <c r="D191" s="12"/>
      <c r="E191" s="12"/>
      <c r="F191" s="43" t="s">
        <v>364</v>
      </c>
      <c r="G191" s="26">
        <f>+G192</f>
        <v>12000000000</v>
      </c>
      <c r="H191" s="26">
        <f>+H192</f>
        <v>0</v>
      </c>
      <c r="I191" s="26">
        <f>+I192</f>
        <v>0</v>
      </c>
      <c r="J191" s="26">
        <f>+J192</f>
        <v>0</v>
      </c>
      <c r="K191" s="26">
        <f>+K192</f>
        <v>0</v>
      </c>
      <c r="L191" s="26">
        <f t="shared" si="34"/>
        <v>0</v>
      </c>
      <c r="M191" s="26">
        <f>+M192</f>
        <v>12000000000</v>
      </c>
      <c r="N191" s="26">
        <f>+N192</f>
        <v>15000</v>
      </c>
      <c r="O191" s="26">
        <f>+O192</f>
        <v>0</v>
      </c>
      <c r="P191" s="26">
        <f>+P192</f>
        <v>0</v>
      </c>
      <c r="Q191" s="74">
        <f>+Q192</f>
        <v>0</v>
      </c>
    </row>
    <row r="192" spans="1:17" ht="36" customHeight="1" x14ac:dyDescent="0.25">
      <c r="A192" s="60" t="s">
        <v>460</v>
      </c>
      <c r="B192" s="47" t="s">
        <v>365</v>
      </c>
      <c r="C192" s="48" t="s">
        <v>13</v>
      </c>
      <c r="D192" s="19">
        <v>11</v>
      </c>
      <c r="E192" s="19" t="s">
        <v>14</v>
      </c>
      <c r="F192" s="20" t="s">
        <v>247</v>
      </c>
      <c r="G192" s="21">
        <v>12000000000</v>
      </c>
      <c r="H192" s="32">
        <v>0</v>
      </c>
      <c r="I192" s="32">
        <v>0</v>
      </c>
      <c r="J192" s="32">
        <v>0</v>
      </c>
      <c r="K192" s="32">
        <v>0</v>
      </c>
      <c r="L192" s="32">
        <f t="shared" si="34"/>
        <v>0</v>
      </c>
      <c r="M192" s="21">
        <f>+G192+L192</f>
        <v>12000000000</v>
      </c>
      <c r="N192" s="32">
        <v>15000</v>
      </c>
      <c r="O192" s="32">
        <v>0</v>
      </c>
      <c r="P192" s="32">
        <v>0</v>
      </c>
      <c r="Q192" s="75">
        <v>0</v>
      </c>
    </row>
    <row r="193" spans="1:17" s="2" customFormat="1" ht="36.75" customHeight="1" x14ac:dyDescent="0.25">
      <c r="A193" s="60" t="s">
        <v>460</v>
      </c>
      <c r="B193" s="44" t="s">
        <v>366</v>
      </c>
      <c r="C193" s="46"/>
      <c r="D193" s="12"/>
      <c r="E193" s="12"/>
      <c r="F193" s="43" t="s">
        <v>367</v>
      </c>
      <c r="G193" s="26">
        <f>+G194</f>
        <v>80000000000</v>
      </c>
      <c r="H193" s="26">
        <f>+H194</f>
        <v>0</v>
      </c>
      <c r="I193" s="26">
        <f>+I194</f>
        <v>0</v>
      </c>
      <c r="J193" s="26">
        <f>+J194</f>
        <v>0</v>
      </c>
      <c r="K193" s="26">
        <f>+K194</f>
        <v>0</v>
      </c>
      <c r="L193" s="26">
        <f t="shared" si="34"/>
        <v>0</v>
      </c>
      <c r="M193" s="26">
        <f>+M194</f>
        <v>80000000000</v>
      </c>
      <c r="N193" s="26">
        <f>+N194</f>
        <v>0</v>
      </c>
      <c r="O193" s="26">
        <f>+O194</f>
        <v>0</v>
      </c>
      <c r="P193" s="26">
        <f>+P194</f>
        <v>0</v>
      </c>
      <c r="Q193" s="74">
        <f>+Q194</f>
        <v>0</v>
      </c>
    </row>
    <row r="194" spans="1:17" ht="39" customHeight="1" x14ac:dyDescent="0.25">
      <c r="A194" s="60" t="s">
        <v>460</v>
      </c>
      <c r="B194" s="47" t="s">
        <v>368</v>
      </c>
      <c r="C194" s="48" t="s">
        <v>13</v>
      </c>
      <c r="D194" s="19">
        <v>13</v>
      </c>
      <c r="E194" s="19" t="s">
        <v>14</v>
      </c>
      <c r="F194" s="20" t="s">
        <v>247</v>
      </c>
      <c r="G194" s="32">
        <v>80000000000</v>
      </c>
      <c r="H194" s="32">
        <v>0</v>
      </c>
      <c r="I194" s="32">
        <v>0</v>
      </c>
      <c r="J194" s="32">
        <v>0</v>
      </c>
      <c r="K194" s="32">
        <v>0</v>
      </c>
      <c r="L194" s="32">
        <f t="shared" si="34"/>
        <v>0</v>
      </c>
      <c r="M194" s="21">
        <f>+G194+L194</f>
        <v>80000000000</v>
      </c>
      <c r="N194" s="21">
        <v>0</v>
      </c>
      <c r="O194" s="21">
        <v>0</v>
      </c>
      <c r="P194" s="21">
        <v>0</v>
      </c>
      <c r="Q194" s="62">
        <v>0</v>
      </c>
    </row>
    <row r="195" spans="1:17" ht="45" customHeight="1" x14ac:dyDescent="0.25">
      <c r="A195" s="60" t="s">
        <v>460</v>
      </c>
      <c r="B195" s="44" t="s">
        <v>369</v>
      </c>
      <c r="C195" s="46"/>
      <c r="D195" s="12"/>
      <c r="E195" s="12"/>
      <c r="F195" s="43" t="s">
        <v>257</v>
      </c>
      <c r="G195" s="26">
        <f>+G196</f>
        <v>13000000000</v>
      </c>
      <c r="H195" s="26">
        <f>+H196</f>
        <v>0</v>
      </c>
      <c r="I195" s="26">
        <f>+I196</f>
        <v>0</v>
      </c>
      <c r="J195" s="26">
        <f>+J196</f>
        <v>0</v>
      </c>
      <c r="K195" s="26">
        <f>+K196</f>
        <v>0</v>
      </c>
      <c r="L195" s="26">
        <f t="shared" ref="L195:L258" si="63">+H195-I195+J195-K195</f>
        <v>0</v>
      </c>
      <c r="M195" s="26">
        <f>+M196</f>
        <v>13000000000</v>
      </c>
      <c r="N195" s="26">
        <f>+N196</f>
        <v>2257505000</v>
      </c>
      <c r="O195" s="26">
        <f>+O196</f>
        <v>0</v>
      </c>
      <c r="P195" s="26">
        <f>+P196</f>
        <v>0</v>
      </c>
      <c r="Q195" s="74">
        <f>+Q196</f>
        <v>0</v>
      </c>
    </row>
    <row r="196" spans="1:17" ht="41.25" customHeight="1" x14ac:dyDescent="0.25">
      <c r="A196" s="60" t="s">
        <v>460</v>
      </c>
      <c r="B196" s="47" t="s">
        <v>370</v>
      </c>
      <c r="C196" s="48" t="s">
        <v>13</v>
      </c>
      <c r="D196" s="19">
        <v>11</v>
      </c>
      <c r="E196" s="19" t="s">
        <v>14</v>
      </c>
      <c r="F196" s="20" t="s">
        <v>247</v>
      </c>
      <c r="G196" s="21">
        <v>13000000000</v>
      </c>
      <c r="H196" s="32">
        <v>0</v>
      </c>
      <c r="I196" s="32">
        <v>0</v>
      </c>
      <c r="J196" s="32">
        <v>0</v>
      </c>
      <c r="K196" s="32">
        <v>0</v>
      </c>
      <c r="L196" s="32">
        <f t="shared" si="63"/>
        <v>0</v>
      </c>
      <c r="M196" s="21">
        <f>+G196+L196</f>
        <v>13000000000</v>
      </c>
      <c r="N196" s="21">
        <v>2257505000</v>
      </c>
      <c r="O196" s="21">
        <v>0</v>
      </c>
      <c r="P196" s="32">
        <v>0</v>
      </c>
      <c r="Q196" s="75">
        <v>0</v>
      </c>
    </row>
    <row r="197" spans="1:17" ht="35.25" customHeight="1" x14ac:dyDescent="0.25">
      <c r="A197" s="60" t="s">
        <v>460</v>
      </c>
      <c r="B197" s="15" t="s">
        <v>371</v>
      </c>
      <c r="C197" s="45"/>
      <c r="D197" s="45"/>
      <c r="E197" s="45"/>
      <c r="F197" s="43" t="s">
        <v>372</v>
      </c>
      <c r="G197" s="27">
        <f>+G198</f>
        <v>6042022926</v>
      </c>
      <c r="H197" s="27">
        <f>+H198</f>
        <v>0</v>
      </c>
      <c r="I197" s="27">
        <f>+I198</f>
        <v>0</v>
      </c>
      <c r="J197" s="27">
        <f>+J198</f>
        <v>0</v>
      </c>
      <c r="K197" s="27">
        <f>+K198</f>
        <v>0</v>
      </c>
      <c r="L197" s="27">
        <f t="shared" si="63"/>
        <v>0</v>
      </c>
      <c r="M197" s="27">
        <f>+M198</f>
        <v>6042022926</v>
      </c>
      <c r="N197" s="27">
        <f>+N198</f>
        <v>2060429714.5</v>
      </c>
      <c r="O197" s="27">
        <f>+O198</f>
        <v>1861775862.5</v>
      </c>
      <c r="P197" s="27">
        <f t="shared" ref="N197:Q205" si="64">+P198</f>
        <v>571245</v>
      </c>
      <c r="Q197" s="64">
        <f t="shared" si="64"/>
        <v>571245</v>
      </c>
    </row>
    <row r="198" spans="1:17" ht="33" customHeight="1" x14ac:dyDescent="0.25">
      <c r="A198" s="60" t="s">
        <v>460</v>
      </c>
      <c r="B198" s="15" t="s">
        <v>373</v>
      </c>
      <c r="C198" s="19"/>
      <c r="D198" s="19"/>
      <c r="E198" s="19"/>
      <c r="F198" s="16" t="s">
        <v>240</v>
      </c>
      <c r="G198" s="27">
        <f>+G199+G203</f>
        <v>6042022926</v>
      </c>
      <c r="H198" s="27">
        <f>+H199+H203</f>
        <v>0</v>
      </c>
      <c r="I198" s="27">
        <f>+I199+I203</f>
        <v>0</v>
      </c>
      <c r="J198" s="27">
        <f>+J199+J203</f>
        <v>0</v>
      </c>
      <c r="K198" s="27">
        <f>+K199+K203</f>
        <v>0</v>
      </c>
      <c r="L198" s="27">
        <f t="shared" si="63"/>
        <v>0</v>
      </c>
      <c r="M198" s="27">
        <f>+M199+M203</f>
        <v>6042022926</v>
      </c>
      <c r="N198" s="27">
        <f>+N199+N203</f>
        <v>2060429714.5</v>
      </c>
      <c r="O198" s="27">
        <f>+O199+O203</f>
        <v>1861775862.5</v>
      </c>
      <c r="P198" s="27">
        <f>+P199+P203</f>
        <v>571245</v>
      </c>
      <c r="Q198" s="64">
        <f>+Q199+Q203</f>
        <v>571245</v>
      </c>
    </row>
    <row r="199" spans="1:17" ht="51.75" customHeight="1" x14ac:dyDescent="0.25">
      <c r="A199" s="60" t="s">
        <v>460</v>
      </c>
      <c r="B199" s="15" t="s">
        <v>374</v>
      </c>
      <c r="C199" s="19"/>
      <c r="D199" s="19"/>
      <c r="E199" s="19"/>
      <c r="F199" s="16" t="s">
        <v>375</v>
      </c>
      <c r="G199" s="27">
        <f t="shared" ref="G199:K205" si="65">+G200</f>
        <v>2257022926</v>
      </c>
      <c r="H199" s="27">
        <f t="shared" si="65"/>
        <v>0</v>
      </c>
      <c r="I199" s="27">
        <f t="shared" si="65"/>
        <v>0</v>
      </c>
      <c r="J199" s="27">
        <f t="shared" si="65"/>
        <v>0</v>
      </c>
      <c r="K199" s="27">
        <f t="shared" si="65"/>
        <v>0</v>
      </c>
      <c r="L199" s="27">
        <f t="shared" si="63"/>
        <v>0</v>
      </c>
      <c r="M199" s="27">
        <f>+M200</f>
        <v>2257022926</v>
      </c>
      <c r="N199" s="27">
        <f t="shared" si="64"/>
        <v>2060429714.5</v>
      </c>
      <c r="O199" s="27">
        <f t="shared" si="64"/>
        <v>1861775862.5</v>
      </c>
      <c r="P199" s="27">
        <f t="shared" si="64"/>
        <v>571245</v>
      </c>
      <c r="Q199" s="64">
        <f t="shared" si="64"/>
        <v>571245</v>
      </c>
    </row>
    <row r="200" spans="1:17" ht="51.75" customHeight="1" x14ac:dyDescent="0.25">
      <c r="A200" s="60" t="s">
        <v>460</v>
      </c>
      <c r="B200" s="15" t="s">
        <v>376</v>
      </c>
      <c r="C200" s="19"/>
      <c r="D200" s="19"/>
      <c r="E200" s="19"/>
      <c r="F200" s="16" t="s">
        <v>375</v>
      </c>
      <c r="G200" s="27">
        <f t="shared" si="65"/>
        <v>2257022926</v>
      </c>
      <c r="H200" s="27">
        <f t="shared" si="65"/>
        <v>0</v>
      </c>
      <c r="I200" s="27">
        <f t="shared" si="65"/>
        <v>0</v>
      </c>
      <c r="J200" s="27">
        <f t="shared" si="65"/>
        <v>0</v>
      </c>
      <c r="K200" s="27">
        <f t="shared" si="65"/>
        <v>0</v>
      </c>
      <c r="L200" s="27">
        <f t="shared" si="63"/>
        <v>0</v>
      </c>
      <c r="M200" s="27">
        <f>+M201</f>
        <v>2257022926</v>
      </c>
      <c r="N200" s="27">
        <f t="shared" si="64"/>
        <v>2060429714.5</v>
      </c>
      <c r="O200" s="27">
        <f t="shared" si="64"/>
        <v>1861775862.5</v>
      </c>
      <c r="P200" s="27">
        <f t="shared" si="64"/>
        <v>571245</v>
      </c>
      <c r="Q200" s="64">
        <f t="shared" si="64"/>
        <v>571245</v>
      </c>
    </row>
    <row r="201" spans="1:17" ht="29.25" customHeight="1" x14ac:dyDescent="0.25">
      <c r="A201" s="60" t="s">
        <v>460</v>
      </c>
      <c r="B201" s="15" t="s">
        <v>377</v>
      </c>
      <c r="C201" s="19"/>
      <c r="D201" s="19"/>
      <c r="E201" s="19"/>
      <c r="F201" s="43" t="s">
        <v>378</v>
      </c>
      <c r="G201" s="27">
        <f t="shared" si="65"/>
        <v>2257022926</v>
      </c>
      <c r="H201" s="27">
        <f t="shared" si="65"/>
        <v>0</v>
      </c>
      <c r="I201" s="27">
        <f t="shared" si="65"/>
        <v>0</v>
      </c>
      <c r="J201" s="27">
        <f t="shared" si="65"/>
        <v>0</v>
      </c>
      <c r="K201" s="27">
        <f t="shared" si="65"/>
        <v>0</v>
      </c>
      <c r="L201" s="27">
        <f t="shared" si="63"/>
        <v>0</v>
      </c>
      <c r="M201" s="27">
        <f>+M202</f>
        <v>2257022926</v>
      </c>
      <c r="N201" s="27">
        <f t="shared" si="64"/>
        <v>2060429714.5</v>
      </c>
      <c r="O201" s="27">
        <f t="shared" si="64"/>
        <v>1861775862.5</v>
      </c>
      <c r="P201" s="27">
        <f t="shared" si="64"/>
        <v>571245</v>
      </c>
      <c r="Q201" s="64">
        <f t="shared" si="64"/>
        <v>571245</v>
      </c>
    </row>
    <row r="202" spans="1:17" ht="30" customHeight="1" x14ac:dyDescent="0.25">
      <c r="A202" s="60" t="s">
        <v>460</v>
      </c>
      <c r="B202" s="18" t="s">
        <v>379</v>
      </c>
      <c r="C202" s="19" t="s">
        <v>13</v>
      </c>
      <c r="D202" s="19">
        <v>13</v>
      </c>
      <c r="E202" s="19" t="s">
        <v>14</v>
      </c>
      <c r="F202" s="20" t="s">
        <v>247</v>
      </c>
      <c r="G202" s="21">
        <v>2257022926</v>
      </c>
      <c r="H202" s="21">
        <v>0</v>
      </c>
      <c r="I202" s="21">
        <v>0</v>
      </c>
      <c r="J202" s="21">
        <v>0</v>
      </c>
      <c r="K202" s="21">
        <v>0</v>
      </c>
      <c r="L202" s="21">
        <f t="shared" si="63"/>
        <v>0</v>
      </c>
      <c r="M202" s="21">
        <f>+G202+L202</f>
        <v>2257022926</v>
      </c>
      <c r="N202" s="21">
        <v>2060429714.5</v>
      </c>
      <c r="O202" s="21">
        <v>1861775862.5</v>
      </c>
      <c r="P202" s="21">
        <v>571245</v>
      </c>
      <c r="Q202" s="62">
        <v>571245</v>
      </c>
    </row>
    <row r="203" spans="1:17" ht="51.75" customHeight="1" x14ac:dyDescent="0.25">
      <c r="A203" s="60" t="s">
        <v>460</v>
      </c>
      <c r="B203" s="15" t="s">
        <v>380</v>
      </c>
      <c r="C203" s="19"/>
      <c r="D203" s="19"/>
      <c r="E203" s="19"/>
      <c r="F203" s="16" t="s">
        <v>381</v>
      </c>
      <c r="G203" s="27">
        <f t="shared" si="65"/>
        <v>3785000000</v>
      </c>
      <c r="H203" s="27">
        <f t="shared" si="65"/>
        <v>0</v>
      </c>
      <c r="I203" s="27">
        <f t="shared" si="65"/>
        <v>0</v>
      </c>
      <c r="J203" s="27">
        <f t="shared" si="65"/>
        <v>0</v>
      </c>
      <c r="K203" s="27">
        <f t="shared" si="65"/>
        <v>0</v>
      </c>
      <c r="L203" s="27">
        <f t="shared" si="63"/>
        <v>0</v>
      </c>
      <c r="M203" s="27">
        <f>+M204</f>
        <v>3785000000</v>
      </c>
      <c r="N203" s="27">
        <f t="shared" si="64"/>
        <v>0</v>
      </c>
      <c r="O203" s="27">
        <f t="shared" si="64"/>
        <v>0</v>
      </c>
      <c r="P203" s="27">
        <f t="shared" si="64"/>
        <v>0</v>
      </c>
      <c r="Q203" s="64">
        <f t="shared" si="64"/>
        <v>0</v>
      </c>
    </row>
    <row r="204" spans="1:17" ht="51.75" customHeight="1" x14ac:dyDescent="0.25">
      <c r="A204" s="60" t="s">
        <v>460</v>
      </c>
      <c r="B204" s="15" t="s">
        <v>382</v>
      </c>
      <c r="C204" s="19"/>
      <c r="D204" s="19"/>
      <c r="E204" s="19"/>
      <c r="F204" s="16" t="s">
        <v>383</v>
      </c>
      <c r="G204" s="27">
        <f t="shared" si="65"/>
        <v>3785000000</v>
      </c>
      <c r="H204" s="27">
        <f t="shared" si="65"/>
        <v>0</v>
      </c>
      <c r="I204" s="27">
        <f t="shared" si="65"/>
        <v>0</v>
      </c>
      <c r="J204" s="27">
        <f t="shared" si="65"/>
        <v>0</v>
      </c>
      <c r="K204" s="27">
        <f t="shared" si="65"/>
        <v>0</v>
      </c>
      <c r="L204" s="27">
        <f t="shared" si="63"/>
        <v>0</v>
      </c>
      <c r="M204" s="27">
        <f>+M205</f>
        <v>3785000000</v>
      </c>
      <c r="N204" s="27">
        <f t="shared" si="64"/>
        <v>0</v>
      </c>
      <c r="O204" s="27">
        <f t="shared" si="64"/>
        <v>0</v>
      </c>
      <c r="P204" s="27">
        <f t="shared" si="64"/>
        <v>0</v>
      </c>
      <c r="Q204" s="64">
        <f t="shared" si="64"/>
        <v>0</v>
      </c>
    </row>
    <row r="205" spans="1:17" ht="29.25" customHeight="1" x14ac:dyDescent="0.25">
      <c r="A205" s="60" t="s">
        <v>460</v>
      </c>
      <c r="B205" s="15" t="s">
        <v>384</v>
      </c>
      <c r="C205" s="19"/>
      <c r="D205" s="19"/>
      <c r="E205" s="19"/>
      <c r="F205" s="43" t="s">
        <v>378</v>
      </c>
      <c r="G205" s="27">
        <f t="shared" si="65"/>
        <v>3785000000</v>
      </c>
      <c r="H205" s="27">
        <f t="shared" si="65"/>
        <v>0</v>
      </c>
      <c r="I205" s="27">
        <f t="shared" si="65"/>
        <v>0</v>
      </c>
      <c r="J205" s="27">
        <f t="shared" si="65"/>
        <v>0</v>
      </c>
      <c r="K205" s="27">
        <f t="shared" si="65"/>
        <v>0</v>
      </c>
      <c r="L205" s="27">
        <f t="shared" si="63"/>
        <v>0</v>
      </c>
      <c r="M205" s="27">
        <f>+M206</f>
        <v>3785000000</v>
      </c>
      <c r="N205" s="27">
        <f t="shared" si="64"/>
        <v>0</v>
      </c>
      <c r="O205" s="27">
        <f t="shared" si="64"/>
        <v>0</v>
      </c>
      <c r="P205" s="27">
        <f t="shared" si="64"/>
        <v>0</v>
      </c>
      <c r="Q205" s="64">
        <f t="shared" si="64"/>
        <v>0</v>
      </c>
    </row>
    <row r="206" spans="1:17" ht="30" customHeight="1" x14ac:dyDescent="0.25">
      <c r="A206" s="60" t="s">
        <v>460</v>
      </c>
      <c r="B206" s="18" t="s">
        <v>385</v>
      </c>
      <c r="C206" s="19" t="s">
        <v>13</v>
      </c>
      <c r="D206" s="19">
        <v>13</v>
      </c>
      <c r="E206" s="19" t="s">
        <v>14</v>
      </c>
      <c r="F206" s="20" t="s">
        <v>247</v>
      </c>
      <c r="G206" s="21">
        <v>3785000000</v>
      </c>
      <c r="H206" s="21">
        <v>0</v>
      </c>
      <c r="I206" s="21">
        <v>0</v>
      </c>
      <c r="J206" s="21">
        <v>0</v>
      </c>
      <c r="K206" s="21">
        <v>0</v>
      </c>
      <c r="L206" s="21">
        <f t="shared" si="63"/>
        <v>0</v>
      </c>
      <c r="M206" s="21">
        <f>+G206+L206</f>
        <v>3785000000</v>
      </c>
      <c r="N206" s="21">
        <v>0</v>
      </c>
      <c r="O206" s="21">
        <v>0</v>
      </c>
      <c r="P206" s="21">
        <v>0</v>
      </c>
      <c r="Q206" s="62">
        <v>0</v>
      </c>
    </row>
    <row r="207" spans="1:17" ht="29.25" customHeight="1" x14ac:dyDescent="0.25">
      <c r="A207" s="60" t="s">
        <v>460</v>
      </c>
      <c r="B207" s="15" t="s">
        <v>386</v>
      </c>
      <c r="C207" s="19"/>
      <c r="D207" s="19"/>
      <c r="E207" s="19"/>
      <c r="F207" s="16" t="s">
        <v>387</v>
      </c>
      <c r="G207" s="27">
        <f>+G208</f>
        <v>77359978684</v>
      </c>
      <c r="H207" s="27">
        <f>+H208</f>
        <v>0</v>
      </c>
      <c r="I207" s="27">
        <f>+I208</f>
        <v>0</v>
      </c>
      <c r="J207" s="27">
        <f>+J208</f>
        <v>0</v>
      </c>
      <c r="K207" s="27">
        <f>+K208</f>
        <v>0</v>
      </c>
      <c r="L207" s="27">
        <f t="shared" si="63"/>
        <v>0</v>
      </c>
      <c r="M207" s="27">
        <f>+M208</f>
        <v>77359978684</v>
      </c>
      <c r="N207" s="27">
        <f>+N208</f>
        <v>49929186526</v>
      </c>
      <c r="O207" s="27">
        <f>+O208</f>
        <v>24328238177.700001</v>
      </c>
      <c r="P207" s="27">
        <f>+P208</f>
        <v>748.7</v>
      </c>
      <c r="Q207" s="64">
        <f>+Q208</f>
        <v>748.7</v>
      </c>
    </row>
    <row r="208" spans="1:17" ht="29.25" customHeight="1" x14ac:dyDescent="0.25">
      <c r="A208" s="60" t="s">
        <v>460</v>
      </c>
      <c r="B208" s="15" t="s">
        <v>388</v>
      </c>
      <c r="C208" s="19"/>
      <c r="D208" s="19"/>
      <c r="E208" s="19"/>
      <c r="F208" s="16" t="s">
        <v>240</v>
      </c>
      <c r="G208" s="27">
        <f>+G209+G215</f>
        <v>77359978684</v>
      </c>
      <c r="H208" s="27">
        <f>+H209+H215</f>
        <v>0</v>
      </c>
      <c r="I208" s="27">
        <f>+I209+I215</f>
        <v>0</v>
      </c>
      <c r="J208" s="27">
        <f>+J209+J215</f>
        <v>0</v>
      </c>
      <c r="K208" s="27">
        <f>+K209+K215</f>
        <v>0</v>
      </c>
      <c r="L208" s="27">
        <f t="shared" si="63"/>
        <v>0</v>
      </c>
      <c r="M208" s="27">
        <f>+M209+M215</f>
        <v>77359978684</v>
      </c>
      <c r="N208" s="27">
        <f>+N209+N215</f>
        <v>49929186526</v>
      </c>
      <c r="O208" s="27">
        <f>+O209+O215</f>
        <v>24328238177.700001</v>
      </c>
      <c r="P208" s="27">
        <f>+P209+P215</f>
        <v>748.7</v>
      </c>
      <c r="Q208" s="64">
        <f>+Q209+Q215</f>
        <v>748.7</v>
      </c>
    </row>
    <row r="209" spans="1:17" ht="49.5" customHeight="1" x14ac:dyDescent="0.25">
      <c r="A209" s="60" t="s">
        <v>460</v>
      </c>
      <c r="B209" s="15" t="s">
        <v>389</v>
      </c>
      <c r="C209" s="19"/>
      <c r="D209" s="19"/>
      <c r="E209" s="19"/>
      <c r="F209" s="43" t="s">
        <v>390</v>
      </c>
      <c r="G209" s="27">
        <f>+G210</f>
        <v>76235881312</v>
      </c>
      <c r="H209" s="27">
        <f>+H210</f>
        <v>0</v>
      </c>
      <c r="I209" s="27">
        <f>+I210</f>
        <v>0</v>
      </c>
      <c r="J209" s="27">
        <f>+J210</f>
        <v>0</v>
      </c>
      <c r="K209" s="27">
        <f>+K210</f>
        <v>0</v>
      </c>
      <c r="L209" s="27">
        <f t="shared" si="63"/>
        <v>0</v>
      </c>
      <c r="M209" s="27">
        <f>+M210</f>
        <v>76235881312</v>
      </c>
      <c r="N209" s="27">
        <f>+N210</f>
        <v>49002053305</v>
      </c>
      <c r="O209" s="27">
        <f>+O210</f>
        <v>23514310167</v>
      </c>
      <c r="P209" s="27">
        <f>+P210</f>
        <v>0</v>
      </c>
      <c r="Q209" s="64">
        <f>+Q210</f>
        <v>0</v>
      </c>
    </row>
    <row r="210" spans="1:17" ht="49.5" customHeight="1" x14ac:dyDescent="0.25">
      <c r="A210" s="60" t="s">
        <v>460</v>
      </c>
      <c r="B210" s="15" t="s">
        <v>391</v>
      </c>
      <c r="C210" s="45"/>
      <c r="D210" s="45"/>
      <c r="E210" s="45"/>
      <c r="F210" s="16" t="s">
        <v>390</v>
      </c>
      <c r="G210" s="27">
        <f>+G211+G213</f>
        <v>76235881312</v>
      </c>
      <c r="H210" s="27">
        <f>+H211+H213</f>
        <v>0</v>
      </c>
      <c r="I210" s="27">
        <f>+I211+I213</f>
        <v>0</v>
      </c>
      <c r="J210" s="27">
        <f>+J211+J213</f>
        <v>0</v>
      </c>
      <c r="K210" s="27">
        <f>+K211+K213</f>
        <v>0</v>
      </c>
      <c r="L210" s="27">
        <f t="shared" si="63"/>
        <v>0</v>
      </c>
      <c r="M210" s="27">
        <f>+M211+M213</f>
        <v>76235881312</v>
      </c>
      <c r="N210" s="27">
        <f>+N211+N213</f>
        <v>49002053305</v>
      </c>
      <c r="O210" s="27">
        <f>+O211+O213</f>
        <v>23514310167</v>
      </c>
      <c r="P210" s="27">
        <f>+P211+P213</f>
        <v>0</v>
      </c>
      <c r="Q210" s="64">
        <f>+Q211+Q213</f>
        <v>0</v>
      </c>
    </row>
    <row r="211" spans="1:17" ht="36.75" customHeight="1" x14ac:dyDescent="0.25">
      <c r="A211" s="60" t="s">
        <v>460</v>
      </c>
      <c r="B211" s="15" t="s">
        <v>392</v>
      </c>
      <c r="C211" s="45"/>
      <c r="D211" s="45"/>
      <c r="E211" s="45"/>
      <c r="F211" s="16" t="s">
        <v>393</v>
      </c>
      <c r="G211" s="27">
        <f>+G212</f>
        <v>65370924168</v>
      </c>
      <c r="H211" s="27">
        <f>+H212</f>
        <v>0</v>
      </c>
      <c r="I211" s="27">
        <f>+I212</f>
        <v>0</v>
      </c>
      <c r="J211" s="27">
        <f>+J212</f>
        <v>0</v>
      </c>
      <c r="K211" s="27">
        <f>+K212</f>
        <v>0</v>
      </c>
      <c r="L211" s="27">
        <f t="shared" si="63"/>
        <v>0</v>
      </c>
      <c r="M211" s="27">
        <f>+M212</f>
        <v>65370924168</v>
      </c>
      <c r="N211" s="27">
        <f>+N212</f>
        <v>44627166353</v>
      </c>
      <c r="O211" s="27">
        <f>+O212</f>
        <v>19139423215</v>
      </c>
      <c r="P211" s="27">
        <f>+P212</f>
        <v>0</v>
      </c>
      <c r="Q211" s="64">
        <f>+Q212</f>
        <v>0</v>
      </c>
    </row>
    <row r="212" spans="1:17" ht="30" customHeight="1" x14ac:dyDescent="0.25">
      <c r="A212" s="60" t="s">
        <v>460</v>
      </c>
      <c r="B212" s="18" t="s">
        <v>394</v>
      </c>
      <c r="C212" s="19" t="s">
        <v>16</v>
      </c>
      <c r="D212" s="19">
        <v>20</v>
      </c>
      <c r="E212" s="19" t="s">
        <v>14</v>
      </c>
      <c r="F212" s="20" t="s">
        <v>247</v>
      </c>
      <c r="G212" s="21">
        <v>65370924168</v>
      </c>
      <c r="H212" s="21">
        <v>0</v>
      </c>
      <c r="I212" s="21">
        <v>0</v>
      </c>
      <c r="J212" s="21"/>
      <c r="K212" s="21">
        <v>0</v>
      </c>
      <c r="L212" s="21">
        <f t="shared" si="63"/>
        <v>0</v>
      </c>
      <c r="M212" s="21">
        <f>+G212+L212</f>
        <v>65370924168</v>
      </c>
      <c r="N212" s="21">
        <v>44627166353</v>
      </c>
      <c r="O212" s="21">
        <v>19139423215</v>
      </c>
      <c r="P212" s="21">
        <v>0</v>
      </c>
      <c r="Q212" s="62">
        <v>0</v>
      </c>
    </row>
    <row r="213" spans="1:17" ht="36.75" customHeight="1" x14ac:dyDescent="0.25">
      <c r="A213" s="60" t="s">
        <v>460</v>
      </c>
      <c r="B213" s="15" t="s">
        <v>395</v>
      </c>
      <c r="C213" s="19"/>
      <c r="D213" s="19"/>
      <c r="E213" s="19"/>
      <c r="F213" s="16" t="s">
        <v>396</v>
      </c>
      <c r="G213" s="27">
        <f>+G214</f>
        <v>10864957144</v>
      </c>
      <c r="H213" s="27">
        <f>+H214</f>
        <v>0</v>
      </c>
      <c r="I213" s="27">
        <f>+I214</f>
        <v>0</v>
      </c>
      <c r="J213" s="27">
        <f>+J214</f>
        <v>0</v>
      </c>
      <c r="K213" s="27">
        <f>+K214</f>
        <v>0</v>
      </c>
      <c r="L213" s="27">
        <f t="shared" si="63"/>
        <v>0</v>
      </c>
      <c r="M213" s="27">
        <f>+M214</f>
        <v>10864957144</v>
      </c>
      <c r="N213" s="27">
        <f>+N214</f>
        <v>4374886952</v>
      </c>
      <c r="O213" s="27">
        <f>+O214</f>
        <v>4374886952</v>
      </c>
      <c r="P213" s="27">
        <f>+P214</f>
        <v>0</v>
      </c>
      <c r="Q213" s="64">
        <f>+Q214</f>
        <v>0</v>
      </c>
    </row>
    <row r="214" spans="1:17" ht="30" customHeight="1" x14ac:dyDescent="0.25">
      <c r="A214" s="60" t="s">
        <v>460</v>
      </c>
      <c r="B214" s="18" t="s">
        <v>397</v>
      </c>
      <c r="C214" s="19" t="s">
        <v>16</v>
      </c>
      <c r="D214" s="19">
        <v>20</v>
      </c>
      <c r="E214" s="19" t="s">
        <v>14</v>
      </c>
      <c r="F214" s="20" t="s">
        <v>247</v>
      </c>
      <c r="G214" s="21">
        <v>10864957144</v>
      </c>
      <c r="H214" s="21">
        <v>0</v>
      </c>
      <c r="I214" s="21">
        <v>0</v>
      </c>
      <c r="J214" s="21">
        <v>0</v>
      </c>
      <c r="K214" s="21"/>
      <c r="L214" s="21">
        <f t="shared" si="63"/>
        <v>0</v>
      </c>
      <c r="M214" s="21">
        <f>+G214+L214</f>
        <v>10864957144</v>
      </c>
      <c r="N214" s="21">
        <v>4374886952</v>
      </c>
      <c r="O214" s="21">
        <v>4374886952</v>
      </c>
      <c r="P214" s="21">
        <v>0</v>
      </c>
      <c r="Q214" s="62">
        <v>0</v>
      </c>
    </row>
    <row r="215" spans="1:17" ht="39" customHeight="1" x14ac:dyDescent="0.25">
      <c r="A215" s="60" t="s">
        <v>460</v>
      </c>
      <c r="B215" s="15" t="s">
        <v>398</v>
      </c>
      <c r="C215" s="19"/>
      <c r="D215" s="19"/>
      <c r="E215" s="19"/>
      <c r="F215" s="16" t="s">
        <v>399</v>
      </c>
      <c r="G215" s="27">
        <f t="shared" ref="G215:K217" si="66">+G216</f>
        <v>1124097372</v>
      </c>
      <c r="H215" s="27">
        <f t="shared" si="66"/>
        <v>0</v>
      </c>
      <c r="I215" s="27">
        <f t="shared" si="66"/>
        <v>0</v>
      </c>
      <c r="J215" s="27">
        <f t="shared" si="66"/>
        <v>0</v>
      </c>
      <c r="K215" s="27">
        <f t="shared" si="66"/>
        <v>0</v>
      </c>
      <c r="L215" s="27">
        <f t="shared" si="63"/>
        <v>0</v>
      </c>
      <c r="M215" s="27">
        <f>+M216</f>
        <v>1124097372</v>
      </c>
      <c r="N215" s="27">
        <f t="shared" ref="N215:Q217" si="67">+N216</f>
        <v>927133221</v>
      </c>
      <c r="O215" s="27">
        <f t="shared" si="67"/>
        <v>813928010.70000005</v>
      </c>
      <c r="P215" s="27">
        <f t="shared" si="67"/>
        <v>748.7</v>
      </c>
      <c r="Q215" s="64">
        <f t="shared" si="67"/>
        <v>748.7</v>
      </c>
    </row>
    <row r="216" spans="1:17" ht="39" customHeight="1" x14ac:dyDescent="0.25">
      <c r="A216" s="60" t="s">
        <v>460</v>
      </c>
      <c r="B216" s="15" t="s">
        <v>400</v>
      </c>
      <c r="C216" s="19"/>
      <c r="D216" s="19"/>
      <c r="E216" s="19"/>
      <c r="F216" s="16" t="s">
        <v>399</v>
      </c>
      <c r="G216" s="27">
        <f t="shared" si="66"/>
        <v>1124097372</v>
      </c>
      <c r="H216" s="27">
        <f t="shared" si="66"/>
        <v>0</v>
      </c>
      <c r="I216" s="27">
        <f t="shared" si="66"/>
        <v>0</v>
      </c>
      <c r="J216" s="27">
        <f t="shared" si="66"/>
        <v>0</v>
      </c>
      <c r="K216" s="27">
        <f t="shared" si="66"/>
        <v>0</v>
      </c>
      <c r="L216" s="27">
        <f t="shared" si="63"/>
        <v>0</v>
      </c>
      <c r="M216" s="27">
        <f>+M217</f>
        <v>1124097372</v>
      </c>
      <c r="N216" s="27">
        <f t="shared" si="67"/>
        <v>927133221</v>
      </c>
      <c r="O216" s="27">
        <f t="shared" si="67"/>
        <v>813928010.70000005</v>
      </c>
      <c r="P216" s="27">
        <f t="shared" si="67"/>
        <v>748.7</v>
      </c>
      <c r="Q216" s="64">
        <f t="shared" si="67"/>
        <v>748.7</v>
      </c>
    </row>
    <row r="217" spans="1:17" ht="39" customHeight="1" x14ac:dyDescent="0.25">
      <c r="A217" s="60" t="s">
        <v>460</v>
      </c>
      <c r="B217" s="15" t="s">
        <v>401</v>
      </c>
      <c r="C217" s="19"/>
      <c r="D217" s="19"/>
      <c r="E217" s="19"/>
      <c r="F217" s="16" t="s">
        <v>378</v>
      </c>
      <c r="G217" s="17">
        <f t="shared" si="66"/>
        <v>1124097372</v>
      </c>
      <c r="H217" s="17">
        <f t="shared" si="66"/>
        <v>0</v>
      </c>
      <c r="I217" s="17">
        <f t="shared" si="66"/>
        <v>0</v>
      </c>
      <c r="J217" s="17">
        <f t="shared" si="66"/>
        <v>0</v>
      </c>
      <c r="K217" s="17">
        <f t="shared" si="66"/>
        <v>0</v>
      </c>
      <c r="L217" s="17">
        <f t="shared" si="63"/>
        <v>0</v>
      </c>
      <c r="M217" s="17">
        <f>+M218</f>
        <v>1124097372</v>
      </c>
      <c r="N217" s="17">
        <f t="shared" si="67"/>
        <v>927133221</v>
      </c>
      <c r="O217" s="17">
        <f t="shared" si="67"/>
        <v>813928010.70000005</v>
      </c>
      <c r="P217" s="17">
        <f t="shared" si="67"/>
        <v>748.7</v>
      </c>
      <c r="Q217" s="61">
        <f t="shared" si="67"/>
        <v>748.7</v>
      </c>
    </row>
    <row r="218" spans="1:17" ht="30" customHeight="1" x14ac:dyDescent="0.25">
      <c r="A218" s="60" t="s">
        <v>460</v>
      </c>
      <c r="B218" s="18" t="s">
        <v>402</v>
      </c>
      <c r="C218" s="19" t="s">
        <v>13</v>
      </c>
      <c r="D218" s="19">
        <v>13</v>
      </c>
      <c r="E218" s="19" t="s">
        <v>14</v>
      </c>
      <c r="F218" s="20" t="s">
        <v>247</v>
      </c>
      <c r="G218" s="21">
        <v>1124097372</v>
      </c>
      <c r="H218" s="21">
        <v>0</v>
      </c>
      <c r="I218" s="21">
        <v>0</v>
      </c>
      <c r="J218" s="21">
        <v>0</v>
      </c>
      <c r="K218" s="21">
        <v>0</v>
      </c>
      <c r="L218" s="21">
        <f t="shared" si="63"/>
        <v>0</v>
      </c>
      <c r="M218" s="21">
        <f>+G218+L218</f>
        <v>1124097372</v>
      </c>
      <c r="N218" s="21">
        <v>927133221</v>
      </c>
      <c r="O218" s="21">
        <v>813928010.70000005</v>
      </c>
      <c r="P218" s="21">
        <v>748.7</v>
      </c>
      <c r="Q218" s="62">
        <v>748.7</v>
      </c>
    </row>
    <row r="219" spans="1:17" ht="34.5" customHeight="1" x14ac:dyDescent="0.25">
      <c r="A219" s="60" t="s">
        <v>460</v>
      </c>
      <c r="B219" s="15" t="s">
        <v>403</v>
      </c>
      <c r="C219" s="19"/>
      <c r="D219" s="19"/>
      <c r="E219" s="19"/>
      <c r="F219" s="16" t="s">
        <v>404</v>
      </c>
      <c r="G219" s="26">
        <f>+G220</f>
        <v>4056837754</v>
      </c>
      <c r="H219" s="26">
        <f>+H220</f>
        <v>0</v>
      </c>
      <c r="I219" s="26">
        <f>+I220</f>
        <v>0</v>
      </c>
      <c r="J219" s="26">
        <f>+J220</f>
        <v>0</v>
      </c>
      <c r="K219" s="26">
        <f>+K220</f>
        <v>0</v>
      </c>
      <c r="L219" s="26">
        <f t="shared" si="63"/>
        <v>0</v>
      </c>
      <c r="M219" s="26">
        <f>+M220</f>
        <v>4056837754</v>
      </c>
      <c r="N219" s="26">
        <f>+N220</f>
        <v>3297952968</v>
      </c>
      <c r="O219" s="26">
        <f>+O220</f>
        <v>3027760072.2399998</v>
      </c>
      <c r="P219" s="26">
        <f>+P220</f>
        <v>2746304.44</v>
      </c>
      <c r="Q219" s="74">
        <f>+Q220</f>
        <v>12924.24</v>
      </c>
    </row>
    <row r="220" spans="1:17" ht="34.5" customHeight="1" x14ac:dyDescent="0.25">
      <c r="A220" s="60" t="s">
        <v>460</v>
      </c>
      <c r="B220" s="15" t="s">
        <v>405</v>
      </c>
      <c r="C220" s="19"/>
      <c r="D220" s="19"/>
      <c r="E220" s="19"/>
      <c r="F220" s="43" t="s">
        <v>240</v>
      </c>
      <c r="G220" s="26">
        <f>G221+G225</f>
        <v>4056837754</v>
      </c>
      <c r="H220" s="26">
        <f>H221+H225</f>
        <v>0</v>
      </c>
      <c r="I220" s="26">
        <f>I221+I225</f>
        <v>0</v>
      </c>
      <c r="J220" s="26">
        <f>J221+J225</f>
        <v>0</v>
      </c>
      <c r="K220" s="26">
        <f>K221+K225</f>
        <v>0</v>
      </c>
      <c r="L220" s="26">
        <f t="shared" si="63"/>
        <v>0</v>
      </c>
      <c r="M220" s="26">
        <f>M221+M225</f>
        <v>4056837754</v>
      </c>
      <c r="N220" s="26">
        <f>N221+N225</f>
        <v>3297952968</v>
      </c>
      <c r="O220" s="26">
        <f>O221+O225</f>
        <v>3027760072.2399998</v>
      </c>
      <c r="P220" s="26">
        <f>P221+P225</f>
        <v>2746304.44</v>
      </c>
      <c r="Q220" s="74">
        <f>Q221+Q225</f>
        <v>12924.24</v>
      </c>
    </row>
    <row r="221" spans="1:17" ht="34.5" customHeight="1" x14ac:dyDescent="0.25">
      <c r="A221" s="60" t="s">
        <v>460</v>
      </c>
      <c r="B221" s="15" t="s">
        <v>406</v>
      </c>
      <c r="C221" s="45"/>
      <c r="D221" s="45"/>
      <c r="E221" s="45"/>
      <c r="F221" s="16" t="s">
        <v>407</v>
      </c>
      <c r="G221" s="26">
        <f>G222</f>
        <v>1000000000</v>
      </c>
      <c r="H221" s="26">
        <f>H222</f>
        <v>0</v>
      </c>
      <c r="I221" s="26">
        <f>I222</f>
        <v>0</v>
      </c>
      <c r="J221" s="26">
        <f>J222</f>
        <v>0</v>
      </c>
      <c r="K221" s="26">
        <f>K222</f>
        <v>0</v>
      </c>
      <c r="L221" s="26">
        <f t="shared" si="63"/>
        <v>0</v>
      </c>
      <c r="M221" s="26">
        <f>M222</f>
        <v>1000000000</v>
      </c>
      <c r="N221" s="26">
        <f>N222</f>
        <v>367252932</v>
      </c>
      <c r="O221" s="26">
        <f>O222</f>
        <v>367250432</v>
      </c>
      <c r="P221" s="26">
        <f>P222</f>
        <v>0</v>
      </c>
      <c r="Q221" s="74">
        <f>Q222</f>
        <v>0</v>
      </c>
    </row>
    <row r="222" spans="1:17" ht="43.5" customHeight="1" x14ac:dyDescent="0.25">
      <c r="A222" s="60" t="s">
        <v>460</v>
      </c>
      <c r="B222" s="15" t="s">
        <v>408</v>
      </c>
      <c r="C222" s="45"/>
      <c r="D222" s="45"/>
      <c r="E222" s="45"/>
      <c r="F222" s="16" t="s">
        <v>407</v>
      </c>
      <c r="G222" s="26">
        <f t="shared" ref="G222:K223" si="68">+G223</f>
        <v>1000000000</v>
      </c>
      <c r="H222" s="26">
        <f t="shared" si="68"/>
        <v>0</v>
      </c>
      <c r="I222" s="26">
        <f t="shared" si="68"/>
        <v>0</v>
      </c>
      <c r="J222" s="26">
        <f t="shared" si="68"/>
        <v>0</v>
      </c>
      <c r="K222" s="26">
        <f t="shared" si="68"/>
        <v>0</v>
      </c>
      <c r="L222" s="26">
        <f t="shared" si="63"/>
        <v>0</v>
      </c>
      <c r="M222" s="26">
        <f>+M223</f>
        <v>1000000000</v>
      </c>
      <c r="N222" s="26">
        <f t="shared" ref="N222:Q223" si="69">+N223</f>
        <v>367252932</v>
      </c>
      <c r="O222" s="26">
        <f t="shared" si="69"/>
        <v>367250432</v>
      </c>
      <c r="P222" s="26">
        <f t="shared" si="69"/>
        <v>0</v>
      </c>
      <c r="Q222" s="74">
        <f t="shared" si="69"/>
        <v>0</v>
      </c>
    </row>
    <row r="223" spans="1:17" ht="33.75" customHeight="1" x14ac:dyDescent="0.25">
      <c r="A223" s="60" t="s">
        <v>460</v>
      </c>
      <c r="B223" s="15" t="s">
        <v>409</v>
      </c>
      <c r="C223" s="19"/>
      <c r="D223" s="19"/>
      <c r="E223" s="19"/>
      <c r="F223" s="16" t="s">
        <v>410</v>
      </c>
      <c r="G223" s="26">
        <f t="shared" si="68"/>
        <v>1000000000</v>
      </c>
      <c r="H223" s="26">
        <f t="shared" si="68"/>
        <v>0</v>
      </c>
      <c r="I223" s="26">
        <f t="shared" si="68"/>
        <v>0</v>
      </c>
      <c r="J223" s="26">
        <f t="shared" si="68"/>
        <v>0</v>
      </c>
      <c r="K223" s="26">
        <f t="shared" si="68"/>
        <v>0</v>
      </c>
      <c r="L223" s="26">
        <f t="shared" si="63"/>
        <v>0</v>
      </c>
      <c r="M223" s="26">
        <f>+M224</f>
        <v>1000000000</v>
      </c>
      <c r="N223" s="26">
        <f t="shared" si="69"/>
        <v>367252932</v>
      </c>
      <c r="O223" s="26">
        <f t="shared" si="69"/>
        <v>367250432</v>
      </c>
      <c r="P223" s="26">
        <f t="shared" si="69"/>
        <v>0</v>
      </c>
      <c r="Q223" s="74">
        <f t="shared" si="69"/>
        <v>0</v>
      </c>
    </row>
    <row r="224" spans="1:17" ht="41.25" customHeight="1" x14ac:dyDescent="0.25">
      <c r="A224" s="60" t="s">
        <v>460</v>
      </c>
      <c r="B224" s="18" t="s">
        <v>411</v>
      </c>
      <c r="C224" s="19" t="s">
        <v>13</v>
      </c>
      <c r="D224" s="19">
        <v>13</v>
      </c>
      <c r="E224" s="19" t="s">
        <v>14</v>
      </c>
      <c r="F224" s="20" t="s">
        <v>247</v>
      </c>
      <c r="G224" s="21">
        <v>1000000000</v>
      </c>
      <c r="H224" s="21">
        <v>0</v>
      </c>
      <c r="I224" s="21">
        <v>0</v>
      </c>
      <c r="J224" s="21">
        <v>0</v>
      </c>
      <c r="K224" s="21">
        <v>0</v>
      </c>
      <c r="L224" s="21">
        <f t="shared" si="63"/>
        <v>0</v>
      </c>
      <c r="M224" s="21">
        <f>+G224+L224</f>
        <v>1000000000</v>
      </c>
      <c r="N224" s="21">
        <v>367252932</v>
      </c>
      <c r="O224" s="21">
        <v>367250432</v>
      </c>
      <c r="P224" s="21">
        <v>0</v>
      </c>
      <c r="Q224" s="62">
        <v>0</v>
      </c>
    </row>
    <row r="225" spans="1:17" ht="49.5" customHeight="1" x14ac:dyDescent="0.25">
      <c r="A225" s="60" t="s">
        <v>460</v>
      </c>
      <c r="B225" s="15" t="s">
        <v>412</v>
      </c>
      <c r="C225" s="45"/>
      <c r="D225" s="45"/>
      <c r="E225" s="45"/>
      <c r="F225" s="16" t="s">
        <v>413</v>
      </c>
      <c r="G225" s="27">
        <f t="shared" ref="G225:K227" si="70">+G226</f>
        <v>3056837754</v>
      </c>
      <c r="H225" s="27">
        <f t="shared" si="70"/>
        <v>0</v>
      </c>
      <c r="I225" s="27">
        <f t="shared" si="70"/>
        <v>0</v>
      </c>
      <c r="J225" s="27">
        <f t="shared" si="70"/>
        <v>0</v>
      </c>
      <c r="K225" s="27">
        <f t="shared" si="70"/>
        <v>0</v>
      </c>
      <c r="L225" s="27">
        <f t="shared" si="63"/>
        <v>0</v>
      </c>
      <c r="M225" s="27">
        <f>+M226</f>
        <v>3056837754</v>
      </c>
      <c r="N225" s="27">
        <f t="shared" ref="N225:Q227" si="71">+N226</f>
        <v>2930700036</v>
      </c>
      <c r="O225" s="27">
        <f t="shared" si="71"/>
        <v>2660509640.2399998</v>
      </c>
      <c r="P225" s="27">
        <f t="shared" si="71"/>
        <v>2746304.44</v>
      </c>
      <c r="Q225" s="64">
        <f t="shared" si="71"/>
        <v>12924.24</v>
      </c>
    </row>
    <row r="226" spans="1:17" ht="49.5" customHeight="1" x14ac:dyDescent="0.25">
      <c r="A226" s="60" t="s">
        <v>460</v>
      </c>
      <c r="B226" s="15" t="s">
        <v>414</v>
      </c>
      <c r="C226" s="45"/>
      <c r="D226" s="45"/>
      <c r="E226" s="45"/>
      <c r="F226" s="16" t="s">
        <v>413</v>
      </c>
      <c r="G226" s="27">
        <f t="shared" si="70"/>
        <v>3056837754</v>
      </c>
      <c r="H226" s="27">
        <f t="shared" si="70"/>
        <v>0</v>
      </c>
      <c r="I226" s="27">
        <f t="shared" si="70"/>
        <v>0</v>
      </c>
      <c r="J226" s="27">
        <f t="shared" si="70"/>
        <v>0</v>
      </c>
      <c r="K226" s="27">
        <f t="shared" si="70"/>
        <v>0</v>
      </c>
      <c r="L226" s="27">
        <f t="shared" si="63"/>
        <v>0</v>
      </c>
      <c r="M226" s="27">
        <f>+M227</f>
        <v>3056837754</v>
      </c>
      <c r="N226" s="27">
        <f t="shared" si="71"/>
        <v>2930700036</v>
      </c>
      <c r="O226" s="27">
        <f t="shared" si="71"/>
        <v>2660509640.2399998</v>
      </c>
      <c r="P226" s="27">
        <f t="shared" si="71"/>
        <v>2746304.44</v>
      </c>
      <c r="Q226" s="64">
        <f t="shared" si="71"/>
        <v>12924.24</v>
      </c>
    </row>
    <row r="227" spans="1:17" ht="34.5" customHeight="1" x14ac:dyDescent="0.25">
      <c r="A227" s="60" t="s">
        <v>460</v>
      </c>
      <c r="B227" s="15" t="s">
        <v>415</v>
      </c>
      <c r="C227" s="45"/>
      <c r="D227" s="45"/>
      <c r="E227" s="45"/>
      <c r="F227" s="16" t="s">
        <v>378</v>
      </c>
      <c r="G227" s="27">
        <f t="shared" si="70"/>
        <v>3056837754</v>
      </c>
      <c r="H227" s="27">
        <f t="shared" si="70"/>
        <v>0</v>
      </c>
      <c r="I227" s="27">
        <f t="shared" si="70"/>
        <v>0</v>
      </c>
      <c r="J227" s="27">
        <f t="shared" si="70"/>
        <v>0</v>
      </c>
      <c r="K227" s="27">
        <f t="shared" si="70"/>
        <v>0</v>
      </c>
      <c r="L227" s="27">
        <f t="shared" si="63"/>
        <v>0</v>
      </c>
      <c r="M227" s="27">
        <f>+M228</f>
        <v>3056837754</v>
      </c>
      <c r="N227" s="27">
        <f t="shared" si="71"/>
        <v>2930700036</v>
      </c>
      <c r="O227" s="27">
        <f t="shared" si="71"/>
        <v>2660509640.2399998</v>
      </c>
      <c r="P227" s="27">
        <f t="shared" si="71"/>
        <v>2746304.44</v>
      </c>
      <c r="Q227" s="64">
        <f t="shared" si="71"/>
        <v>12924.24</v>
      </c>
    </row>
    <row r="228" spans="1:17" ht="30" customHeight="1" x14ac:dyDescent="0.25">
      <c r="A228" s="60" t="s">
        <v>460</v>
      </c>
      <c r="B228" s="18" t="s">
        <v>416</v>
      </c>
      <c r="C228" s="19" t="s">
        <v>13</v>
      </c>
      <c r="D228" s="19">
        <v>13</v>
      </c>
      <c r="E228" s="19" t="s">
        <v>14</v>
      </c>
      <c r="F228" s="20" t="s">
        <v>247</v>
      </c>
      <c r="G228" s="21">
        <v>3056837754</v>
      </c>
      <c r="H228" s="21">
        <v>0</v>
      </c>
      <c r="I228" s="21">
        <v>0</v>
      </c>
      <c r="J228" s="21">
        <v>0</v>
      </c>
      <c r="K228" s="21">
        <v>0</v>
      </c>
      <c r="L228" s="21">
        <f t="shared" si="63"/>
        <v>0</v>
      </c>
      <c r="M228" s="21">
        <f>+G228+L228</f>
        <v>3056837754</v>
      </c>
      <c r="N228" s="21">
        <v>2930700036</v>
      </c>
      <c r="O228" s="21">
        <v>2660509640.2399998</v>
      </c>
      <c r="P228" s="21">
        <v>2746304.44</v>
      </c>
      <c r="Q228" s="62">
        <v>12924.24</v>
      </c>
    </row>
    <row r="229" spans="1:17" ht="34.5" customHeight="1" x14ac:dyDescent="0.25">
      <c r="A229" s="60" t="s">
        <v>460</v>
      </c>
      <c r="B229" s="15" t="s">
        <v>417</v>
      </c>
      <c r="C229" s="19"/>
      <c r="D229" s="19"/>
      <c r="E229" s="19"/>
      <c r="F229" s="16" t="s">
        <v>418</v>
      </c>
      <c r="G229" s="26">
        <f>+G230</f>
        <v>907945356</v>
      </c>
      <c r="H229" s="26">
        <f t="shared" ref="H229:J230" si="72">+H230</f>
        <v>0</v>
      </c>
      <c r="I229" s="26">
        <f t="shared" si="72"/>
        <v>0</v>
      </c>
      <c r="J229" s="26">
        <f t="shared" si="72"/>
        <v>0</v>
      </c>
      <c r="K229" s="26">
        <f>+K230</f>
        <v>0</v>
      </c>
      <c r="L229" s="26">
        <f t="shared" si="63"/>
        <v>0</v>
      </c>
      <c r="M229" s="26">
        <f>+M230</f>
        <v>907945356</v>
      </c>
      <c r="N229" s="26">
        <f t="shared" ref="N229:Q230" si="73">+N230</f>
        <v>160846981</v>
      </c>
      <c r="O229" s="26">
        <f t="shared" si="73"/>
        <v>104883898</v>
      </c>
      <c r="P229" s="26">
        <f t="shared" si="73"/>
        <v>0</v>
      </c>
      <c r="Q229" s="74">
        <f t="shared" si="73"/>
        <v>0</v>
      </c>
    </row>
    <row r="230" spans="1:17" ht="34.5" customHeight="1" x14ac:dyDescent="0.25">
      <c r="A230" s="60" t="s">
        <v>460</v>
      </c>
      <c r="B230" s="15" t="s">
        <v>419</v>
      </c>
      <c r="C230" s="19"/>
      <c r="D230" s="19"/>
      <c r="E230" s="19"/>
      <c r="F230" s="43" t="s">
        <v>240</v>
      </c>
      <c r="G230" s="26">
        <f>+G231</f>
        <v>907945356</v>
      </c>
      <c r="H230" s="26">
        <f t="shared" si="72"/>
        <v>0</v>
      </c>
      <c r="I230" s="26">
        <f t="shared" si="72"/>
        <v>0</v>
      </c>
      <c r="J230" s="26">
        <f t="shared" si="72"/>
        <v>0</v>
      </c>
      <c r="K230" s="26">
        <f>+K231</f>
        <v>0</v>
      </c>
      <c r="L230" s="26">
        <f t="shared" si="63"/>
        <v>0</v>
      </c>
      <c r="M230" s="26">
        <f>+M231</f>
        <v>907945356</v>
      </c>
      <c r="N230" s="26">
        <f t="shared" si="73"/>
        <v>160846981</v>
      </c>
      <c r="O230" s="26">
        <f t="shared" si="73"/>
        <v>104883898</v>
      </c>
      <c r="P230" s="26">
        <f t="shared" si="73"/>
        <v>0</v>
      </c>
      <c r="Q230" s="74">
        <f t="shared" si="73"/>
        <v>0</v>
      </c>
    </row>
    <row r="231" spans="1:17" ht="34.5" customHeight="1" x14ac:dyDescent="0.25">
      <c r="A231" s="60" t="s">
        <v>460</v>
      </c>
      <c r="B231" s="15" t="s">
        <v>420</v>
      </c>
      <c r="C231" s="45"/>
      <c r="D231" s="45"/>
      <c r="E231" s="45"/>
      <c r="F231" s="16" t="s">
        <v>421</v>
      </c>
      <c r="G231" s="26">
        <f>G232</f>
        <v>907945356</v>
      </c>
      <c r="H231" s="26">
        <f>H232</f>
        <v>0</v>
      </c>
      <c r="I231" s="26">
        <f>I232</f>
        <v>0</v>
      </c>
      <c r="J231" s="26">
        <f>J232</f>
        <v>0</v>
      </c>
      <c r="K231" s="26">
        <f>K232</f>
        <v>0</v>
      </c>
      <c r="L231" s="26">
        <f t="shared" si="63"/>
        <v>0</v>
      </c>
      <c r="M231" s="26">
        <f>M232</f>
        <v>907945356</v>
      </c>
      <c r="N231" s="26">
        <f>N232</f>
        <v>160846981</v>
      </c>
      <c r="O231" s="26">
        <f>O232</f>
        <v>104883898</v>
      </c>
      <c r="P231" s="26">
        <f>P232</f>
        <v>0</v>
      </c>
      <c r="Q231" s="74">
        <f>Q232</f>
        <v>0</v>
      </c>
    </row>
    <row r="232" spans="1:17" ht="43.5" customHeight="1" x14ac:dyDescent="0.25">
      <c r="A232" s="60" t="s">
        <v>460</v>
      </c>
      <c r="B232" s="15" t="s">
        <v>422</v>
      </c>
      <c r="C232" s="45"/>
      <c r="D232" s="45"/>
      <c r="E232" s="45"/>
      <c r="F232" s="16" t="s">
        <v>421</v>
      </c>
      <c r="G232" s="26">
        <f t="shared" ref="G232:K233" si="74">+G233</f>
        <v>907945356</v>
      </c>
      <c r="H232" s="26">
        <f t="shared" si="74"/>
        <v>0</v>
      </c>
      <c r="I232" s="26">
        <f t="shared" si="74"/>
        <v>0</v>
      </c>
      <c r="J232" s="26">
        <f t="shared" si="74"/>
        <v>0</v>
      </c>
      <c r="K232" s="26">
        <f t="shared" si="74"/>
        <v>0</v>
      </c>
      <c r="L232" s="26">
        <f t="shared" si="63"/>
        <v>0</v>
      </c>
      <c r="M232" s="26">
        <f>+M233</f>
        <v>907945356</v>
      </c>
      <c r="N232" s="26">
        <f t="shared" ref="N232:Q233" si="75">+N233</f>
        <v>160846981</v>
      </c>
      <c r="O232" s="26">
        <f t="shared" si="75"/>
        <v>104883898</v>
      </c>
      <c r="P232" s="26">
        <f t="shared" si="75"/>
        <v>0</v>
      </c>
      <c r="Q232" s="74">
        <f t="shared" si="75"/>
        <v>0</v>
      </c>
    </row>
    <row r="233" spans="1:17" ht="33.75" customHeight="1" x14ac:dyDescent="0.25">
      <c r="A233" s="60" t="s">
        <v>460</v>
      </c>
      <c r="B233" s="15" t="s">
        <v>423</v>
      </c>
      <c r="C233" s="19"/>
      <c r="D233" s="19"/>
      <c r="E233" s="19"/>
      <c r="F233" s="16" t="s">
        <v>378</v>
      </c>
      <c r="G233" s="26">
        <f t="shared" si="74"/>
        <v>907945356</v>
      </c>
      <c r="H233" s="26">
        <f t="shared" si="74"/>
        <v>0</v>
      </c>
      <c r="I233" s="26">
        <f t="shared" si="74"/>
        <v>0</v>
      </c>
      <c r="J233" s="26">
        <f t="shared" si="74"/>
        <v>0</v>
      </c>
      <c r="K233" s="26">
        <f t="shared" si="74"/>
        <v>0</v>
      </c>
      <c r="L233" s="26">
        <f t="shared" si="63"/>
        <v>0</v>
      </c>
      <c r="M233" s="26">
        <f>+M234</f>
        <v>907945356</v>
      </c>
      <c r="N233" s="26">
        <f t="shared" si="75"/>
        <v>160846981</v>
      </c>
      <c r="O233" s="26">
        <f t="shared" si="75"/>
        <v>104883898</v>
      </c>
      <c r="P233" s="26">
        <f t="shared" si="75"/>
        <v>0</v>
      </c>
      <c r="Q233" s="74">
        <f t="shared" si="75"/>
        <v>0</v>
      </c>
    </row>
    <row r="234" spans="1:17" ht="41.25" customHeight="1" x14ac:dyDescent="0.25">
      <c r="A234" s="60" t="s">
        <v>460</v>
      </c>
      <c r="B234" s="18" t="s">
        <v>424</v>
      </c>
      <c r="C234" s="19" t="s">
        <v>13</v>
      </c>
      <c r="D234" s="19">
        <v>13</v>
      </c>
      <c r="E234" s="19" t="s">
        <v>14</v>
      </c>
      <c r="F234" s="20" t="s">
        <v>247</v>
      </c>
      <c r="G234" s="21">
        <v>907945356</v>
      </c>
      <c r="H234" s="21">
        <v>0</v>
      </c>
      <c r="I234" s="21">
        <v>0</v>
      </c>
      <c r="J234" s="21">
        <v>0</v>
      </c>
      <c r="K234" s="21">
        <v>0</v>
      </c>
      <c r="L234" s="21">
        <f t="shared" si="63"/>
        <v>0</v>
      </c>
      <c r="M234" s="21">
        <f>+G234+L234</f>
        <v>907945356</v>
      </c>
      <c r="N234" s="21">
        <v>160846981</v>
      </c>
      <c r="O234" s="21">
        <v>104883898</v>
      </c>
      <c r="P234" s="21">
        <v>0</v>
      </c>
      <c r="Q234" s="62">
        <v>0</v>
      </c>
    </row>
    <row r="235" spans="1:17" ht="34.5" customHeight="1" x14ac:dyDescent="0.25">
      <c r="A235" s="60" t="s">
        <v>460</v>
      </c>
      <c r="B235" s="49" t="s">
        <v>425</v>
      </c>
      <c r="C235" s="50"/>
      <c r="D235" s="50"/>
      <c r="E235" s="50"/>
      <c r="F235" s="43" t="s">
        <v>426</v>
      </c>
      <c r="G235" s="29">
        <f>+G236</f>
        <v>65000000000</v>
      </c>
      <c r="H235" s="29">
        <f>+H236</f>
        <v>0</v>
      </c>
      <c r="I235" s="29">
        <f>+I236</f>
        <v>0</v>
      </c>
      <c r="J235" s="29">
        <f>+J236</f>
        <v>0</v>
      </c>
      <c r="K235" s="29">
        <f>+K236</f>
        <v>0</v>
      </c>
      <c r="L235" s="29">
        <f t="shared" si="63"/>
        <v>0</v>
      </c>
      <c r="M235" s="29">
        <f>+M236</f>
        <v>65000000000</v>
      </c>
      <c r="N235" s="29">
        <f>+N236</f>
        <v>18002526499</v>
      </c>
      <c r="O235" s="29">
        <f>+O236</f>
        <v>12363413800.82</v>
      </c>
      <c r="P235" s="29">
        <f>+P236</f>
        <v>29172580</v>
      </c>
      <c r="Q235" s="63">
        <f>+Q236</f>
        <v>105840</v>
      </c>
    </row>
    <row r="236" spans="1:17" ht="34.5" customHeight="1" x14ac:dyDescent="0.25">
      <c r="A236" s="60" t="s">
        <v>460</v>
      </c>
      <c r="B236" s="49" t="s">
        <v>427</v>
      </c>
      <c r="C236" s="50"/>
      <c r="D236" s="50"/>
      <c r="E236" s="50"/>
      <c r="F236" s="43" t="s">
        <v>240</v>
      </c>
      <c r="G236" s="29">
        <f>+G237+G241+G248+G252</f>
        <v>65000000000</v>
      </c>
      <c r="H236" s="29">
        <f>+H237+H241+H248+H252</f>
        <v>0</v>
      </c>
      <c r="I236" s="29">
        <f>+I237+I241+I248+I252</f>
        <v>0</v>
      </c>
      <c r="J236" s="29">
        <f>+J237+J241+J248+J252</f>
        <v>0</v>
      </c>
      <c r="K236" s="29">
        <f>+K237+K241+K248+K252</f>
        <v>0</v>
      </c>
      <c r="L236" s="29">
        <f t="shared" si="63"/>
        <v>0</v>
      </c>
      <c r="M236" s="29">
        <f>+M237+M241+M248+M252</f>
        <v>65000000000</v>
      </c>
      <c r="N236" s="29">
        <f>+N237+N241+N248+N252</f>
        <v>18002526499</v>
      </c>
      <c r="O236" s="29">
        <f>+O237+O241+O248+O252</f>
        <v>12363413800.82</v>
      </c>
      <c r="P236" s="29">
        <f>+P237+P241+P248+P252</f>
        <v>29172580</v>
      </c>
      <c r="Q236" s="63">
        <f>+Q237+Q241+Q248+Q252</f>
        <v>105840</v>
      </c>
    </row>
    <row r="237" spans="1:17" ht="66" customHeight="1" x14ac:dyDescent="0.25">
      <c r="A237" s="60" t="s">
        <v>460</v>
      </c>
      <c r="B237" s="44" t="s">
        <v>428</v>
      </c>
      <c r="C237" s="50"/>
      <c r="D237" s="50"/>
      <c r="E237" s="50"/>
      <c r="F237" s="43" t="s">
        <v>429</v>
      </c>
      <c r="G237" s="29">
        <f>+G238</f>
        <v>200000000</v>
      </c>
      <c r="H237" s="29">
        <f t="shared" ref="G237:K239" si="76">+H238</f>
        <v>0</v>
      </c>
      <c r="I237" s="29">
        <f t="shared" si="76"/>
        <v>0</v>
      </c>
      <c r="J237" s="29">
        <f t="shared" si="76"/>
        <v>0</v>
      </c>
      <c r="K237" s="29">
        <f t="shared" si="76"/>
        <v>0</v>
      </c>
      <c r="L237" s="29">
        <f t="shared" si="63"/>
        <v>0</v>
      </c>
      <c r="M237" s="29">
        <f>+M238</f>
        <v>200000000</v>
      </c>
      <c r="N237" s="29">
        <f t="shared" ref="N237:Q239" si="77">+N238</f>
        <v>80605832</v>
      </c>
      <c r="O237" s="29">
        <f t="shared" si="77"/>
        <v>79899955</v>
      </c>
      <c r="P237" s="29">
        <f t="shared" si="77"/>
        <v>1907942</v>
      </c>
      <c r="Q237" s="63">
        <f t="shared" si="77"/>
        <v>0</v>
      </c>
    </row>
    <row r="238" spans="1:17" ht="49.5" customHeight="1" x14ac:dyDescent="0.25">
      <c r="A238" s="60" t="s">
        <v>460</v>
      </c>
      <c r="B238" s="44" t="s">
        <v>430</v>
      </c>
      <c r="C238" s="50"/>
      <c r="D238" s="50"/>
      <c r="E238" s="50"/>
      <c r="F238" s="43" t="s">
        <v>429</v>
      </c>
      <c r="G238" s="29">
        <f t="shared" si="76"/>
        <v>200000000</v>
      </c>
      <c r="H238" s="29">
        <f t="shared" si="76"/>
        <v>0</v>
      </c>
      <c r="I238" s="29">
        <f t="shared" si="76"/>
        <v>0</v>
      </c>
      <c r="J238" s="29">
        <f t="shared" si="76"/>
        <v>0</v>
      </c>
      <c r="K238" s="29">
        <f t="shared" si="76"/>
        <v>0</v>
      </c>
      <c r="L238" s="29">
        <f t="shared" si="63"/>
        <v>0</v>
      </c>
      <c r="M238" s="29">
        <f>+M239</f>
        <v>200000000</v>
      </c>
      <c r="N238" s="29">
        <f t="shared" si="77"/>
        <v>80605832</v>
      </c>
      <c r="O238" s="29">
        <f t="shared" si="77"/>
        <v>79899955</v>
      </c>
      <c r="P238" s="29">
        <f t="shared" si="77"/>
        <v>1907942</v>
      </c>
      <c r="Q238" s="63">
        <f t="shared" si="77"/>
        <v>0</v>
      </c>
    </row>
    <row r="239" spans="1:17" ht="35.25" customHeight="1" x14ac:dyDescent="0.25">
      <c r="A239" s="60" t="s">
        <v>460</v>
      </c>
      <c r="B239" s="44" t="s">
        <v>431</v>
      </c>
      <c r="C239" s="50"/>
      <c r="D239" s="50"/>
      <c r="E239" s="50"/>
      <c r="F239" s="43" t="s">
        <v>432</v>
      </c>
      <c r="G239" s="29">
        <f t="shared" si="76"/>
        <v>200000000</v>
      </c>
      <c r="H239" s="29">
        <f t="shared" si="76"/>
        <v>0</v>
      </c>
      <c r="I239" s="29">
        <f t="shared" si="76"/>
        <v>0</v>
      </c>
      <c r="J239" s="29">
        <f t="shared" si="76"/>
        <v>0</v>
      </c>
      <c r="K239" s="29">
        <f t="shared" si="76"/>
        <v>0</v>
      </c>
      <c r="L239" s="29">
        <f t="shared" si="63"/>
        <v>0</v>
      </c>
      <c r="M239" s="29">
        <f>+M240</f>
        <v>200000000</v>
      </c>
      <c r="N239" s="29">
        <f t="shared" si="77"/>
        <v>80605832</v>
      </c>
      <c r="O239" s="29">
        <f t="shared" si="77"/>
        <v>79899955</v>
      </c>
      <c r="P239" s="29">
        <f t="shared" si="77"/>
        <v>1907942</v>
      </c>
      <c r="Q239" s="63">
        <f t="shared" si="77"/>
        <v>0</v>
      </c>
    </row>
    <row r="240" spans="1:17" ht="48" customHeight="1" x14ac:dyDescent="0.25">
      <c r="A240" s="60" t="s">
        <v>460</v>
      </c>
      <c r="B240" s="18" t="s">
        <v>433</v>
      </c>
      <c r="C240" s="48" t="s">
        <v>13</v>
      </c>
      <c r="D240" s="19">
        <v>13</v>
      </c>
      <c r="E240" s="19" t="s">
        <v>14</v>
      </c>
      <c r="F240" s="20" t="s">
        <v>247</v>
      </c>
      <c r="G240" s="21">
        <v>200000000</v>
      </c>
      <c r="H240" s="21">
        <v>0</v>
      </c>
      <c r="I240" s="21">
        <v>0</v>
      </c>
      <c r="J240" s="21">
        <v>0</v>
      </c>
      <c r="K240" s="21">
        <v>0</v>
      </c>
      <c r="L240" s="21">
        <f t="shared" si="63"/>
        <v>0</v>
      </c>
      <c r="M240" s="21">
        <f>+G240+L240</f>
        <v>200000000</v>
      </c>
      <c r="N240" s="21">
        <v>80605832</v>
      </c>
      <c r="O240" s="21">
        <v>79899955</v>
      </c>
      <c r="P240" s="21">
        <v>1907942</v>
      </c>
      <c r="Q240" s="62">
        <v>0</v>
      </c>
    </row>
    <row r="241" spans="1:17" ht="64.5" customHeight="1" x14ac:dyDescent="0.25">
      <c r="A241" s="60" t="s">
        <v>460</v>
      </c>
      <c r="B241" s="44" t="s">
        <v>434</v>
      </c>
      <c r="C241" s="45"/>
      <c r="D241" s="45"/>
      <c r="E241" s="45"/>
      <c r="F241" s="43" t="s">
        <v>435</v>
      </c>
      <c r="G241" s="26">
        <f>+G242</f>
        <v>58800000000</v>
      </c>
      <c r="H241" s="29">
        <f>+H242</f>
        <v>0</v>
      </c>
      <c r="I241" s="29">
        <f>+I242</f>
        <v>0</v>
      </c>
      <c r="J241" s="29">
        <f>+J242</f>
        <v>0</v>
      </c>
      <c r="K241" s="29">
        <f>+K242</f>
        <v>0</v>
      </c>
      <c r="L241" s="29">
        <f t="shared" si="63"/>
        <v>0</v>
      </c>
      <c r="M241" s="27">
        <f>+G241+L241</f>
        <v>58800000000</v>
      </c>
      <c r="N241" s="29">
        <f>+N242</f>
        <v>14896599708</v>
      </c>
      <c r="O241" s="29">
        <f>+O242</f>
        <v>9293210882.8199997</v>
      </c>
      <c r="P241" s="29">
        <f>+P242</f>
        <v>102840</v>
      </c>
      <c r="Q241" s="63">
        <f>+Q242</f>
        <v>102840</v>
      </c>
    </row>
    <row r="242" spans="1:17" ht="49.5" customHeight="1" x14ac:dyDescent="0.25">
      <c r="A242" s="60" t="s">
        <v>460</v>
      </c>
      <c r="B242" s="44" t="s">
        <v>436</v>
      </c>
      <c r="C242" s="45"/>
      <c r="D242" s="45"/>
      <c r="E242" s="45"/>
      <c r="F242" s="43" t="s">
        <v>435</v>
      </c>
      <c r="G242" s="29">
        <f>G243+G245</f>
        <v>58800000000</v>
      </c>
      <c r="H242" s="29">
        <f>H243+H245</f>
        <v>0</v>
      </c>
      <c r="I242" s="29">
        <f>I243+I245</f>
        <v>0</v>
      </c>
      <c r="J242" s="29">
        <f>J243+J245</f>
        <v>0</v>
      </c>
      <c r="K242" s="29">
        <f>K243+K245</f>
        <v>0</v>
      </c>
      <c r="L242" s="29">
        <f t="shared" si="63"/>
        <v>0</v>
      </c>
      <c r="M242" s="29">
        <f>M243+M245</f>
        <v>58800000000</v>
      </c>
      <c r="N242" s="29">
        <f>N243+N245</f>
        <v>14896599708</v>
      </c>
      <c r="O242" s="29">
        <f>O243+O245</f>
        <v>9293210882.8199997</v>
      </c>
      <c r="P242" s="29">
        <f>P243+P245</f>
        <v>102840</v>
      </c>
      <c r="Q242" s="63">
        <f>Q243+Q245</f>
        <v>102840</v>
      </c>
    </row>
    <row r="243" spans="1:17" ht="34.5" customHeight="1" x14ac:dyDescent="0.25">
      <c r="A243" s="60" t="s">
        <v>460</v>
      </c>
      <c r="B243" s="44" t="s">
        <v>439</v>
      </c>
      <c r="C243" s="45"/>
      <c r="D243" s="45"/>
      <c r="E243" s="45"/>
      <c r="F243" s="43" t="s">
        <v>378</v>
      </c>
      <c r="G243" s="29">
        <f>+G244</f>
        <v>28800000000</v>
      </c>
      <c r="H243" s="29">
        <f>+H244</f>
        <v>0</v>
      </c>
      <c r="I243" s="29">
        <f>+I244</f>
        <v>0</v>
      </c>
      <c r="J243" s="29">
        <f>+J244</f>
        <v>0</v>
      </c>
      <c r="K243" s="29">
        <f>+K244</f>
        <v>0</v>
      </c>
      <c r="L243" s="29">
        <f t="shared" si="63"/>
        <v>0</v>
      </c>
      <c r="M243" s="29">
        <f>+M244</f>
        <v>28800000000</v>
      </c>
      <c r="N243" s="29">
        <f>+N244</f>
        <v>14896599708</v>
      </c>
      <c r="O243" s="29">
        <f>+O244</f>
        <v>9293210882.8199997</v>
      </c>
      <c r="P243" s="29">
        <f>+P244</f>
        <v>102840</v>
      </c>
      <c r="Q243" s="63">
        <f>+Q244</f>
        <v>102840</v>
      </c>
    </row>
    <row r="244" spans="1:17" ht="32.25" customHeight="1" x14ac:dyDescent="0.25">
      <c r="A244" s="60" t="s">
        <v>460</v>
      </c>
      <c r="B244" s="18" t="s">
        <v>440</v>
      </c>
      <c r="C244" s="45" t="s">
        <v>13</v>
      </c>
      <c r="D244" s="19">
        <v>13</v>
      </c>
      <c r="E244" s="19" t="s">
        <v>14</v>
      </c>
      <c r="F244" s="51" t="s">
        <v>247</v>
      </c>
      <c r="G244" s="21">
        <v>28800000000</v>
      </c>
      <c r="H244" s="21">
        <v>0</v>
      </c>
      <c r="I244" s="21">
        <v>0</v>
      </c>
      <c r="J244" s="21">
        <v>0</v>
      </c>
      <c r="K244" s="21">
        <v>0</v>
      </c>
      <c r="L244" s="21">
        <f t="shared" si="63"/>
        <v>0</v>
      </c>
      <c r="M244" s="21">
        <f>+G244+L244</f>
        <v>28800000000</v>
      </c>
      <c r="N244" s="21">
        <v>14896599708</v>
      </c>
      <c r="O244" s="21">
        <v>9293210882.8199997</v>
      </c>
      <c r="P244" s="21">
        <v>102840</v>
      </c>
      <c r="Q244" s="62">
        <v>102840</v>
      </c>
    </row>
    <row r="245" spans="1:17" ht="30.75" customHeight="1" x14ac:dyDescent="0.25">
      <c r="A245" s="60" t="s">
        <v>460</v>
      </c>
      <c r="B245" s="15" t="s">
        <v>437</v>
      </c>
      <c r="C245" s="45"/>
      <c r="D245" s="19"/>
      <c r="E245" s="19"/>
      <c r="F245" s="16" t="s">
        <v>438</v>
      </c>
      <c r="G245" s="27">
        <f>+G246+G247</f>
        <v>30000000000</v>
      </c>
      <c r="H245" s="27">
        <f t="shared" ref="H245:Q245" si="78">+H246+H247</f>
        <v>0</v>
      </c>
      <c r="I245" s="27">
        <f t="shared" si="78"/>
        <v>0</v>
      </c>
      <c r="J245" s="27">
        <f t="shared" si="78"/>
        <v>0</v>
      </c>
      <c r="K245" s="27">
        <f t="shared" si="78"/>
        <v>0</v>
      </c>
      <c r="L245" s="27">
        <f t="shared" si="63"/>
        <v>0</v>
      </c>
      <c r="M245" s="27">
        <f t="shared" si="78"/>
        <v>30000000000</v>
      </c>
      <c r="N245" s="27">
        <f t="shared" si="78"/>
        <v>0</v>
      </c>
      <c r="O245" s="27">
        <f t="shared" si="78"/>
        <v>0</v>
      </c>
      <c r="P245" s="27">
        <f t="shared" si="78"/>
        <v>0</v>
      </c>
      <c r="Q245" s="64">
        <f t="shared" si="78"/>
        <v>0</v>
      </c>
    </row>
    <row r="246" spans="1:17" ht="48" customHeight="1" x14ac:dyDescent="0.25">
      <c r="A246" s="60" t="s">
        <v>460</v>
      </c>
      <c r="B246" s="18" t="s">
        <v>441</v>
      </c>
      <c r="C246" s="48" t="s">
        <v>13</v>
      </c>
      <c r="D246" s="19">
        <v>13</v>
      </c>
      <c r="E246" s="19" t="s">
        <v>14</v>
      </c>
      <c r="F246" s="51" t="s">
        <v>247</v>
      </c>
      <c r="G246" s="21">
        <v>20000000000</v>
      </c>
      <c r="H246" s="21">
        <v>0</v>
      </c>
      <c r="I246" s="21">
        <v>0</v>
      </c>
      <c r="J246" s="21">
        <v>0</v>
      </c>
      <c r="K246" s="21">
        <v>0</v>
      </c>
      <c r="L246" s="21">
        <f t="shared" si="63"/>
        <v>0</v>
      </c>
      <c r="M246" s="25">
        <f>+G246+L246</f>
        <v>20000000000</v>
      </c>
      <c r="N246" s="21">
        <v>0</v>
      </c>
      <c r="O246" s="21">
        <v>0</v>
      </c>
      <c r="P246" s="21">
        <v>0</v>
      </c>
      <c r="Q246" s="62">
        <v>0</v>
      </c>
    </row>
    <row r="247" spans="1:17" ht="48" customHeight="1" x14ac:dyDescent="0.25">
      <c r="A247" s="60" t="s">
        <v>460</v>
      </c>
      <c r="B247" s="18" t="s">
        <v>441</v>
      </c>
      <c r="C247" s="48" t="s">
        <v>13</v>
      </c>
      <c r="D247" s="19">
        <v>20</v>
      </c>
      <c r="E247" s="19" t="s">
        <v>14</v>
      </c>
      <c r="F247" s="51" t="s">
        <v>247</v>
      </c>
      <c r="G247" s="21">
        <v>10000000000</v>
      </c>
      <c r="H247" s="21">
        <v>0</v>
      </c>
      <c r="I247" s="21">
        <v>0</v>
      </c>
      <c r="J247" s="21">
        <v>0</v>
      </c>
      <c r="K247" s="21">
        <v>0</v>
      </c>
      <c r="L247" s="21">
        <f t="shared" si="63"/>
        <v>0</v>
      </c>
      <c r="M247" s="25">
        <f>+G247+L247</f>
        <v>10000000000</v>
      </c>
      <c r="N247" s="21">
        <v>0</v>
      </c>
      <c r="O247" s="21">
        <v>0</v>
      </c>
      <c r="P247" s="21">
        <v>0</v>
      </c>
      <c r="Q247" s="62">
        <v>0</v>
      </c>
    </row>
    <row r="248" spans="1:17" ht="66" customHeight="1" x14ac:dyDescent="0.25">
      <c r="A248" s="60" t="s">
        <v>460</v>
      </c>
      <c r="B248" s="44" t="s">
        <v>442</v>
      </c>
      <c r="C248" s="45"/>
      <c r="D248" s="45"/>
      <c r="E248" s="45"/>
      <c r="F248" s="43" t="s">
        <v>502</v>
      </c>
      <c r="G248" s="29">
        <f t="shared" ref="G248:K250" si="79">+G249</f>
        <v>5000000000</v>
      </c>
      <c r="H248" s="29">
        <f t="shared" si="79"/>
        <v>0</v>
      </c>
      <c r="I248" s="29">
        <f t="shared" si="79"/>
        <v>0</v>
      </c>
      <c r="J248" s="29">
        <f t="shared" si="79"/>
        <v>0</v>
      </c>
      <c r="K248" s="29">
        <f t="shared" si="79"/>
        <v>0</v>
      </c>
      <c r="L248" s="29">
        <f t="shared" si="63"/>
        <v>0</v>
      </c>
      <c r="M248" s="29">
        <f>+M249</f>
        <v>5000000000</v>
      </c>
      <c r="N248" s="29">
        <f t="shared" ref="N248:Q250" si="80">+N249</f>
        <v>2084998109</v>
      </c>
      <c r="O248" s="29">
        <f t="shared" si="80"/>
        <v>2079583747</v>
      </c>
      <c r="P248" s="29">
        <f t="shared" si="80"/>
        <v>27161798</v>
      </c>
      <c r="Q248" s="63">
        <f t="shared" si="80"/>
        <v>3000</v>
      </c>
    </row>
    <row r="249" spans="1:17" ht="60.75" customHeight="1" x14ac:dyDescent="0.25">
      <c r="A249" s="60" t="s">
        <v>460</v>
      </c>
      <c r="B249" s="44" t="s">
        <v>444</v>
      </c>
      <c r="C249" s="45"/>
      <c r="D249" s="45"/>
      <c r="E249" s="45"/>
      <c r="F249" s="43" t="s">
        <v>502</v>
      </c>
      <c r="G249" s="29">
        <f t="shared" si="79"/>
        <v>5000000000</v>
      </c>
      <c r="H249" s="29">
        <f t="shared" si="79"/>
        <v>0</v>
      </c>
      <c r="I249" s="29">
        <f t="shared" si="79"/>
        <v>0</v>
      </c>
      <c r="J249" s="29">
        <f t="shared" si="79"/>
        <v>0</v>
      </c>
      <c r="K249" s="29">
        <f t="shared" si="79"/>
        <v>0</v>
      </c>
      <c r="L249" s="29">
        <f t="shared" si="63"/>
        <v>0</v>
      </c>
      <c r="M249" s="29">
        <f>+M250</f>
        <v>5000000000</v>
      </c>
      <c r="N249" s="29">
        <f t="shared" si="80"/>
        <v>2084998109</v>
      </c>
      <c r="O249" s="29">
        <f t="shared" si="80"/>
        <v>2079583747</v>
      </c>
      <c r="P249" s="29">
        <f t="shared" si="80"/>
        <v>27161798</v>
      </c>
      <c r="Q249" s="63">
        <f t="shared" si="80"/>
        <v>3000</v>
      </c>
    </row>
    <row r="250" spans="1:17" ht="35.25" customHeight="1" x14ac:dyDescent="0.25">
      <c r="A250" s="60" t="s">
        <v>460</v>
      </c>
      <c r="B250" s="44" t="s">
        <v>445</v>
      </c>
      <c r="C250" s="45"/>
      <c r="D250" s="45"/>
      <c r="E250" s="45"/>
      <c r="F250" s="43" t="s">
        <v>446</v>
      </c>
      <c r="G250" s="29">
        <f>+G251</f>
        <v>5000000000</v>
      </c>
      <c r="H250" s="29">
        <f t="shared" si="79"/>
        <v>0</v>
      </c>
      <c r="I250" s="29">
        <f t="shared" si="79"/>
        <v>0</v>
      </c>
      <c r="J250" s="29">
        <f t="shared" si="79"/>
        <v>0</v>
      </c>
      <c r="K250" s="29">
        <f t="shared" si="79"/>
        <v>0</v>
      </c>
      <c r="L250" s="29">
        <f t="shared" si="63"/>
        <v>0</v>
      </c>
      <c r="M250" s="29">
        <f>+M251</f>
        <v>5000000000</v>
      </c>
      <c r="N250" s="29">
        <f t="shared" si="80"/>
        <v>2084998109</v>
      </c>
      <c r="O250" s="29">
        <f t="shared" si="80"/>
        <v>2079583747</v>
      </c>
      <c r="P250" s="29">
        <f t="shared" si="80"/>
        <v>27161798</v>
      </c>
      <c r="Q250" s="63">
        <f t="shared" si="80"/>
        <v>3000</v>
      </c>
    </row>
    <row r="251" spans="1:17" ht="48.75" customHeight="1" x14ac:dyDescent="0.25">
      <c r="A251" s="60" t="s">
        <v>460</v>
      </c>
      <c r="B251" s="18" t="s">
        <v>447</v>
      </c>
      <c r="C251" s="48" t="s">
        <v>13</v>
      </c>
      <c r="D251" s="19">
        <v>13</v>
      </c>
      <c r="E251" s="19" t="s">
        <v>14</v>
      </c>
      <c r="F251" s="51" t="s">
        <v>247</v>
      </c>
      <c r="G251" s="21">
        <v>5000000000</v>
      </c>
      <c r="H251" s="21">
        <v>0</v>
      </c>
      <c r="I251" s="21">
        <v>0</v>
      </c>
      <c r="J251" s="21">
        <v>0</v>
      </c>
      <c r="K251" s="21">
        <v>0</v>
      </c>
      <c r="L251" s="21">
        <f t="shared" si="63"/>
        <v>0</v>
      </c>
      <c r="M251" s="21">
        <f>+G251+L251</f>
        <v>5000000000</v>
      </c>
      <c r="N251" s="21">
        <v>2084998109</v>
      </c>
      <c r="O251" s="21">
        <v>2079583747</v>
      </c>
      <c r="P251" s="21">
        <v>27161798</v>
      </c>
      <c r="Q251" s="62">
        <v>3000</v>
      </c>
    </row>
    <row r="252" spans="1:17" ht="72" customHeight="1" x14ac:dyDescent="0.25">
      <c r="A252" s="60" t="s">
        <v>460</v>
      </c>
      <c r="B252" s="44" t="s">
        <v>448</v>
      </c>
      <c r="C252" s="46"/>
      <c r="D252" s="50"/>
      <c r="E252" s="50"/>
      <c r="F252" s="43" t="s">
        <v>449</v>
      </c>
      <c r="G252" s="29">
        <f t="shared" ref="G252:K254" si="81">+G253</f>
        <v>1000000000</v>
      </c>
      <c r="H252" s="29">
        <f t="shared" si="81"/>
        <v>0</v>
      </c>
      <c r="I252" s="29">
        <f t="shared" si="81"/>
        <v>0</v>
      </c>
      <c r="J252" s="29">
        <f t="shared" si="81"/>
        <v>0</v>
      </c>
      <c r="K252" s="29">
        <f t="shared" si="81"/>
        <v>0</v>
      </c>
      <c r="L252" s="29">
        <f t="shared" si="63"/>
        <v>0</v>
      </c>
      <c r="M252" s="29">
        <f>+M253</f>
        <v>1000000000</v>
      </c>
      <c r="N252" s="29">
        <f t="shared" ref="N252:Q254" si="82">+N253</f>
        <v>940322850</v>
      </c>
      <c r="O252" s="29">
        <f t="shared" si="82"/>
        <v>910719216</v>
      </c>
      <c r="P252" s="29">
        <f t="shared" si="82"/>
        <v>0</v>
      </c>
      <c r="Q252" s="63">
        <f t="shared" si="82"/>
        <v>0</v>
      </c>
    </row>
    <row r="253" spans="1:17" ht="49.5" customHeight="1" x14ac:dyDescent="0.25">
      <c r="A253" s="60" t="s">
        <v>460</v>
      </c>
      <c r="B253" s="44" t="s">
        <v>450</v>
      </c>
      <c r="C253" s="76"/>
      <c r="D253" s="77"/>
      <c r="E253" s="77"/>
      <c r="F253" s="43" t="s">
        <v>449</v>
      </c>
      <c r="G253" s="29">
        <f t="shared" si="81"/>
        <v>1000000000</v>
      </c>
      <c r="H253" s="29">
        <f t="shared" si="81"/>
        <v>0</v>
      </c>
      <c r="I253" s="29">
        <f t="shared" si="81"/>
        <v>0</v>
      </c>
      <c r="J253" s="29">
        <f t="shared" si="81"/>
        <v>0</v>
      </c>
      <c r="K253" s="29">
        <f t="shared" si="81"/>
        <v>0</v>
      </c>
      <c r="L253" s="29">
        <f t="shared" si="63"/>
        <v>0</v>
      </c>
      <c r="M253" s="29">
        <f>+M254</f>
        <v>1000000000</v>
      </c>
      <c r="N253" s="29">
        <f t="shared" si="82"/>
        <v>940322850</v>
      </c>
      <c r="O253" s="29">
        <f t="shared" si="82"/>
        <v>910719216</v>
      </c>
      <c r="P253" s="29">
        <f t="shared" si="82"/>
        <v>0</v>
      </c>
      <c r="Q253" s="63">
        <f t="shared" si="82"/>
        <v>0</v>
      </c>
    </row>
    <row r="254" spans="1:17" ht="35.25" customHeight="1" x14ac:dyDescent="0.25">
      <c r="A254" s="60" t="s">
        <v>460</v>
      </c>
      <c r="B254" s="44" t="s">
        <v>451</v>
      </c>
      <c r="C254" s="76"/>
      <c r="D254" s="77"/>
      <c r="E254" s="77"/>
      <c r="F254" s="43" t="s">
        <v>452</v>
      </c>
      <c r="G254" s="29">
        <f t="shared" si="81"/>
        <v>1000000000</v>
      </c>
      <c r="H254" s="29">
        <f t="shared" si="81"/>
        <v>0</v>
      </c>
      <c r="I254" s="29">
        <f t="shared" si="81"/>
        <v>0</v>
      </c>
      <c r="J254" s="29">
        <f t="shared" si="81"/>
        <v>0</v>
      </c>
      <c r="K254" s="29">
        <f t="shared" si="81"/>
        <v>0</v>
      </c>
      <c r="L254" s="29">
        <f t="shared" si="63"/>
        <v>0</v>
      </c>
      <c r="M254" s="29">
        <f>+M255</f>
        <v>1000000000</v>
      </c>
      <c r="N254" s="29">
        <f t="shared" si="82"/>
        <v>940322850</v>
      </c>
      <c r="O254" s="29">
        <f t="shared" si="82"/>
        <v>910719216</v>
      </c>
      <c r="P254" s="29">
        <f t="shared" si="82"/>
        <v>0</v>
      </c>
      <c r="Q254" s="63">
        <f t="shared" si="82"/>
        <v>0</v>
      </c>
    </row>
    <row r="255" spans="1:17" ht="42.75" customHeight="1" thickBot="1" x14ac:dyDescent="0.3">
      <c r="A255" s="60" t="s">
        <v>460</v>
      </c>
      <c r="B255" s="34" t="s">
        <v>453</v>
      </c>
      <c r="C255" s="78" t="s">
        <v>13</v>
      </c>
      <c r="D255" s="35">
        <v>13</v>
      </c>
      <c r="E255" s="35" t="s">
        <v>14</v>
      </c>
      <c r="F255" s="79" t="s">
        <v>247</v>
      </c>
      <c r="G255" s="80">
        <v>1000000000</v>
      </c>
      <c r="H255" s="37">
        <v>0</v>
      </c>
      <c r="I255" s="37">
        <v>0</v>
      </c>
      <c r="J255" s="37">
        <v>0</v>
      </c>
      <c r="K255" s="37">
        <v>0</v>
      </c>
      <c r="L255" s="37">
        <f t="shared" si="63"/>
        <v>0</v>
      </c>
      <c r="M255" s="37">
        <f>+G255+L255</f>
        <v>1000000000</v>
      </c>
      <c r="N255" s="37">
        <v>940322850</v>
      </c>
      <c r="O255" s="37">
        <v>910719216</v>
      </c>
      <c r="P255" s="37">
        <v>0</v>
      </c>
      <c r="Q255" s="66">
        <v>0</v>
      </c>
    </row>
    <row r="256" spans="1:17" ht="19.5" thickBot="1" x14ac:dyDescent="0.3">
      <c r="A256" s="67" t="s">
        <v>503</v>
      </c>
      <c r="B256" s="7" t="s">
        <v>12</v>
      </c>
      <c r="C256" s="8" t="s">
        <v>13</v>
      </c>
      <c r="D256" s="8">
        <v>10</v>
      </c>
      <c r="E256" s="8" t="s">
        <v>14</v>
      </c>
      <c r="F256" s="9" t="s">
        <v>15</v>
      </c>
      <c r="G256" s="10">
        <f>+G342</f>
        <v>1451042370</v>
      </c>
      <c r="H256" s="10">
        <f>+H342</f>
        <v>0</v>
      </c>
      <c r="I256" s="10">
        <f>+I342</f>
        <v>0</v>
      </c>
      <c r="J256" s="10">
        <f>+J342</f>
        <v>0</v>
      </c>
      <c r="K256" s="10">
        <f>+K342</f>
        <v>0</v>
      </c>
      <c r="L256" s="10">
        <f t="shared" si="63"/>
        <v>0</v>
      </c>
      <c r="M256" s="10">
        <f>+G256+L256</f>
        <v>1451042370</v>
      </c>
      <c r="N256" s="10">
        <f>+N342</f>
        <v>0</v>
      </c>
      <c r="O256" s="10">
        <f>+O342</f>
        <v>0</v>
      </c>
      <c r="P256" s="10">
        <f>+P342</f>
        <v>0</v>
      </c>
      <c r="Q256" s="81">
        <f>+Q342</f>
        <v>0</v>
      </c>
    </row>
    <row r="257" spans="1:17" ht="19.5" thickBot="1" x14ac:dyDescent="0.3">
      <c r="A257" s="67" t="s">
        <v>503</v>
      </c>
      <c r="B257" s="82" t="s">
        <v>12</v>
      </c>
      <c r="C257" s="83" t="s">
        <v>16</v>
      </c>
      <c r="D257" s="83">
        <v>20</v>
      </c>
      <c r="E257" s="83" t="s">
        <v>14</v>
      </c>
      <c r="F257" s="84" t="s">
        <v>15</v>
      </c>
      <c r="G257" s="85">
        <f>+G258+G287+G333+G349</f>
        <v>98334943000</v>
      </c>
      <c r="H257" s="85">
        <f>+H258+H287+H333+H349</f>
        <v>0</v>
      </c>
      <c r="I257" s="85">
        <f>+I258+I287+I333+I349</f>
        <v>0</v>
      </c>
      <c r="J257" s="85">
        <f>+J258+J287+J333+J349</f>
        <v>116000000</v>
      </c>
      <c r="K257" s="85">
        <f>+K258+K287+K333+K349</f>
        <v>116000000</v>
      </c>
      <c r="L257" s="85">
        <f t="shared" si="63"/>
        <v>0</v>
      </c>
      <c r="M257" s="85">
        <f>+G257+L257</f>
        <v>98334943000</v>
      </c>
      <c r="N257" s="85">
        <f>+N258+N287+N333+N349</f>
        <v>63518306918</v>
      </c>
      <c r="O257" s="85">
        <f>+O258+O287+O333+O349</f>
        <v>19116617771.880001</v>
      </c>
      <c r="P257" s="85">
        <f>+P258+P287+P333+P349</f>
        <v>9503242385.6200008</v>
      </c>
      <c r="Q257" s="86">
        <f>+Q258+Q287+Q333+Q349</f>
        <v>8616353973.6200008</v>
      </c>
    </row>
    <row r="258" spans="1:17" ht="18.75" x14ac:dyDescent="0.25">
      <c r="A258" s="60" t="s">
        <v>503</v>
      </c>
      <c r="B258" s="11" t="s">
        <v>17</v>
      </c>
      <c r="C258" s="41" t="s">
        <v>16</v>
      </c>
      <c r="D258" s="41">
        <v>20</v>
      </c>
      <c r="E258" s="41" t="s">
        <v>14</v>
      </c>
      <c r="F258" s="13" t="s">
        <v>18</v>
      </c>
      <c r="G258" s="14">
        <f>+G259</f>
        <v>51464345000</v>
      </c>
      <c r="H258" s="14">
        <f>+H259</f>
        <v>0</v>
      </c>
      <c r="I258" s="14">
        <f>+I259</f>
        <v>0</v>
      </c>
      <c r="J258" s="14">
        <f>+J259</f>
        <v>0</v>
      </c>
      <c r="K258" s="14">
        <f>+K259</f>
        <v>0</v>
      </c>
      <c r="L258" s="14">
        <f t="shared" si="63"/>
        <v>0</v>
      </c>
      <c r="M258" s="14">
        <f>+M259</f>
        <v>51464345000</v>
      </c>
      <c r="N258" s="14">
        <f>+N259</f>
        <v>49182287000</v>
      </c>
      <c r="O258" s="14">
        <f>+O259</f>
        <v>6953753113.3299999</v>
      </c>
      <c r="P258" s="14">
        <f>+P259</f>
        <v>6953753113.3299999</v>
      </c>
      <c r="Q258" s="59">
        <f>+Q259</f>
        <v>6068938340.3299999</v>
      </c>
    </row>
    <row r="259" spans="1:17" ht="18.75" x14ac:dyDescent="0.25">
      <c r="A259" s="60" t="s">
        <v>503</v>
      </c>
      <c r="B259" s="15" t="s">
        <v>19</v>
      </c>
      <c r="C259" s="12" t="s">
        <v>16</v>
      </c>
      <c r="D259" s="12">
        <v>20</v>
      </c>
      <c r="E259" s="12" t="s">
        <v>14</v>
      </c>
      <c r="F259" s="16" t="s">
        <v>20</v>
      </c>
      <c r="G259" s="17">
        <f>+G260+G271+G279+G286</f>
        <v>51464345000</v>
      </c>
      <c r="H259" s="17">
        <f>+H260+H271+H279+H286</f>
        <v>0</v>
      </c>
      <c r="I259" s="17">
        <f>+I260+I271+I279+I286</f>
        <v>0</v>
      </c>
      <c r="J259" s="17">
        <f>+J260+J271+J279+J286</f>
        <v>0</v>
      </c>
      <c r="K259" s="17">
        <f>+K260+K271+K279+K286</f>
        <v>0</v>
      </c>
      <c r="L259" s="17">
        <f t="shared" ref="L259:L322" si="83">+H259-I259+J259-K259</f>
        <v>0</v>
      </c>
      <c r="M259" s="17">
        <f>+M260+M271+M279+M286</f>
        <v>51464345000</v>
      </c>
      <c r="N259" s="17">
        <f>+N260+N271+N279+N286</f>
        <v>49182287000</v>
      </c>
      <c r="O259" s="17">
        <f>+O260+O271+O279+O286</f>
        <v>6953753113.3299999</v>
      </c>
      <c r="P259" s="17">
        <f>+P260+P271+P279+P286</f>
        <v>6953753113.3299999</v>
      </c>
      <c r="Q259" s="61">
        <f>+Q260+Q271+Q279+Q286</f>
        <v>6068938340.3299999</v>
      </c>
    </row>
    <row r="260" spans="1:17" ht="18.75" x14ac:dyDescent="0.25">
      <c r="A260" s="60" t="s">
        <v>503</v>
      </c>
      <c r="B260" s="15" t="s">
        <v>21</v>
      </c>
      <c r="C260" s="12" t="s">
        <v>16</v>
      </c>
      <c r="D260" s="12">
        <v>20</v>
      </c>
      <c r="E260" s="12" t="s">
        <v>14</v>
      </c>
      <c r="F260" s="16" t="s">
        <v>22</v>
      </c>
      <c r="G260" s="17">
        <f>+G261</f>
        <v>32943478000</v>
      </c>
      <c r="H260" s="17">
        <f>+H261</f>
        <v>0</v>
      </c>
      <c r="I260" s="17">
        <f>+I261</f>
        <v>0</v>
      </c>
      <c r="J260" s="17">
        <f>+J261</f>
        <v>0</v>
      </c>
      <c r="K260" s="17">
        <f>+K261</f>
        <v>0</v>
      </c>
      <c r="L260" s="17">
        <f t="shared" si="83"/>
        <v>0</v>
      </c>
      <c r="M260" s="17">
        <f>+M261</f>
        <v>32943478000</v>
      </c>
      <c r="N260" s="17">
        <f>+N261</f>
        <v>32943478000</v>
      </c>
      <c r="O260" s="17">
        <f>+O261</f>
        <v>4603254551.3500004</v>
      </c>
      <c r="P260" s="17">
        <f>+P261</f>
        <v>4603254551.3500004</v>
      </c>
      <c r="Q260" s="61">
        <f>+Q261</f>
        <v>4603254551.3500004</v>
      </c>
    </row>
    <row r="261" spans="1:17" ht="18.75" x14ac:dyDescent="0.25">
      <c r="A261" s="60" t="s">
        <v>503</v>
      </c>
      <c r="B261" s="15" t="s">
        <v>23</v>
      </c>
      <c r="C261" s="12" t="s">
        <v>16</v>
      </c>
      <c r="D261" s="12">
        <v>20</v>
      </c>
      <c r="E261" s="12" t="s">
        <v>14</v>
      </c>
      <c r="F261" s="16" t="s">
        <v>24</v>
      </c>
      <c r="G261" s="17">
        <f>SUM(G262:G270)</f>
        <v>32943478000</v>
      </c>
      <c r="H261" s="17">
        <f>SUM(H262:H270)</f>
        <v>0</v>
      </c>
      <c r="I261" s="17">
        <f>SUM(I262:I270)</f>
        <v>0</v>
      </c>
      <c r="J261" s="17">
        <f>SUM(J262:J270)</f>
        <v>0</v>
      </c>
      <c r="K261" s="17">
        <f>SUM(K262:K270)</f>
        <v>0</v>
      </c>
      <c r="L261" s="17">
        <f t="shared" si="83"/>
        <v>0</v>
      </c>
      <c r="M261" s="17">
        <f>SUM(M262:M270)</f>
        <v>32943478000</v>
      </c>
      <c r="N261" s="17">
        <f>SUM(N262:N270)</f>
        <v>32943478000</v>
      </c>
      <c r="O261" s="17">
        <f>SUM(O262:O270)</f>
        <v>4603254551.3500004</v>
      </c>
      <c r="P261" s="17">
        <f>SUM(P262:P270)</f>
        <v>4603254551.3500004</v>
      </c>
      <c r="Q261" s="61">
        <f>SUM(Q262:Q270)</f>
        <v>4603254551.3500004</v>
      </c>
    </row>
    <row r="262" spans="1:17" ht="18.75" x14ac:dyDescent="0.25">
      <c r="A262" s="60" t="s">
        <v>503</v>
      </c>
      <c r="B262" s="18" t="s">
        <v>25</v>
      </c>
      <c r="C262" s="19" t="s">
        <v>16</v>
      </c>
      <c r="D262" s="19">
        <v>20</v>
      </c>
      <c r="E262" s="19" t="s">
        <v>14</v>
      </c>
      <c r="F262" s="20" t="s">
        <v>26</v>
      </c>
      <c r="G262" s="21">
        <v>24891309551</v>
      </c>
      <c r="H262" s="21">
        <v>0</v>
      </c>
      <c r="I262" s="21">
        <v>0</v>
      </c>
      <c r="J262" s="21">
        <v>0</v>
      </c>
      <c r="K262" s="21">
        <v>0</v>
      </c>
      <c r="L262" s="21">
        <f t="shared" si="83"/>
        <v>0</v>
      </c>
      <c r="M262" s="22">
        <f t="shared" ref="M262:M270" si="84">+G262+L262</f>
        <v>24891309551</v>
      </c>
      <c r="N262" s="21">
        <v>24891309551</v>
      </c>
      <c r="O262" s="21">
        <v>3983021765.5300002</v>
      </c>
      <c r="P262" s="21">
        <v>3983021765.5300002</v>
      </c>
      <c r="Q262" s="62">
        <v>3983021765.5300002</v>
      </c>
    </row>
    <row r="263" spans="1:17" ht="18.75" x14ac:dyDescent="0.25">
      <c r="A263" s="60" t="s">
        <v>503</v>
      </c>
      <c r="B263" s="18" t="s">
        <v>27</v>
      </c>
      <c r="C263" s="19" t="s">
        <v>16</v>
      </c>
      <c r="D263" s="19">
        <v>20</v>
      </c>
      <c r="E263" s="19" t="s">
        <v>14</v>
      </c>
      <c r="F263" s="20" t="s">
        <v>28</v>
      </c>
      <c r="G263" s="21">
        <v>1976608680</v>
      </c>
      <c r="H263" s="21">
        <v>0</v>
      </c>
      <c r="I263" s="21">
        <v>0</v>
      </c>
      <c r="J263" s="21">
        <v>0</v>
      </c>
      <c r="K263" s="21">
        <v>0</v>
      </c>
      <c r="L263" s="21">
        <f t="shared" si="83"/>
        <v>0</v>
      </c>
      <c r="M263" s="22">
        <f t="shared" si="84"/>
        <v>1976608680</v>
      </c>
      <c r="N263" s="21">
        <v>1976608680</v>
      </c>
      <c r="O263" s="21">
        <v>354117487</v>
      </c>
      <c r="P263" s="21">
        <v>354117487</v>
      </c>
      <c r="Q263" s="62">
        <v>354117487</v>
      </c>
    </row>
    <row r="264" spans="1:17" ht="18.75" x14ac:dyDescent="0.25">
      <c r="A264" s="60" t="s">
        <v>503</v>
      </c>
      <c r="B264" s="18" t="s">
        <v>29</v>
      </c>
      <c r="C264" s="19" t="s">
        <v>16</v>
      </c>
      <c r="D264" s="19">
        <v>20</v>
      </c>
      <c r="E264" s="19" t="s">
        <v>14</v>
      </c>
      <c r="F264" s="20" t="s">
        <v>30</v>
      </c>
      <c r="G264" s="21">
        <v>3991193</v>
      </c>
      <c r="H264" s="21">
        <v>0</v>
      </c>
      <c r="I264" s="21">
        <v>0</v>
      </c>
      <c r="J264" s="21">
        <v>0</v>
      </c>
      <c r="K264" s="21">
        <v>0</v>
      </c>
      <c r="L264" s="21">
        <f t="shared" si="83"/>
        <v>0</v>
      </c>
      <c r="M264" s="22">
        <f t="shared" si="84"/>
        <v>3991193</v>
      </c>
      <c r="N264" s="21">
        <v>3991193</v>
      </c>
      <c r="O264" s="21">
        <v>406944</v>
      </c>
      <c r="P264" s="21">
        <v>406944</v>
      </c>
      <c r="Q264" s="62">
        <v>406944</v>
      </c>
    </row>
    <row r="265" spans="1:17" ht="18.75" x14ac:dyDescent="0.25">
      <c r="A265" s="60" t="s">
        <v>503</v>
      </c>
      <c r="B265" s="18" t="s">
        <v>31</v>
      </c>
      <c r="C265" s="19" t="s">
        <v>16</v>
      </c>
      <c r="D265" s="19">
        <v>20</v>
      </c>
      <c r="E265" s="19" t="s">
        <v>14</v>
      </c>
      <c r="F265" s="20" t="s">
        <v>32</v>
      </c>
      <c r="G265" s="21">
        <v>4218200</v>
      </c>
      <c r="H265" s="21">
        <v>0</v>
      </c>
      <c r="I265" s="21">
        <v>0</v>
      </c>
      <c r="J265" s="21">
        <v>0</v>
      </c>
      <c r="K265" s="21">
        <v>0</v>
      </c>
      <c r="L265" s="21">
        <f t="shared" si="83"/>
        <v>0</v>
      </c>
      <c r="M265" s="22">
        <f t="shared" si="84"/>
        <v>4218200</v>
      </c>
      <c r="N265" s="21">
        <v>4218200</v>
      </c>
      <c r="O265" s="21">
        <v>703032</v>
      </c>
      <c r="P265" s="21">
        <v>703032</v>
      </c>
      <c r="Q265" s="62">
        <v>703032</v>
      </c>
    </row>
    <row r="266" spans="1:17" ht="18.75" x14ac:dyDescent="0.25">
      <c r="A266" s="60" t="s">
        <v>503</v>
      </c>
      <c r="B266" s="18" t="s">
        <v>33</v>
      </c>
      <c r="C266" s="19" t="s">
        <v>16</v>
      </c>
      <c r="D266" s="19">
        <v>20</v>
      </c>
      <c r="E266" s="19" t="s">
        <v>14</v>
      </c>
      <c r="F266" s="20" t="s">
        <v>34</v>
      </c>
      <c r="G266" s="21">
        <v>1317739120</v>
      </c>
      <c r="H266" s="21">
        <v>0</v>
      </c>
      <c r="I266" s="21">
        <v>0</v>
      </c>
      <c r="J266" s="21">
        <v>0</v>
      </c>
      <c r="K266" s="21">
        <v>0</v>
      </c>
      <c r="L266" s="21">
        <f t="shared" si="83"/>
        <v>0</v>
      </c>
      <c r="M266" s="22">
        <f t="shared" si="84"/>
        <v>1317739120</v>
      </c>
      <c r="N266" s="21">
        <v>1317739120</v>
      </c>
      <c r="O266" s="21">
        <v>18658636</v>
      </c>
      <c r="P266" s="21">
        <v>18658636</v>
      </c>
      <c r="Q266" s="62">
        <v>18658636</v>
      </c>
    </row>
    <row r="267" spans="1:17" ht="18.75" x14ac:dyDescent="0.25">
      <c r="A267" s="60" t="s">
        <v>503</v>
      </c>
      <c r="B267" s="18" t="s">
        <v>35</v>
      </c>
      <c r="C267" s="19" t="s">
        <v>16</v>
      </c>
      <c r="D267" s="19">
        <v>20</v>
      </c>
      <c r="E267" s="19" t="s">
        <v>14</v>
      </c>
      <c r="F267" s="20" t="s">
        <v>36</v>
      </c>
      <c r="G267" s="21">
        <v>859861479</v>
      </c>
      <c r="H267" s="21">
        <v>0</v>
      </c>
      <c r="I267" s="21">
        <v>0</v>
      </c>
      <c r="J267" s="21">
        <v>0</v>
      </c>
      <c r="K267" s="21">
        <v>0</v>
      </c>
      <c r="L267" s="21">
        <f t="shared" si="83"/>
        <v>0</v>
      </c>
      <c r="M267" s="22">
        <f t="shared" si="84"/>
        <v>859861479</v>
      </c>
      <c r="N267" s="21">
        <v>859861479</v>
      </c>
      <c r="O267" s="21">
        <v>121085948</v>
      </c>
      <c r="P267" s="21">
        <v>121085948</v>
      </c>
      <c r="Q267" s="62">
        <v>121085948</v>
      </c>
    </row>
    <row r="268" spans="1:17" ht="31.5" x14ac:dyDescent="0.25">
      <c r="A268" s="60" t="s">
        <v>503</v>
      </c>
      <c r="B268" s="18" t="s">
        <v>37</v>
      </c>
      <c r="C268" s="19" t="s">
        <v>16</v>
      </c>
      <c r="D268" s="19">
        <v>20</v>
      </c>
      <c r="E268" s="19" t="s">
        <v>14</v>
      </c>
      <c r="F268" s="20" t="s">
        <v>461</v>
      </c>
      <c r="G268" s="21">
        <v>129930180</v>
      </c>
      <c r="H268" s="21">
        <v>0</v>
      </c>
      <c r="I268" s="21">
        <v>0</v>
      </c>
      <c r="J268" s="21">
        <v>0</v>
      </c>
      <c r="K268" s="21">
        <v>0</v>
      </c>
      <c r="L268" s="21">
        <f t="shared" si="83"/>
        <v>0</v>
      </c>
      <c r="M268" s="22">
        <f t="shared" si="84"/>
        <v>129930180</v>
      </c>
      <c r="N268" s="21">
        <v>129930180</v>
      </c>
      <c r="O268" s="21">
        <v>7397262</v>
      </c>
      <c r="P268" s="21">
        <v>7397262</v>
      </c>
      <c r="Q268" s="62">
        <v>7397262</v>
      </c>
    </row>
    <row r="269" spans="1:17" ht="18.75" x14ac:dyDescent="0.25">
      <c r="A269" s="60" t="s">
        <v>503</v>
      </c>
      <c r="B269" s="18" t="s">
        <v>39</v>
      </c>
      <c r="C269" s="19" t="s">
        <v>16</v>
      </c>
      <c r="D269" s="19">
        <v>20</v>
      </c>
      <c r="E269" s="19" t="s">
        <v>14</v>
      </c>
      <c r="F269" s="20" t="s">
        <v>40</v>
      </c>
      <c r="G269" s="21">
        <v>2109645697</v>
      </c>
      <c r="H269" s="21">
        <v>0</v>
      </c>
      <c r="I269" s="21">
        <v>0</v>
      </c>
      <c r="J269" s="21">
        <v>0</v>
      </c>
      <c r="K269" s="21">
        <v>0</v>
      </c>
      <c r="L269" s="21">
        <f t="shared" si="83"/>
        <v>0</v>
      </c>
      <c r="M269" s="22">
        <f t="shared" si="84"/>
        <v>2109645697</v>
      </c>
      <c r="N269" s="21">
        <v>2109645697</v>
      </c>
      <c r="O269" s="21">
        <v>7961004.8200000003</v>
      </c>
      <c r="P269" s="21">
        <v>7961004.8200000003</v>
      </c>
      <c r="Q269" s="62">
        <v>7961004.8200000003</v>
      </c>
    </row>
    <row r="270" spans="1:17" ht="18.75" x14ac:dyDescent="0.25">
      <c r="A270" s="60" t="s">
        <v>503</v>
      </c>
      <c r="B270" s="18" t="s">
        <v>41</v>
      </c>
      <c r="C270" s="19" t="s">
        <v>16</v>
      </c>
      <c r="D270" s="19">
        <v>20</v>
      </c>
      <c r="E270" s="19" t="s">
        <v>14</v>
      </c>
      <c r="F270" s="20" t="s">
        <v>42</v>
      </c>
      <c r="G270" s="21">
        <v>1650173900</v>
      </c>
      <c r="H270" s="21">
        <v>0</v>
      </c>
      <c r="I270" s="21">
        <v>0</v>
      </c>
      <c r="J270" s="21">
        <v>0</v>
      </c>
      <c r="K270" s="21">
        <v>0</v>
      </c>
      <c r="L270" s="21">
        <f t="shared" si="83"/>
        <v>0</v>
      </c>
      <c r="M270" s="22">
        <f t="shared" si="84"/>
        <v>1650173900</v>
      </c>
      <c r="N270" s="21">
        <v>1650173900</v>
      </c>
      <c r="O270" s="21">
        <v>109902472</v>
      </c>
      <c r="P270" s="21">
        <v>109902472</v>
      </c>
      <c r="Q270" s="62">
        <v>109902472</v>
      </c>
    </row>
    <row r="271" spans="1:17" ht="18.75" x14ac:dyDescent="0.25">
      <c r="A271" s="60" t="s">
        <v>503</v>
      </c>
      <c r="B271" s="15" t="s">
        <v>43</v>
      </c>
      <c r="C271" s="12" t="s">
        <v>16</v>
      </c>
      <c r="D271" s="12">
        <v>20</v>
      </c>
      <c r="E271" s="12" t="s">
        <v>14</v>
      </c>
      <c r="F271" s="16" t="s">
        <v>44</v>
      </c>
      <c r="G271" s="17">
        <f>SUM(G272:G278)</f>
        <v>11922438000</v>
      </c>
      <c r="H271" s="17">
        <f>SUM(H272:H278)</f>
        <v>0</v>
      </c>
      <c r="I271" s="17">
        <f>SUM(I272:I278)</f>
        <v>0</v>
      </c>
      <c r="J271" s="17">
        <f>SUM(J272:J278)</f>
        <v>0</v>
      </c>
      <c r="K271" s="17">
        <f>SUM(K272:K278)</f>
        <v>0</v>
      </c>
      <c r="L271" s="17">
        <f t="shared" si="83"/>
        <v>0</v>
      </c>
      <c r="M271" s="17">
        <f>SUM(M272:M278)</f>
        <v>11922438000</v>
      </c>
      <c r="N271" s="17">
        <f>SUM(N272:N278)</f>
        <v>11922438000</v>
      </c>
      <c r="O271" s="17">
        <f>SUM(O272:O278)</f>
        <v>1787622802.98</v>
      </c>
      <c r="P271" s="17">
        <f>SUM(P272:P278)</f>
        <v>1787622802.98</v>
      </c>
      <c r="Q271" s="61">
        <f>SUM(Q272:Q278)</f>
        <v>902808029.98000002</v>
      </c>
    </row>
    <row r="272" spans="1:17" ht="18.75" x14ac:dyDescent="0.25">
      <c r="A272" s="60" t="s">
        <v>503</v>
      </c>
      <c r="B272" s="18" t="s">
        <v>45</v>
      </c>
      <c r="C272" s="19" t="s">
        <v>16</v>
      </c>
      <c r="D272" s="19">
        <v>20</v>
      </c>
      <c r="E272" s="19" t="s">
        <v>14</v>
      </c>
      <c r="F272" s="20" t="s">
        <v>46</v>
      </c>
      <c r="G272" s="21">
        <v>3715862224</v>
      </c>
      <c r="H272" s="21">
        <v>0</v>
      </c>
      <c r="I272" s="21">
        <v>0</v>
      </c>
      <c r="J272" s="21">
        <v>0</v>
      </c>
      <c r="K272" s="21">
        <v>0</v>
      </c>
      <c r="L272" s="21">
        <f t="shared" si="83"/>
        <v>0</v>
      </c>
      <c r="M272" s="22">
        <f t="shared" ref="M272:M278" si="85">+G272+L272</f>
        <v>3715862224</v>
      </c>
      <c r="N272" s="21">
        <v>3715862224</v>
      </c>
      <c r="O272" s="21">
        <v>559679842.79999995</v>
      </c>
      <c r="P272" s="21">
        <v>559679842.79999995</v>
      </c>
      <c r="Q272" s="62">
        <v>286195342.80000001</v>
      </c>
    </row>
    <row r="273" spans="1:17" ht="18.75" x14ac:dyDescent="0.25">
      <c r="A273" s="60" t="s">
        <v>503</v>
      </c>
      <c r="B273" s="18" t="s">
        <v>47</v>
      </c>
      <c r="C273" s="19" t="s">
        <v>16</v>
      </c>
      <c r="D273" s="19">
        <v>20</v>
      </c>
      <c r="E273" s="19" t="s">
        <v>14</v>
      </c>
      <c r="F273" s="20" t="s">
        <v>48</v>
      </c>
      <c r="G273" s="21">
        <v>2627749752</v>
      </c>
      <c r="H273" s="21">
        <v>0</v>
      </c>
      <c r="I273" s="21">
        <v>0</v>
      </c>
      <c r="J273" s="21">
        <v>0</v>
      </c>
      <c r="K273" s="21">
        <v>0</v>
      </c>
      <c r="L273" s="21">
        <f t="shared" si="83"/>
        <v>0</v>
      </c>
      <c r="M273" s="22">
        <f t="shared" si="85"/>
        <v>2627749752</v>
      </c>
      <c r="N273" s="21">
        <v>2627749752</v>
      </c>
      <c r="O273" s="21">
        <v>396443257.19999999</v>
      </c>
      <c r="P273" s="21">
        <v>396443257.19999999</v>
      </c>
      <c r="Q273" s="62">
        <v>202723357.19999999</v>
      </c>
    </row>
    <row r="274" spans="1:17" ht="18.75" x14ac:dyDescent="0.25">
      <c r="A274" s="60" t="s">
        <v>503</v>
      </c>
      <c r="B274" s="18" t="s">
        <v>49</v>
      </c>
      <c r="C274" s="19" t="s">
        <v>16</v>
      </c>
      <c r="D274" s="19">
        <v>20</v>
      </c>
      <c r="E274" s="19" t="s">
        <v>14</v>
      </c>
      <c r="F274" s="20" t="s">
        <v>50</v>
      </c>
      <c r="G274" s="21">
        <v>2520758848</v>
      </c>
      <c r="H274" s="21">
        <v>0</v>
      </c>
      <c r="I274" s="21">
        <v>0</v>
      </c>
      <c r="J274" s="21">
        <v>0</v>
      </c>
      <c r="K274" s="21">
        <v>0</v>
      </c>
      <c r="L274" s="21">
        <f t="shared" si="83"/>
        <v>0</v>
      </c>
      <c r="M274" s="22">
        <f t="shared" si="85"/>
        <v>2520758848</v>
      </c>
      <c r="N274" s="21">
        <v>2520758848</v>
      </c>
      <c r="O274" s="21">
        <v>398553225.38</v>
      </c>
      <c r="P274" s="21">
        <v>398553225.38</v>
      </c>
      <c r="Q274" s="62">
        <v>197347752.38</v>
      </c>
    </row>
    <row r="275" spans="1:17" ht="18.75" x14ac:dyDescent="0.25">
      <c r="A275" s="60" t="s">
        <v>503</v>
      </c>
      <c r="B275" s="18" t="s">
        <v>51</v>
      </c>
      <c r="C275" s="19" t="s">
        <v>16</v>
      </c>
      <c r="D275" s="19">
        <v>20</v>
      </c>
      <c r="E275" s="19" t="s">
        <v>14</v>
      </c>
      <c r="F275" s="20" t="s">
        <v>52</v>
      </c>
      <c r="G275" s="21">
        <v>1291042158</v>
      </c>
      <c r="H275" s="21">
        <v>0</v>
      </c>
      <c r="I275" s="21">
        <v>0</v>
      </c>
      <c r="J275" s="21">
        <v>0</v>
      </c>
      <c r="K275" s="21">
        <v>0</v>
      </c>
      <c r="L275" s="21">
        <f t="shared" si="83"/>
        <v>0</v>
      </c>
      <c r="M275" s="22">
        <f t="shared" si="85"/>
        <v>1291042158</v>
      </c>
      <c r="N275" s="21">
        <v>1291042158</v>
      </c>
      <c r="O275" s="21">
        <v>182048894.40000001</v>
      </c>
      <c r="P275" s="21">
        <v>182048894.40000001</v>
      </c>
      <c r="Q275" s="62">
        <v>91078194.400000006</v>
      </c>
    </row>
    <row r="276" spans="1:17" ht="31.5" x14ac:dyDescent="0.25">
      <c r="A276" s="60" t="s">
        <v>503</v>
      </c>
      <c r="B276" s="18" t="s">
        <v>53</v>
      </c>
      <c r="C276" s="19" t="s">
        <v>16</v>
      </c>
      <c r="D276" s="19">
        <v>20</v>
      </c>
      <c r="E276" s="19" t="s">
        <v>14</v>
      </c>
      <c r="F276" s="20" t="s">
        <v>54</v>
      </c>
      <c r="G276" s="21">
        <v>153073328</v>
      </c>
      <c r="H276" s="21">
        <v>0</v>
      </c>
      <c r="I276" s="21">
        <v>0</v>
      </c>
      <c r="J276" s="21">
        <v>0</v>
      </c>
      <c r="K276" s="21">
        <v>0</v>
      </c>
      <c r="L276" s="21">
        <f t="shared" si="83"/>
        <v>0</v>
      </c>
      <c r="M276" s="22">
        <f t="shared" si="85"/>
        <v>153073328</v>
      </c>
      <c r="N276" s="21">
        <v>153073328</v>
      </c>
      <c r="O276" s="21">
        <v>23311112</v>
      </c>
      <c r="P276" s="21">
        <v>23311112</v>
      </c>
      <c r="Q276" s="62">
        <v>11602412</v>
      </c>
    </row>
    <row r="277" spans="1:17" ht="18.75" x14ac:dyDescent="0.25">
      <c r="A277" s="60" t="s">
        <v>503</v>
      </c>
      <c r="B277" s="18" t="s">
        <v>55</v>
      </c>
      <c r="C277" s="19" t="s">
        <v>16</v>
      </c>
      <c r="D277" s="19">
        <v>20</v>
      </c>
      <c r="E277" s="19" t="s">
        <v>14</v>
      </c>
      <c r="F277" s="20" t="s">
        <v>56</v>
      </c>
      <c r="G277" s="21">
        <v>968339892</v>
      </c>
      <c r="H277" s="21">
        <v>0</v>
      </c>
      <c r="I277" s="21">
        <v>0</v>
      </c>
      <c r="J277" s="21">
        <v>0</v>
      </c>
      <c r="K277" s="21">
        <v>0</v>
      </c>
      <c r="L277" s="21">
        <f t="shared" si="83"/>
        <v>0</v>
      </c>
      <c r="M277" s="22">
        <f t="shared" si="85"/>
        <v>968339892</v>
      </c>
      <c r="N277" s="21">
        <v>968339892</v>
      </c>
      <c r="O277" s="21">
        <v>136546863.59999999</v>
      </c>
      <c r="P277" s="21">
        <v>136546863.59999999</v>
      </c>
      <c r="Q277" s="62">
        <v>68313963.599999994</v>
      </c>
    </row>
    <row r="278" spans="1:17" ht="18.75" x14ac:dyDescent="0.25">
      <c r="A278" s="60" t="s">
        <v>503</v>
      </c>
      <c r="B278" s="18" t="s">
        <v>57</v>
      </c>
      <c r="C278" s="19" t="s">
        <v>16</v>
      </c>
      <c r="D278" s="19">
        <v>20</v>
      </c>
      <c r="E278" s="19" t="s">
        <v>14</v>
      </c>
      <c r="F278" s="20" t="s">
        <v>58</v>
      </c>
      <c r="G278" s="21">
        <v>645611798</v>
      </c>
      <c r="H278" s="21">
        <v>0</v>
      </c>
      <c r="I278" s="21">
        <v>0</v>
      </c>
      <c r="J278" s="21">
        <v>0</v>
      </c>
      <c r="K278" s="21">
        <v>0</v>
      </c>
      <c r="L278" s="21">
        <f t="shared" si="83"/>
        <v>0</v>
      </c>
      <c r="M278" s="22">
        <f t="shared" si="85"/>
        <v>645611798</v>
      </c>
      <c r="N278" s="21">
        <v>645611798</v>
      </c>
      <c r="O278" s="21">
        <v>91039607.599999994</v>
      </c>
      <c r="P278" s="21">
        <v>91039607.599999994</v>
      </c>
      <c r="Q278" s="62">
        <v>45547007.600000001</v>
      </c>
    </row>
    <row r="279" spans="1:17" ht="31.5" x14ac:dyDescent="0.25">
      <c r="A279" s="60" t="s">
        <v>503</v>
      </c>
      <c r="B279" s="15" t="s">
        <v>59</v>
      </c>
      <c r="C279" s="12" t="s">
        <v>16</v>
      </c>
      <c r="D279" s="12">
        <v>20</v>
      </c>
      <c r="E279" s="12" t="s">
        <v>14</v>
      </c>
      <c r="F279" s="16" t="s">
        <v>60</v>
      </c>
      <c r="G279" s="17">
        <f>+G280+G284+G285</f>
        <v>4316371000</v>
      </c>
      <c r="H279" s="17">
        <f>+H280+H284+H285</f>
        <v>0</v>
      </c>
      <c r="I279" s="17">
        <f>+I280+I284+I285</f>
        <v>0</v>
      </c>
      <c r="J279" s="17">
        <f>+J280+J284+J285</f>
        <v>0</v>
      </c>
      <c r="K279" s="17">
        <f>+K280+K284+K285</f>
        <v>0</v>
      </c>
      <c r="L279" s="17">
        <f t="shared" si="83"/>
        <v>0</v>
      </c>
      <c r="M279" s="17">
        <f>+M280+M284+M285</f>
        <v>4316371000</v>
      </c>
      <c r="N279" s="17">
        <f>+N280+N284+N285</f>
        <v>4316371000</v>
      </c>
      <c r="O279" s="17">
        <f>+O280+O284+O285</f>
        <v>562875759</v>
      </c>
      <c r="P279" s="17">
        <f>+P280+P284+P285</f>
        <v>562875759</v>
      </c>
      <c r="Q279" s="61">
        <f>+Q280+Q284+Q285</f>
        <v>562875759</v>
      </c>
    </row>
    <row r="280" spans="1:17" ht="31.5" x14ac:dyDescent="0.25">
      <c r="A280" s="60" t="s">
        <v>503</v>
      </c>
      <c r="B280" s="15" t="s">
        <v>61</v>
      </c>
      <c r="C280" s="12" t="s">
        <v>16</v>
      </c>
      <c r="D280" s="12">
        <v>20</v>
      </c>
      <c r="E280" s="12" t="s">
        <v>14</v>
      </c>
      <c r="F280" s="16" t="s">
        <v>62</v>
      </c>
      <c r="G280" s="17">
        <f>+G281+G282+G283</f>
        <v>2014091242</v>
      </c>
      <c r="H280" s="17">
        <f>+H281+H282+H283</f>
        <v>0</v>
      </c>
      <c r="I280" s="17">
        <f>+I281+I282+I283</f>
        <v>0</v>
      </c>
      <c r="J280" s="17">
        <f>+J281+J282+J283</f>
        <v>0</v>
      </c>
      <c r="K280" s="17">
        <f>+K281+K282+K283</f>
        <v>0</v>
      </c>
      <c r="L280" s="17">
        <f t="shared" si="83"/>
        <v>0</v>
      </c>
      <c r="M280" s="24">
        <f>+M281+M282+M283</f>
        <v>2014091242</v>
      </c>
      <c r="N280" s="17">
        <f>+N281+N282+N283</f>
        <v>2014091242</v>
      </c>
      <c r="O280" s="24">
        <f>+O281+O282+O283</f>
        <v>169397204</v>
      </c>
      <c r="P280" s="17">
        <f>+P281+P282+P283</f>
        <v>169397204</v>
      </c>
      <c r="Q280" s="61">
        <f>+Q281+Q282+Q283</f>
        <v>169397204</v>
      </c>
    </row>
    <row r="281" spans="1:17" ht="18.75" x14ac:dyDescent="0.25">
      <c r="A281" s="60" t="s">
        <v>503</v>
      </c>
      <c r="B281" s="18" t="s">
        <v>63</v>
      </c>
      <c r="C281" s="19" t="s">
        <v>16</v>
      </c>
      <c r="D281" s="19">
        <v>20</v>
      </c>
      <c r="E281" s="19" t="s">
        <v>14</v>
      </c>
      <c r="F281" s="20" t="s">
        <v>64</v>
      </c>
      <c r="G281" s="21">
        <v>750824259</v>
      </c>
      <c r="H281" s="21">
        <v>0</v>
      </c>
      <c r="I281" s="21">
        <v>0</v>
      </c>
      <c r="J281" s="21">
        <v>0</v>
      </c>
      <c r="K281" s="21">
        <v>0</v>
      </c>
      <c r="L281" s="21">
        <f t="shared" si="83"/>
        <v>0</v>
      </c>
      <c r="M281" s="22">
        <f t="shared" ref="M281:M286" si="86">+G281+L281</f>
        <v>750824259</v>
      </c>
      <c r="N281" s="21">
        <v>750824259</v>
      </c>
      <c r="O281" s="21">
        <v>71079281</v>
      </c>
      <c r="P281" s="21">
        <v>71079281</v>
      </c>
      <c r="Q281" s="62">
        <v>71079281</v>
      </c>
    </row>
    <row r="282" spans="1:17" ht="18.75" x14ac:dyDescent="0.25">
      <c r="A282" s="60" t="s">
        <v>503</v>
      </c>
      <c r="B282" s="18" t="s">
        <v>65</v>
      </c>
      <c r="C282" s="19" t="s">
        <v>16</v>
      </c>
      <c r="D282" s="19">
        <v>20</v>
      </c>
      <c r="E282" s="19" t="s">
        <v>14</v>
      </c>
      <c r="F282" s="20" t="s">
        <v>66</v>
      </c>
      <c r="G282" s="21">
        <v>1055441724</v>
      </c>
      <c r="H282" s="21">
        <v>0</v>
      </c>
      <c r="I282" s="21">
        <v>0</v>
      </c>
      <c r="J282" s="21">
        <v>0</v>
      </c>
      <c r="K282" s="21">
        <v>0</v>
      </c>
      <c r="L282" s="21">
        <f t="shared" si="83"/>
        <v>0</v>
      </c>
      <c r="M282" s="22">
        <f t="shared" si="86"/>
        <v>1055441724</v>
      </c>
      <c r="N282" s="21">
        <v>1055441724</v>
      </c>
      <c r="O282" s="21">
        <v>84601036</v>
      </c>
      <c r="P282" s="21">
        <v>84601036</v>
      </c>
      <c r="Q282" s="62">
        <v>84601036</v>
      </c>
    </row>
    <row r="283" spans="1:17" ht="18.75" x14ac:dyDescent="0.25">
      <c r="A283" s="60" t="s">
        <v>503</v>
      </c>
      <c r="B283" s="18" t="s">
        <v>67</v>
      </c>
      <c r="C283" s="19" t="s">
        <v>16</v>
      </c>
      <c r="D283" s="19">
        <v>20</v>
      </c>
      <c r="E283" s="19" t="s">
        <v>14</v>
      </c>
      <c r="F283" s="20" t="s">
        <v>68</v>
      </c>
      <c r="G283" s="21">
        <v>207825259</v>
      </c>
      <c r="H283" s="21">
        <v>0</v>
      </c>
      <c r="I283" s="21">
        <v>0</v>
      </c>
      <c r="J283" s="21">
        <v>0</v>
      </c>
      <c r="K283" s="21">
        <v>0</v>
      </c>
      <c r="L283" s="21">
        <f t="shared" si="83"/>
        <v>0</v>
      </c>
      <c r="M283" s="22">
        <f t="shared" si="86"/>
        <v>207825259</v>
      </c>
      <c r="N283" s="21">
        <v>207825259</v>
      </c>
      <c r="O283" s="21">
        <v>13716887</v>
      </c>
      <c r="P283" s="21">
        <v>13716887</v>
      </c>
      <c r="Q283" s="62">
        <v>13716887</v>
      </c>
    </row>
    <row r="284" spans="1:17" ht="18.75" x14ac:dyDescent="0.25">
      <c r="A284" s="60" t="s">
        <v>503</v>
      </c>
      <c r="B284" s="18" t="s">
        <v>69</v>
      </c>
      <c r="C284" s="19" t="s">
        <v>16</v>
      </c>
      <c r="D284" s="19">
        <v>20</v>
      </c>
      <c r="E284" s="19" t="s">
        <v>14</v>
      </c>
      <c r="F284" s="20" t="s">
        <v>70</v>
      </c>
      <c r="G284" s="21">
        <v>2176888008</v>
      </c>
      <c r="H284" s="21">
        <v>0</v>
      </c>
      <c r="I284" s="21">
        <v>0</v>
      </c>
      <c r="J284" s="21">
        <v>0</v>
      </c>
      <c r="K284" s="21">
        <v>0</v>
      </c>
      <c r="L284" s="21">
        <f t="shared" si="83"/>
        <v>0</v>
      </c>
      <c r="M284" s="22">
        <f t="shared" si="86"/>
        <v>2176888008</v>
      </c>
      <c r="N284" s="21">
        <v>2176888008</v>
      </c>
      <c r="O284" s="21">
        <v>393478555</v>
      </c>
      <c r="P284" s="21">
        <v>393478555</v>
      </c>
      <c r="Q284" s="62">
        <v>393478555</v>
      </c>
    </row>
    <row r="285" spans="1:17" ht="18.75" x14ac:dyDescent="0.25">
      <c r="A285" s="60" t="s">
        <v>503</v>
      </c>
      <c r="B285" s="18" t="s">
        <v>71</v>
      </c>
      <c r="C285" s="19" t="s">
        <v>16</v>
      </c>
      <c r="D285" s="19">
        <v>20</v>
      </c>
      <c r="E285" s="19" t="s">
        <v>14</v>
      </c>
      <c r="F285" s="20" t="s">
        <v>72</v>
      </c>
      <c r="G285" s="21">
        <v>125391750</v>
      </c>
      <c r="H285" s="21">
        <v>0</v>
      </c>
      <c r="I285" s="21">
        <v>0</v>
      </c>
      <c r="J285" s="21">
        <v>0</v>
      </c>
      <c r="K285" s="21">
        <v>0</v>
      </c>
      <c r="L285" s="21">
        <f t="shared" si="83"/>
        <v>0</v>
      </c>
      <c r="M285" s="22">
        <f t="shared" si="86"/>
        <v>125391750</v>
      </c>
      <c r="N285" s="21">
        <v>125391750</v>
      </c>
      <c r="O285" s="21">
        <v>0</v>
      </c>
      <c r="P285" s="21">
        <v>0</v>
      </c>
      <c r="Q285" s="62">
        <v>0</v>
      </c>
    </row>
    <row r="286" spans="1:17" ht="31.5" x14ac:dyDescent="0.25">
      <c r="A286" s="60" t="s">
        <v>503</v>
      </c>
      <c r="B286" s="15" t="s">
        <v>73</v>
      </c>
      <c r="C286" s="12" t="s">
        <v>16</v>
      </c>
      <c r="D286" s="12">
        <v>20</v>
      </c>
      <c r="E286" s="12" t="s">
        <v>14</v>
      </c>
      <c r="F286" s="16" t="s">
        <v>74</v>
      </c>
      <c r="G286" s="26">
        <v>2282058000</v>
      </c>
      <c r="H286" s="26">
        <v>0</v>
      </c>
      <c r="I286" s="26">
        <v>0</v>
      </c>
      <c r="J286" s="26">
        <v>0</v>
      </c>
      <c r="K286" s="29">
        <v>0</v>
      </c>
      <c r="L286" s="27">
        <f t="shared" si="83"/>
        <v>0</v>
      </c>
      <c r="M286" s="17">
        <f t="shared" si="86"/>
        <v>2282058000</v>
      </c>
      <c r="N286" s="29">
        <v>0</v>
      </c>
      <c r="O286" s="29">
        <v>0</v>
      </c>
      <c r="P286" s="29">
        <v>0</v>
      </c>
      <c r="Q286" s="63">
        <v>0</v>
      </c>
    </row>
    <row r="287" spans="1:17" ht="18.75" x14ac:dyDescent="0.25">
      <c r="A287" s="60" t="s">
        <v>503</v>
      </c>
      <c r="B287" s="15" t="s">
        <v>77</v>
      </c>
      <c r="C287" s="12" t="s">
        <v>16</v>
      </c>
      <c r="D287" s="12">
        <v>20</v>
      </c>
      <c r="E287" s="12" t="s">
        <v>14</v>
      </c>
      <c r="F287" s="16" t="s">
        <v>78</v>
      </c>
      <c r="G287" s="27">
        <f>+G288+G293</f>
        <v>19419071000</v>
      </c>
      <c r="H287" s="27">
        <f>+H288+H293</f>
        <v>0</v>
      </c>
      <c r="I287" s="27">
        <f>+I288+I293</f>
        <v>0</v>
      </c>
      <c r="J287" s="27">
        <f>+J288+J293</f>
        <v>116000000</v>
      </c>
      <c r="K287" s="27">
        <f>+K288+K293</f>
        <v>116000000</v>
      </c>
      <c r="L287" s="27">
        <f t="shared" si="83"/>
        <v>0</v>
      </c>
      <c r="M287" s="27">
        <f>+M288+M293</f>
        <v>19419071000</v>
      </c>
      <c r="N287" s="27">
        <f>+N288+N293</f>
        <v>14103505918</v>
      </c>
      <c r="O287" s="27">
        <f>+O288+O293</f>
        <v>12131539118.190001</v>
      </c>
      <c r="P287" s="27">
        <f>+P288+P293</f>
        <v>2518294952.9299998</v>
      </c>
      <c r="Q287" s="64">
        <f>+Q288+Q293</f>
        <v>2516221313.9299998</v>
      </c>
    </row>
    <row r="288" spans="1:17" ht="18.75" x14ac:dyDescent="0.25">
      <c r="A288" s="60" t="s">
        <v>503</v>
      </c>
      <c r="B288" s="15" t="s">
        <v>79</v>
      </c>
      <c r="C288" s="12" t="s">
        <v>16</v>
      </c>
      <c r="D288" s="12">
        <v>20</v>
      </c>
      <c r="E288" s="12" t="s">
        <v>14</v>
      </c>
      <c r="F288" s="16" t="s">
        <v>80</v>
      </c>
      <c r="G288" s="29">
        <f>+G289</f>
        <v>0</v>
      </c>
      <c r="H288" s="29">
        <f t="shared" ref="H288:K289" si="87">+H289</f>
        <v>0</v>
      </c>
      <c r="I288" s="29">
        <f t="shared" si="87"/>
        <v>0</v>
      </c>
      <c r="J288" s="29">
        <f t="shared" si="87"/>
        <v>1000000</v>
      </c>
      <c r="K288" s="29">
        <f t="shared" si="87"/>
        <v>0</v>
      </c>
      <c r="L288" s="29">
        <f t="shared" si="83"/>
        <v>1000000</v>
      </c>
      <c r="M288" s="29">
        <f>+M289</f>
        <v>1000000</v>
      </c>
      <c r="N288" s="29">
        <f t="shared" ref="N288:Q289" si="88">+N289</f>
        <v>1000000</v>
      </c>
      <c r="O288" s="29">
        <f t="shared" si="88"/>
        <v>0</v>
      </c>
      <c r="P288" s="29">
        <f t="shared" si="88"/>
        <v>0</v>
      </c>
      <c r="Q288" s="63">
        <f t="shared" si="88"/>
        <v>0</v>
      </c>
    </row>
    <row r="289" spans="1:17" ht="18.75" x14ac:dyDescent="0.25">
      <c r="A289" s="60" t="s">
        <v>503</v>
      </c>
      <c r="B289" s="15" t="s">
        <v>81</v>
      </c>
      <c r="C289" s="12" t="s">
        <v>16</v>
      </c>
      <c r="D289" s="12">
        <v>20</v>
      </c>
      <c r="E289" s="12" t="s">
        <v>14</v>
      </c>
      <c r="F289" s="16" t="s">
        <v>82</v>
      </c>
      <c r="G289" s="27">
        <f>+G290</f>
        <v>0</v>
      </c>
      <c r="H289" s="27">
        <f t="shared" si="87"/>
        <v>0</v>
      </c>
      <c r="I289" s="27">
        <f t="shared" si="87"/>
        <v>0</v>
      </c>
      <c r="J289" s="27">
        <f t="shared" si="87"/>
        <v>1000000</v>
      </c>
      <c r="K289" s="27">
        <f t="shared" si="87"/>
        <v>0</v>
      </c>
      <c r="L289" s="27">
        <f t="shared" si="83"/>
        <v>1000000</v>
      </c>
      <c r="M289" s="27">
        <f>+M290</f>
        <v>1000000</v>
      </c>
      <c r="N289" s="27">
        <f t="shared" si="88"/>
        <v>1000000</v>
      </c>
      <c r="O289" s="27">
        <f t="shared" si="88"/>
        <v>0</v>
      </c>
      <c r="P289" s="27">
        <f t="shared" si="88"/>
        <v>0</v>
      </c>
      <c r="Q289" s="64">
        <f t="shared" si="88"/>
        <v>0</v>
      </c>
    </row>
    <row r="290" spans="1:17" ht="18.75" x14ac:dyDescent="0.25">
      <c r="A290" s="60" t="s">
        <v>503</v>
      </c>
      <c r="B290" s="15" t="s">
        <v>87</v>
      </c>
      <c r="C290" s="12" t="s">
        <v>16</v>
      </c>
      <c r="D290" s="12">
        <v>20</v>
      </c>
      <c r="E290" s="12" t="s">
        <v>14</v>
      </c>
      <c r="F290" s="16" t="s">
        <v>88</v>
      </c>
      <c r="G290" s="27">
        <f>+G291+G292</f>
        <v>0</v>
      </c>
      <c r="H290" s="27">
        <f>+H291+H292</f>
        <v>0</v>
      </c>
      <c r="I290" s="27">
        <f>+I291+I292</f>
        <v>0</v>
      </c>
      <c r="J290" s="27">
        <f>+J291+J292</f>
        <v>1000000</v>
      </c>
      <c r="K290" s="27">
        <f>+K291+K292</f>
        <v>0</v>
      </c>
      <c r="L290" s="27">
        <f t="shared" si="83"/>
        <v>1000000</v>
      </c>
      <c r="M290" s="27">
        <f>+M291+M292</f>
        <v>1000000</v>
      </c>
      <c r="N290" s="27">
        <f>+N291+N292</f>
        <v>1000000</v>
      </c>
      <c r="O290" s="27">
        <f>+O291+O292</f>
        <v>0</v>
      </c>
      <c r="P290" s="27">
        <f>+P291+P292</f>
        <v>0</v>
      </c>
      <c r="Q290" s="64">
        <f>+Q291+Q292</f>
        <v>0</v>
      </c>
    </row>
    <row r="291" spans="1:17" ht="31.5" x14ac:dyDescent="0.25">
      <c r="A291" s="60" t="s">
        <v>503</v>
      </c>
      <c r="B291" s="18" t="s">
        <v>89</v>
      </c>
      <c r="C291" s="19" t="s">
        <v>16</v>
      </c>
      <c r="D291" s="19">
        <v>20</v>
      </c>
      <c r="E291" s="19" t="s">
        <v>14</v>
      </c>
      <c r="F291" s="20" t="s">
        <v>504</v>
      </c>
      <c r="G291" s="21">
        <v>0</v>
      </c>
      <c r="H291" s="21">
        <v>0</v>
      </c>
      <c r="I291" s="21">
        <v>0</v>
      </c>
      <c r="J291" s="21">
        <v>500000</v>
      </c>
      <c r="K291" s="21">
        <v>0</v>
      </c>
      <c r="L291" s="21">
        <f t="shared" si="83"/>
        <v>500000</v>
      </c>
      <c r="M291" s="21">
        <f>+G291+L291</f>
        <v>500000</v>
      </c>
      <c r="N291" s="25">
        <v>500000</v>
      </c>
      <c r="O291" s="25">
        <v>0</v>
      </c>
      <c r="P291" s="21">
        <v>0</v>
      </c>
      <c r="Q291" s="62">
        <v>0</v>
      </c>
    </row>
    <row r="292" spans="1:17" ht="31.5" x14ac:dyDescent="0.25">
      <c r="A292" s="60" t="s">
        <v>503</v>
      </c>
      <c r="B292" s="18" t="s">
        <v>93</v>
      </c>
      <c r="C292" s="19" t="s">
        <v>16</v>
      </c>
      <c r="D292" s="19">
        <v>20</v>
      </c>
      <c r="E292" s="19" t="s">
        <v>14</v>
      </c>
      <c r="F292" s="20" t="s">
        <v>505</v>
      </c>
      <c r="G292" s="21">
        <v>0</v>
      </c>
      <c r="H292" s="21">
        <v>0</v>
      </c>
      <c r="I292" s="21">
        <v>0</v>
      </c>
      <c r="J292" s="21">
        <v>500000</v>
      </c>
      <c r="K292" s="21">
        <v>0</v>
      </c>
      <c r="L292" s="21">
        <f t="shared" si="83"/>
        <v>500000</v>
      </c>
      <c r="M292" s="21">
        <f>+G292+L292</f>
        <v>500000</v>
      </c>
      <c r="N292" s="25">
        <v>500000</v>
      </c>
      <c r="O292" s="25">
        <v>0</v>
      </c>
      <c r="P292" s="21">
        <v>0</v>
      </c>
      <c r="Q292" s="62">
        <v>0</v>
      </c>
    </row>
    <row r="293" spans="1:17" ht="18.75" x14ac:dyDescent="0.25">
      <c r="A293" s="60" t="s">
        <v>503</v>
      </c>
      <c r="B293" s="15" t="s">
        <v>95</v>
      </c>
      <c r="C293" s="12" t="s">
        <v>16</v>
      </c>
      <c r="D293" s="12">
        <v>20</v>
      </c>
      <c r="E293" s="12" t="s">
        <v>14</v>
      </c>
      <c r="F293" s="16" t="s">
        <v>96</v>
      </c>
      <c r="G293" s="29">
        <f>+G294+G306</f>
        <v>19419071000</v>
      </c>
      <c r="H293" s="29">
        <f>+H294+H306</f>
        <v>0</v>
      </c>
      <c r="I293" s="29">
        <f>+I294+I306</f>
        <v>0</v>
      </c>
      <c r="J293" s="29">
        <f>+J294+J306</f>
        <v>115000000</v>
      </c>
      <c r="K293" s="29">
        <f>+K294+K306</f>
        <v>116000000</v>
      </c>
      <c r="L293" s="29">
        <f t="shared" si="83"/>
        <v>-1000000</v>
      </c>
      <c r="M293" s="29">
        <f>+M294+M306</f>
        <v>19418071000</v>
      </c>
      <c r="N293" s="29">
        <f>+N294+N306</f>
        <v>14102505918</v>
      </c>
      <c r="O293" s="29">
        <f>+O294+O306</f>
        <v>12131539118.190001</v>
      </c>
      <c r="P293" s="29">
        <f>+P294+P306</f>
        <v>2518294952.9299998</v>
      </c>
      <c r="Q293" s="63">
        <f>+Q294+Q306</f>
        <v>2516221313.9299998</v>
      </c>
    </row>
    <row r="294" spans="1:17" ht="18.75" x14ac:dyDescent="0.25">
      <c r="A294" s="60" t="s">
        <v>503</v>
      </c>
      <c r="B294" s="15" t="s">
        <v>97</v>
      </c>
      <c r="C294" s="12" t="s">
        <v>16</v>
      </c>
      <c r="D294" s="12">
        <v>20</v>
      </c>
      <c r="E294" s="12" t="s">
        <v>14</v>
      </c>
      <c r="F294" s="16" t="s">
        <v>98</v>
      </c>
      <c r="G294" s="27">
        <f>+G295+G299</f>
        <v>189934492</v>
      </c>
      <c r="H294" s="27">
        <f>+H295+H299</f>
        <v>0</v>
      </c>
      <c r="I294" s="27">
        <f>+I295+I299</f>
        <v>0</v>
      </c>
      <c r="J294" s="27">
        <f>+J295+J299</f>
        <v>0</v>
      </c>
      <c r="K294" s="27">
        <f>+K295+K299</f>
        <v>0</v>
      </c>
      <c r="L294" s="27">
        <f t="shared" si="83"/>
        <v>0</v>
      </c>
      <c r="M294" s="27">
        <f>+M295+M299</f>
        <v>189934492</v>
      </c>
      <c r="N294" s="27">
        <f>+N295+N299</f>
        <v>52616969</v>
      </c>
      <c r="O294" s="27">
        <f>+O295+O299</f>
        <v>40608748.159999996</v>
      </c>
      <c r="P294" s="27">
        <f>+P295+P299</f>
        <v>5842275.1599999992</v>
      </c>
      <c r="Q294" s="64">
        <f>+Q295+Q299</f>
        <v>3768636.1599999997</v>
      </c>
    </row>
    <row r="295" spans="1:17" ht="47.25" x14ac:dyDescent="0.25">
      <c r="A295" s="60" t="s">
        <v>503</v>
      </c>
      <c r="B295" s="15" t="s">
        <v>99</v>
      </c>
      <c r="C295" s="12" t="s">
        <v>16</v>
      </c>
      <c r="D295" s="12">
        <v>20</v>
      </c>
      <c r="E295" s="12" t="s">
        <v>14</v>
      </c>
      <c r="F295" s="16" t="s">
        <v>462</v>
      </c>
      <c r="G295" s="27">
        <f>+G296+G297+G298</f>
        <v>22285314</v>
      </c>
      <c r="H295" s="27">
        <f>+H296+H297+H298</f>
        <v>0</v>
      </c>
      <c r="I295" s="27">
        <f>+I296+I297+I298</f>
        <v>0</v>
      </c>
      <c r="J295" s="27">
        <f>+J296+J297+J298</f>
        <v>0</v>
      </c>
      <c r="K295" s="27">
        <f>+K296+K297+K298</f>
        <v>0</v>
      </c>
      <c r="L295" s="27">
        <f t="shared" si="83"/>
        <v>0</v>
      </c>
      <c r="M295" s="27">
        <f>+M296+M297+M298</f>
        <v>22285314</v>
      </c>
      <c r="N295" s="27">
        <f>+N296+N297+N298</f>
        <v>7016724</v>
      </c>
      <c r="O295" s="27">
        <f>+O296+O297+O298</f>
        <v>3014738.84</v>
      </c>
      <c r="P295" s="27">
        <f>+P296+P297+P298</f>
        <v>14.84</v>
      </c>
      <c r="Q295" s="64">
        <f>+Q296+Q297+Q298</f>
        <v>14.84</v>
      </c>
    </row>
    <row r="296" spans="1:17" ht="47.25" x14ac:dyDescent="0.25">
      <c r="A296" s="60" t="s">
        <v>503</v>
      </c>
      <c r="B296" s="18" t="s">
        <v>101</v>
      </c>
      <c r="C296" s="19" t="s">
        <v>16</v>
      </c>
      <c r="D296" s="19">
        <v>20</v>
      </c>
      <c r="E296" s="19" t="s">
        <v>14</v>
      </c>
      <c r="F296" s="20" t="s">
        <v>463</v>
      </c>
      <c r="G296" s="21">
        <v>17785314</v>
      </c>
      <c r="H296" s="21">
        <v>0</v>
      </c>
      <c r="I296" s="21">
        <v>0</v>
      </c>
      <c r="J296" s="21">
        <v>0</v>
      </c>
      <c r="K296" s="21">
        <v>0</v>
      </c>
      <c r="L296" s="21">
        <f t="shared" si="83"/>
        <v>0</v>
      </c>
      <c r="M296" s="21">
        <f>+G296+L296</f>
        <v>17785314</v>
      </c>
      <c r="N296" s="25">
        <v>7015724</v>
      </c>
      <c r="O296" s="25">
        <v>3014738.84</v>
      </c>
      <c r="P296" s="21">
        <v>14.84</v>
      </c>
      <c r="Q296" s="62">
        <v>14.84</v>
      </c>
    </row>
    <row r="297" spans="1:17" ht="31.5" x14ac:dyDescent="0.25">
      <c r="A297" s="60" t="s">
        <v>503</v>
      </c>
      <c r="B297" s="18" t="s">
        <v>103</v>
      </c>
      <c r="C297" s="19" t="s">
        <v>16</v>
      </c>
      <c r="D297" s="19">
        <v>20</v>
      </c>
      <c r="E297" s="19" t="s">
        <v>14</v>
      </c>
      <c r="F297" s="20" t="s">
        <v>104</v>
      </c>
      <c r="G297" s="21">
        <v>1500000</v>
      </c>
      <c r="H297" s="21">
        <v>0</v>
      </c>
      <c r="I297" s="21">
        <v>0</v>
      </c>
      <c r="J297" s="21">
        <v>0</v>
      </c>
      <c r="K297" s="21">
        <v>0</v>
      </c>
      <c r="L297" s="21">
        <f t="shared" si="83"/>
        <v>0</v>
      </c>
      <c r="M297" s="21">
        <f>+G297+L297</f>
        <v>1500000</v>
      </c>
      <c r="N297" s="25">
        <v>1000</v>
      </c>
      <c r="O297" s="25">
        <v>0</v>
      </c>
      <c r="P297" s="21">
        <v>0</v>
      </c>
      <c r="Q297" s="62">
        <v>0</v>
      </c>
    </row>
    <row r="298" spans="1:17" ht="18.75" x14ac:dyDescent="0.25">
      <c r="A298" s="60" t="s">
        <v>503</v>
      </c>
      <c r="B298" s="18" t="s">
        <v>105</v>
      </c>
      <c r="C298" s="19" t="s">
        <v>16</v>
      </c>
      <c r="D298" s="19">
        <v>20</v>
      </c>
      <c r="E298" s="19" t="s">
        <v>14</v>
      </c>
      <c r="F298" s="20" t="s">
        <v>106</v>
      </c>
      <c r="G298" s="21">
        <v>3000000</v>
      </c>
      <c r="H298" s="21">
        <v>0</v>
      </c>
      <c r="I298" s="21">
        <v>0</v>
      </c>
      <c r="J298" s="21">
        <v>0</v>
      </c>
      <c r="K298" s="21">
        <v>0</v>
      </c>
      <c r="L298" s="21">
        <f t="shared" si="83"/>
        <v>0</v>
      </c>
      <c r="M298" s="21">
        <f>+G298+L298</f>
        <v>3000000</v>
      </c>
      <c r="N298" s="25">
        <v>0</v>
      </c>
      <c r="O298" s="25">
        <v>0</v>
      </c>
      <c r="P298" s="21">
        <v>0</v>
      </c>
      <c r="Q298" s="62">
        <v>0</v>
      </c>
    </row>
    <row r="299" spans="1:17" ht="31.5" x14ac:dyDescent="0.25">
      <c r="A299" s="60" t="s">
        <v>503</v>
      </c>
      <c r="B299" s="30" t="s">
        <v>107</v>
      </c>
      <c r="C299" s="12" t="s">
        <v>16</v>
      </c>
      <c r="D299" s="12">
        <v>20</v>
      </c>
      <c r="E299" s="12" t="s">
        <v>14</v>
      </c>
      <c r="F299" s="16" t="s">
        <v>464</v>
      </c>
      <c r="G299" s="27">
        <f>+G300+G301+G303+G304+G305+G302</f>
        <v>167649178</v>
      </c>
      <c r="H299" s="27">
        <f>+H300+H301+H303+H304+H305+H302</f>
        <v>0</v>
      </c>
      <c r="I299" s="27">
        <f>+I300+I301+I303+I304+I305+I302</f>
        <v>0</v>
      </c>
      <c r="J299" s="27">
        <f>+J300+J301+J303+J304+J305+J302</f>
        <v>0</v>
      </c>
      <c r="K299" s="27">
        <f>+K300+K301+K303+K304+K305+K302</f>
        <v>0</v>
      </c>
      <c r="L299" s="27">
        <f t="shared" si="83"/>
        <v>0</v>
      </c>
      <c r="M299" s="27">
        <f>+M300+M301+M303+M304+M305+M302</f>
        <v>167649178</v>
      </c>
      <c r="N299" s="27">
        <f>+N300+N301+N303+N304+N305+N302</f>
        <v>45600245</v>
      </c>
      <c r="O299" s="27">
        <f>+O300+O301+O303+O304+O305+O302</f>
        <v>37594009.32</v>
      </c>
      <c r="P299" s="27">
        <f>+P300+P301+P303+P304+P305+P302</f>
        <v>5842260.3199999994</v>
      </c>
      <c r="Q299" s="64">
        <f>+Q300+Q301+Q303+Q304+Q305+Q302</f>
        <v>3768621.32</v>
      </c>
    </row>
    <row r="300" spans="1:17" ht="31.5" x14ac:dyDescent="0.25">
      <c r="A300" s="60" t="s">
        <v>503</v>
      </c>
      <c r="B300" s="31" t="s">
        <v>111</v>
      </c>
      <c r="C300" s="19" t="s">
        <v>16</v>
      </c>
      <c r="D300" s="19">
        <v>20</v>
      </c>
      <c r="E300" s="19" t="s">
        <v>14</v>
      </c>
      <c r="F300" s="20" t="s">
        <v>465</v>
      </c>
      <c r="G300" s="21">
        <v>97696672</v>
      </c>
      <c r="H300" s="21">
        <v>0</v>
      </c>
      <c r="I300" s="21">
        <v>0</v>
      </c>
      <c r="J300" s="21">
        <v>0</v>
      </c>
      <c r="K300" s="21">
        <v>0</v>
      </c>
      <c r="L300" s="21">
        <f t="shared" si="83"/>
        <v>0</v>
      </c>
      <c r="M300" s="21">
        <f t="shared" ref="M300:M305" si="89">+G300+L300</f>
        <v>97696672</v>
      </c>
      <c r="N300" s="25">
        <v>3120210</v>
      </c>
      <c r="O300" s="25">
        <v>2119215.48</v>
      </c>
      <c r="P300" s="21">
        <v>5.48</v>
      </c>
      <c r="Q300" s="62">
        <v>5.48</v>
      </c>
    </row>
    <row r="301" spans="1:17" ht="47.25" x14ac:dyDescent="0.25">
      <c r="A301" s="60" t="s">
        <v>503</v>
      </c>
      <c r="B301" s="31" t="s">
        <v>113</v>
      </c>
      <c r="C301" s="19" t="s">
        <v>16</v>
      </c>
      <c r="D301" s="19">
        <v>20</v>
      </c>
      <c r="E301" s="19" t="s">
        <v>14</v>
      </c>
      <c r="F301" s="20" t="s">
        <v>114</v>
      </c>
      <c r="G301" s="21">
        <v>53360773</v>
      </c>
      <c r="H301" s="21">
        <v>0</v>
      </c>
      <c r="I301" s="21">
        <v>0</v>
      </c>
      <c r="J301" s="21">
        <v>0</v>
      </c>
      <c r="K301" s="21">
        <v>0</v>
      </c>
      <c r="L301" s="21">
        <f t="shared" si="83"/>
        <v>0</v>
      </c>
      <c r="M301" s="21">
        <f t="shared" si="89"/>
        <v>53360773</v>
      </c>
      <c r="N301" s="25">
        <v>34669480</v>
      </c>
      <c r="O301" s="25">
        <v>34668625.340000004</v>
      </c>
      <c r="P301" s="21">
        <v>5841641.3399999999</v>
      </c>
      <c r="Q301" s="62">
        <v>3768002.34</v>
      </c>
    </row>
    <row r="302" spans="1:17" ht="18.75" x14ac:dyDescent="0.25">
      <c r="A302" s="60" t="s">
        <v>503</v>
      </c>
      <c r="B302" s="31" t="s">
        <v>115</v>
      </c>
      <c r="C302" s="19" t="s">
        <v>16</v>
      </c>
      <c r="D302" s="19">
        <v>20</v>
      </c>
      <c r="E302" s="19" t="s">
        <v>14</v>
      </c>
      <c r="F302" s="20" t="s">
        <v>116</v>
      </c>
      <c r="G302" s="21">
        <v>3000000</v>
      </c>
      <c r="H302" s="21">
        <v>0</v>
      </c>
      <c r="I302" s="21">
        <v>0</v>
      </c>
      <c r="J302" s="21">
        <v>0</v>
      </c>
      <c r="K302" s="21">
        <v>0</v>
      </c>
      <c r="L302" s="21">
        <f t="shared" si="83"/>
        <v>0</v>
      </c>
      <c r="M302" s="21">
        <f t="shared" si="89"/>
        <v>3000000</v>
      </c>
      <c r="N302" s="25">
        <v>1000</v>
      </c>
      <c r="O302" s="25">
        <v>0</v>
      </c>
      <c r="P302" s="21">
        <v>0</v>
      </c>
      <c r="Q302" s="62">
        <v>0</v>
      </c>
    </row>
    <row r="303" spans="1:17" ht="47.25" x14ac:dyDescent="0.25">
      <c r="A303" s="60" t="s">
        <v>503</v>
      </c>
      <c r="B303" s="31" t="s">
        <v>117</v>
      </c>
      <c r="C303" s="19" t="s">
        <v>16</v>
      </c>
      <c r="D303" s="19">
        <v>20</v>
      </c>
      <c r="E303" s="19" t="s">
        <v>14</v>
      </c>
      <c r="F303" s="20" t="s">
        <v>118</v>
      </c>
      <c r="G303" s="21">
        <v>3492117</v>
      </c>
      <c r="H303" s="21">
        <v>0</v>
      </c>
      <c r="I303" s="21">
        <v>0</v>
      </c>
      <c r="J303" s="21">
        <v>0</v>
      </c>
      <c r="K303" s="21">
        <v>0</v>
      </c>
      <c r="L303" s="21">
        <f t="shared" si="83"/>
        <v>0</v>
      </c>
      <c r="M303" s="21">
        <f t="shared" si="89"/>
        <v>3492117</v>
      </c>
      <c r="N303" s="25">
        <v>1505260</v>
      </c>
      <c r="O303" s="25">
        <v>504261.51</v>
      </c>
      <c r="P303" s="21">
        <v>1.51</v>
      </c>
      <c r="Q303" s="62">
        <v>1.51</v>
      </c>
    </row>
    <row r="304" spans="1:17" ht="18.75" x14ac:dyDescent="0.25">
      <c r="A304" s="60" t="s">
        <v>503</v>
      </c>
      <c r="B304" s="31" t="s">
        <v>119</v>
      </c>
      <c r="C304" s="19" t="s">
        <v>16</v>
      </c>
      <c r="D304" s="19">
        <v>20</v>
      </c>
      <c r="E304" s="19" t="s">
        <v>14</v>
      </c>
      <c r="F304" s="20" t="s">
        <v>120</v>
      </c>
      <c r="G304" s="21">
        <v>8099616</v>
      </c>
      <c r="H304" s="21">
        <v>0</v>
      </c>
      <c r="I304" s="21">
        <v>0</v>
      </c>
      <c r="J304" s="21">
        <v>0</v>
      </c>
      <c r="K304" s="21">
        <v>0</v>
      </c>
      <c r="L304" s="21">
        <f t="shared" si="83"/>
        <v>0</v>
      </c>
      <c r="M304" s="21">
        <f t="shared" si="89"/>
        <v>8099616</v>
      </c>
      <c r="N304" s="25">
        <v>6302295</v>
      </c>
      <c r="O304" s="25">
        <v>301296.56</v>
      </c>
      <c r="P304" s="21">
        <v>1.56</v>
      </c>
      <c r="Q304" s="62">
        <v>1.56</v>
      </c>
    </row>
    <row r="305" spans="1:17" ht="18.75" x14ac:dyDescent="0.25">
      <c r="A305" s="60" t="s">
        <v>503</v>
      </c>
      <c r="B305" s="31" t="s">
        <v>123</v>
      </c>
      <c r="C305" s="19" t="s">
        <v>16</v>
      </c>
      <c r="D305" s="19">
        <v>20</v>
      </c>
      <c r="E305" s="19" t="s">
        <v>14</v>
      </c>
      <c r="F305" s="20" t="s">
        <v>466</v>
      </c>
      <c r="G305" s="21">
        <v>2000000</v>
      </c>
      <c r="H305" s="21">
        <v>0</v>
      </c>
      <c r="I305" s="21">
        <v>0</v>
      </c>
      <c r="J305" s="21">
        <v>0</v>
      </c>
      <c r="K305" s="21">
        <v>0</v>
      </c>
      <c r="L305" s="21">
        <f t="shared" si="83"/>
        <v>0</v>
      </c>
      <c r="M305" s="21">
        <f t="shared" si="89"/>
        <v>2000000</v>
      </c>
      <c r="N305" s="25">
        <v>2000</v>
      </c>
      <c r="O305" s="25">
        <v>610.42999999999995</v>
      </c>
      <c r="P305" s="21">
        <v>610.42999999999995</v>
      </c>
      <c r="Q305" s="62">
        <v>610.42999999999995</v>
      </c>
    </row>
    <row r="306" spans="1:17" ht="18.75" x14ac:dyDescent="0.25">
      <c r="A306" s="60" t="s">
        <v>503</v>
      </c>
      <c r="B306" s="15" t="s">
        <v>133</v>
      </c>
      <c r="C306" s="12" t="s">
        <v>16</v>
      </c>
      <c r="D306" s="12">
        <v>20</v>
      </c>
      <c r="E306" s="12" t="s">
        <v>14</v>
      </c>
      <c r="F306" s="16" t="s">
        <v>134</v>
      </c>
      <c r="G306" s="27">
        <f>+G307+G318+G325+G331+G314</f>
        <v>19229136508</v>
      </c>
      <c r="H306" s="27">
        <f>+H307+H318+H325+H331+H314</f>
        <v>0</v>
      </c>
      <c r="I306" s="27">
        <f>+I307+I318+I325+I331+I314</f>
        <v>0</v>
      </c>
      <c r="J306" s="27">
        <f>+J307+J318+J325+J331+J314</f>
        <v>115000000</v>
      </c>
      <c r="K306" s="27">
        <f>+K307+K318+K325+K331+K314</f>
        <v>116000000</v>
      </c>
      <c r="L306" s="27">
        <f t="shared" si="83"/>
        <v>-1000000</v>
      </c>
      <c r="M306" s="27">
        <f>+M307+M318+M325+M331+M314</f>
        <v>19228136508</v>
      </c>
      <c r="N306" s="27">
        <f>+N307+N318+N325+N331+N314</f>
        <v>14049888949</v>
      </c>
      <c r="O306" s="27">
        <f>+O307+O318+O325+O331+O314</f>
        <v>12090930370.030001</v>
      </c>
      <c r="P306" s="27">
        <f>+P307+P318+P325+P331+P314</f>
        <v>2512452677.77</v>
      </c>
      <c r="Q306" s="64">
        <f>+Q307+Q318+Q325+Q331+Q314</f>
        <v>2512452677.77</v>
      </c>
    </row>
    <row r="307" spans="1:17" ht="63" x14ac:dyDescent="0.25">
      <c r="A307" s="60" t="s">
        <v>503</v>
      </c>
      <c r="B307" s="15" t="s">
        <v>139</v>
      </c>
      <c r="C307" s="12" t="s">
        <v>16</v>
      </c>
      <c r="D307" s="12">
        <v>20</v>
      </c>
      <c r="E307" s="12" t="s">
        <v>14</v>
      </c>
      <c r="F307" s="16" t="s">
        <v>467</v>
      </c>
      <c r="G307" s="27">
        <f>+G308+G311+G312+G313+G310+G309</f>
        <v>952153325</v>
      </c>
      <c r="H307" s="27">
        <f>+H308+H311+H312+H313+H310+H309</f>
        <v>0</v>
      </c>
      <c r="I307" s="27">
        <f>+I308+I311+I312+I313+I310+I309</f>
        <v>0</v>
      </c>
      <c r="J307" s="27">
        <f>+J308+J311+J312+J313+J310+J309</f>
        <v>45000000</v>
      </c>
      <c r="K307" s="27">
        <f>+K308+K311+K312+K313+K310+K309</f>
        <v>0</v>
      </c>
      <c r="L307" s="27">
        <f t="shared" si="83"/>
        <v>45000000</v>
      </c>
      <c r="M307" s="27">
        <f>+M308+M311+M312+M313+M310+M309</f>
        <v>997153325</v>
      </c>
      <c r="N307" s="27">
        <f>+N308+N311+N312+N313+N310+N309</f>
        <v>751274569.33000004</v>
      </c>
      <c r="O307" s="27">
        <f>+O308+O311+O312+O313+O310+O309</f>
        <v>402442615.30000001</v>
      </c>
      <c r="P307" s="27">
        <f>+P308+P311+P312+P313+P310+P309</f>
        <v>89975751.170000002</v>
      </c>
      <c r="Q307" s="64">
        <f>+Q308+Q311+Q312+Q313+Q310+Q309</f>
        <v>89975751.170000002</v>
      </c>
    </row>
    <row r="308" spans="1:17" ht="31.5" x14ac:dyDescent="0.25">
      <c r="A308" s="60" t="s">
        <v>503</v>
      </c>
      <c r="B308" s="18" t="s">
        <v>141</v>
      </c>
      <c r="C308" s="19" t="s">
        <v>16</v>
      </c>
      <c r="D308" s="19">
        <v>20</v>
      </c>
      <c r="E308" s="19" t="s">
        <v>14</v>
      </c>
      <c r="F308" s="20" t="s">
        <v>142</v>
      </c>
      <c r="G308" s="21">
        <v>16420000</v>
      </c>
      <c r="H308" s="21">
        <v>0</v>
      </c>
      <c r="I308" s="21">
        <v>0</v>
      </c>
      <c r="J308" s="21">
        <v>0</v>
      </c>
      <c r="K308" s="21">
        <v>0</v>
      </c>
      <c r="L308" s="21">
        <f t="shared" si="83"/>
        <v>0</v>
      </c>
      <c r="M308" s="21">
        <f t="shared" ref="M308:M313" si="90">+G308+L308</f>
        <v>16420000</v>
      </c>
      <c r="N308" s="25">
        <v>2400000</v>
      </c>
      <c r="O308" s="25">
        <v>2400000</v>
      </c>
      <c r="P308" s="21">
        <v>458631.2</v>
      </c>
      <c r="Q308" s="62">
        <v>458631.2</v>
      </c>
    </row>
    <row r="309" spans="1:17" ht="18.75" x14ac:dyDescent="0.25">
      <c r="A309" s="60" t="s">
        <v>503</v>
      </c>
      <c r="B309" s="18" t="s">
        <v>143</v>
      </c>
      <c r="C309" s="19" t="s">
        <v>16</v>
      </c>
      <c r="D309" s="19">
        <v>20</v>
      </c>
      <c r="E309" s="19" t="s">
        <v>14</v>
      </c>
      <c r="F309" s="20" t="s">
        <v>144</v>
      </c>
      <c r="G309" s="21">
        <v>86852600</v>
      </c>
      <c r="H309" s="21">
        <v>0</v>
      </c>
      <c r="I309" s="21">
        <v>0</v>
      </c>
      <c r="J309" s="21">
        <v>45000000</v>
      </c>
      <c r="K309" s="21">
        <v>0</v>
      </c>
      <c r="L309" s="21">
        <f t="shared" si="83"/>
        <v>45000000</v>
      </c>
      <c r="M309" s="21">
        <f t="shared" si="90"/>
        <v>131852600</v>
      </c>
      <c r="N309" s="25">
        <v>130852600</v>
      </c>
      <c r="O309" s="25">
        <v>130852600</v>
      </c>
      <c r="P309" s="21">
        <v>51627174</v>
      </c>
      <c r="Q309" s="62">
        <v>51627174</v>
      </c>
    </row>
    <row r="310" spans="1:17" ht="18.75" x14ac:dyDescent="0.25">
      <c r="A310" s="60" t="s">
        <v>503</v>
      </c>
      <c r="B310" s="18" t="s">
        <v>145</v>
      </c>
      <c r="C310" s="19" t="s">
        <v>16</v>
      </c>
      <c r="D310" s="19">
        <v>20</v>
      </c>
      <c r="E310" s="19" t="s">
        <v>14</v>
      </c>
      <c r="F310" s="20" t="s">
        <v>146</v>
      </c>
      <c r="G310" s="21">
        <v>15717514</v>
      </c>
      <c r="H310" s="21">
        <v>0</v>
      </c>
      <c r="I310" s="21">
        <v>0</v>
      </c>
      <c r="J310" s="21">
        <v>0</v>
      </c>
      <c r="K310" s="21">
        <v>0</v>
      </c>
      <c r="L310" s="21">
        <f t="shared" si="83"/>
        <v>0</v>
      </c>
      <c r="M310" s="21">
        <f t="shared" si="90"/>
        <v>15717514</v>
      </c>
      <c r="N310" s="25">
        <v>2942570</v>
      </c>
      <c r="O310" s="25">
        <v>2941578.95</v>
      </c>
      <c r="P310" s="21">
        <v>8.9499999999999993</v>
      </c>
      <c r="Q310" s="62">
        <v>8.9499999999999993</v>
      </c>
    </row>
    <row r="311" spans="1:17" ht="18.75" x14ac:dyDescent="0.25">
      <c r="A311" s="60" t="s">
        <v>503</v>
      </c>
      <c r="B311" s="18" t="s">
        <v>147</v>
      </c>
      <c r="C311" s="19" t="s">
        <v>16</v>
      </c>
      <c r="D311" s="19">
        <v>20</v>
      </c>
      <c r="E311" s="19" t="s">
        <v>14</v>
      </c>
      <c r="F311" s="20" t="s">
        <v>148</v>
      </c>
      <c r="G311" s="21">
        <v>25215211</v>
      </c>
      <c r="H311" s="21">
        <v>0</v>
      </c>
      <c r="I311" s="21">
        <v>0</v>
      </c>
      <c r="J311" s="21">
        <v>0</v>
      </c>
      <c r="K311" s="21">
        <v>0</v>
      </c>
      <c r="L311" s="21">
        <f t="shared" si="83"/>
        <v>0</v>
      </c>
      <c r="M311" s="21">
        <f t="shared" si="90"/>
        <v>25215211</v>
      </c>
      <c r="N311" s="25">
        <v>4360983.33</v>
      </c>
      <c r="O311" s="25">
        <v>4360005.5199999996</v>
      </c>
      <c r="P311" s="21">
        <v>369922.19</v>
      </c>
      <c r="Q311" s="62">
        <v>369922.19</v>
      </c>
    </row>
    <row r="312" spans="1:17" ht="18.75" x14ac:dyDescent="0.25">
      <c r="A312" s="60" t="s">
        <v>503</v>
      </c>
      <c r="B312" s="18" t="s">
        <v>149</v>
      </c>
      <c r="C312" s="19" t="s">
        <v>16</v>
      </c>
      <c r="D312" s="19">
        <v>20</v>
      </c>
      <c r="E312" s="19" t="s">
        <v>14</v>
      </c>
      <c r="F312" s="20" t="s">
        <v>150</v>
      </c>
      <c r="G312" s="21">
        <v>421698000</v>
      </c>
      <c r="H312" s="21">
        <v>0</v>
      </c>
      <c r="I312" s="21">
        <v>0</v>
      </c>
      <c r="J312" s="21">
        <v>0</v>
      </c>
      <c r="K312" s="21">
        <v>0</v>
      </c>
      <c r="L312" s="21">
        <f t="shared" si="83"/>
        <v>0</v>
      </c>
      <c r="M312" s="21">
        <f t="shared" si="90"/>
        <v>421698000</v>
      </c>
      <c r="N312" s="25">
        <v>224468416</v>
      </c>
      <c r="O312" s="25">
        <v>224376945.83000001</v>
      </c>
      <c r="P312" s="21">
        <v>8529.83</v>
      </c>
      <c r="Q312" s="62">
        <v>8529.83</v>
      </c>
    </row>
    <row r="313" spans="1:17" ht="31.5" x14ac:dyDescent="0.25">
      <c r="A313" s="60" t="s">
        <v>503</v>
      </c>
      <c r="B313" s="18" t="s">
        <v>151</v>
      </c>
      <c r="C313" s="19" t="s">
        <v>16</v>
      </c>
      <c r="D313" s="19">
        <v>20</v>
      </c>
      <c r="E313" s="19" t="s">
        <v>14</v>
      </c>
      <c r="F313" s="20" t="s">
        <v>468</v>
      </c>
      <c r="G313" s="21">
        <v>386250000</v>
      </c>
      <c r="H313" s="21">
        <v>0</v>
      </c>
      <c r="I313" s="21">
        <v>0</v>
      </c>
      <c r="J313" s="21">
        <v>0</v>
      </c>
      <c r="K313" s="21">
        <v>0</v>
      </c>
      <c r="L313" s="21">
        <f t="shared" si="83"/>
        <v>0</v>
      </c>
      <c r="M313" s="21">
        <f t="shared" si="90"/>
        <v>386250000</v>
      </c>
      <c r="N313" s="25">
        <v>386250000</v>
      </c>
      <c r="O313" s="25">
        <v>37511485</v>
      </c>
      <c r="P313" s="21">
        <v>37511485</v>
      </c>
      <c r="Q313" s="62">
        <v>37511485</v>
      </c>
    </row>
    <row r="314" spans="1:17" ht="47.25" x14ac:dyDescent="0.25">
      <c r="A314" s="60" t="s">
        <v>503</v>
      </c>
      <c r="B314" s="15" t="s">
        <v>153</v>
      </c>
      <c r="C314" s="12" t="s">
        <v>16</v>
      </c>
      <c r="D314" s="12">
        <v>20</v>
      </c>
      <c r="E314" s="12" t="s">
        <v>14</v>
      </c>
      <c r="F314" s="16" t="s">
        <v>469</v>
      </c>
      <c r="G314" s="27">
        <f>+G315+G316+G317</f>
        <v>9992637352</v>
      </c>
      <c r="H314" s="27">
        <f>+H315+H316+H317</f>
        <v>0</v>
      </c>
      <c r="I314" s="27">
        <f>+I315+I316+I317</f>
        <v>0</v>
      </c>
      <c r="J314" s="27">
        <f>+J315+J316+J317</f>
        <v>0</v>
      </c>
      <c r="K314" s="27">
        <f>+K315+K316+K317</f>
        <v>46000000</v>
      </c>
      <c r="L314" s="27">
        <f t="shared" si="83"/>
        <v>-46000000</v>
      </c>
      <c r="M314" s="27">
        <f>+M315+M316+M317</f>
        <v>9946637352</v>
      </c>
      <c r="N314" s="27">
        <f>+N315+N316+N317</f>
        <v>6129083977</v>
      </c>
      <c r="O314" s="27">
        <f>+O315+O316+O317</f>
        <v>5469154209.3800001</v>
      </c>
      <c r="P314" s="27">
        <f>+P315+P316+P317</f>
        <v>2191362784.8800001</v>
      </c>
      <c r="Q314" s="64">
        <f>+Q315+Q316+Q317</f>
        <v>2191362784.8800001</v>
      </c>
    </row>
    <row r="315" spans="1:17" ht="18.75" x14ac:dyDescent="0.25">
      <c r="A315" s="60" t="s">
        <v>503</v>
      </c>
      <c r="B315" s="18" t="s">
        <v>155</v>
      </c>
      <c r="C315" s="19" t="s">
        <v>16</v>
      </c>
      <c r="D315" s="19">
        <v>20</v>
      </c>
      <c r="E315" s="19" t="s">
        <v>14</v>
      </c>
      <c r="F315" s="20" t="s">
        <v>156</v>
      </c>
      <c r="G315" s="21">
        <v>1637544870</v>
      </c>
      <c r="H315" s="21">
        <v>0</v>
      </c>
      <c r="I315" s="21">
        <v>0</v>
      </c>
      <c r="J315" s="21">
        <v>0</v>
      </c>
      <c r="K315" s="21">
        <v>0</v>
      </c>
      <c r="L315" s="21">
        <f t="shared" si="83"/>
        <v>0</v>
      </c>
      <c r="M315" s="21">
        <f>+G315+L315</f>
        <v>1637544870</v>
      </c>
      <c r="N315" s="21">
        <v>1102557146</v>
      </c>
      <c r="O315" s="21">
        <v>1102532155</v>
      </c>
      <c r="P315" s="21">
        <v>1098146359</v>
      </c>
      <c r="Q315" s="62">
        <v>1098146359</v>
      </c>
    </row>
    <row r="316" spans="1:17" ht="18.75" x14ac:dyDescent="0.25">
      <c r="A316" s="60" t="s">
        <v>503</v>
      </c>
      <c r="B316" s="18" t="s">
        <v>157</v>
      </c>
      <c r="C316" s="19" t="s">
        <v>16</v>
      </c>
      <c r="D316" s="19">
        <v>20</v>
      </c>
      <c r="E316" s="19" t="s">
        <v>14</v>
      </c>
      <c r="F316" s="20" t="s">
        <v>158</v>
      </c>
      <c r="G316" s="21">
        <v>8350831932</v>
      </c>
      <c r="H316" s="21">
        <v>0</v>
      </c>
      <c r="I316" s="21">
        <v>0</v>
      </c>
      <c r="J316" s="21">
        <v>0</v>
      </c>
      <c r="K316" s="21">
        <v>46000000</v>
      </c>
      <c r="L316" s="21">
        <f t="shared" si="83"/>
        <v>-46000000</v>
      </c>
      <c r="M316" s="21">
        <f>+G316+L316</f>
        <v>8304831932</v>
      </c>
      <c r="N316" s="21">
        <v>5025158434</v>
      </c>
      <c r="O316" s="21">
        <v>4365255653.5</v>
      </c>
      <c r="P316" s="21">
        <v>1093216422</v>
      </c>
      <c r="Q316" s="62">
        <v>1093216422</v>
      </c>
    </row>
    <row r="317" spans="1:17" ht="31.5" x14ac:dyDescent="0.25">
      <c r="A317" s="60" t="s">
        <v>503</v>
      </c>
      <c r="B317" s="18" t="s">
        <v>159</v>
      </c>
      <c r="C317" s="19" t="s">
        <v>16</v>
      </c>
      <c r="D317" s="19">
        <v>20</v>
      </c>
      <c r="E317" s="19" t="s">
        <v>14</v>
      </c>
      <c r="F317" s="20" t="s">
        <v>160</v>
      </c>
      <c r="G317" s="21">
        <v>4260550</v>
      </c>
      <c r="H317" s="21">
        <v>0</v>
      </c>
      <c r="I317" s="21">
        <v>0</v>
      </c>
      <c r="J317" s="21">
        <v>0</v>
      </c>
      <c r="K317" s="21">
        <v>0</v>
      </c>
      <c r="L317" s="21">
        <f t="shared" si="83"/>
        <v>0</v>
      </c>
      <c r="M317" s="21">
        <f>+G317+L317</f>
        <v>4260550</v>
      </c>
      <c r="N317" s="21">
        <v>1368397</v>
      </c>
      <c r="O317" s="21">
        <v>1366400.88</v>
      </c>
      <c r="P317" s="21">
        <v>3.88</v>
      </c>
      <c r="Q317" s="62">
        <v>3.88</v>
      </c>
    </row>
    <row r="318" spans="1:17" ht="31.5" x14ac:dyDescent="0.25">
      <c r="A318" s="60" t="s">
        <v>503</v>
      </c>
      <c r="B318" s="15" t="s">
        <v>161</v>
      </c>
      <c r="C318" s="12" t="s">
        <v>16</v>
      </c>
      <c r="D318" s="12">
        <v>20</v>
      </c>
      <c r="E318" s="12" t="s">
        <v>14</v>
      </c>
      <c r="F318" s="16" t="s">
        <v>162</v>
      </c>
      <c r="G318" s="27">
        <f>SUM(G319:G324)</f>
        <v>7651445831</v>
      </c>
      <c r="H318" s="27">
        <f>SUM(H319:H324)</f>
        <v>0</v>
      </c>
      <c r="I318" s="27">
        <f>SUM(I319:I324)</f>
        <v>0</v>
      </c>
      <c r="J318" s="27">
        <f>SUM(J319:J324)</f>
        <v>70000000</v>
      </c>
      <c r="K318" s="27">
        <f>SUM(K319:K324)</f>
        <v>70000000</v>
      </c>
      <c r="L318" s="27">
        <f t="shared" si="83"/>
        <v>0</v>
      </c>
      <c r="M318" s="27">
        <f>SUM(M319:M324)</f>
        <v>7651445831</v>
      </c>
      <c r="N318" s="27">
        <f>SUM(N319:N324)</f>
        <v>6639974252.6700001</v>
      </c>
      <c r="O318" s="27">
        <f>SUM(O319:O324)</f>
        <v>5863155749.3800001</v>
      </c>
      <c r="P318" s="27">
        <f>SUM(P319:P324)</f>
        <v>230481890.16999999</v>
      </c>
      <c r="Q318" s="64">
        <f>SUM(Q319:Q324)</f>
        <v>230481890.16999999</v>
      </c>
    </row>
    <row r="319" spans="1:17" ht="18.75" x14ac:dyDescent="0.25">
      <c r="A319" s="60" t="s">
        <v>503</v>
      </c>
      <c r="B319" s="18" t="s">
        <v>163</v>
      </c>
      <c r="C319" s="19" t="s">
        <v>16</v>
      </c>
      <c r="D319" s="19">
        <v>20</v>
      </c>
      <c r="E319" s="19" t="s">
        <v>14</v>
      </c>
      <c r="F319" s="20" t="s">
        <v>164</v>
      </c>
      <c r="G319" s="21">
        <v>2184505767</v>
      </c>
      <c r="H319" s="21">
        <v>0</v>
      </c>
      <c r="I319" s="21">
        <v>0</v>
      </c>
      <c r="J319" s="21">
        <v>0</v>
      </c>
      <c r="K319" s="21">
        <v>70000000</v>
      </c>
      <c r="L319" s="21">
        <f t="shared" si="83"/>
        <v>-70000000</v>
      </c>
      <c r="M319" s="21">
        <f t="shared" ref="M319:M324" si="91">+G319+L319</f>
        <v>2114505767</v>
      </c>
      <c r="N319" s="21">
        <v>1975657208</v>
      </c>
      <c r="O319" s="21">
        <v>1974300494.3800001</v>
      </c>
      <c r="P319" s="21">
        <v>77061298.379999995</v>
      </c>
      <c r="Q319" s="62">
        <v>77061298.379999995</v>
      </c>
    </row>
    <row r="320" spans="1:17" ht="31.5" x14ac:dyDescent="0.25">
      <c r="A320" s="60" t="s">
        <v>503</v>
      </c>
      <c r="B320" s="18" t="s">
        <v>165</v>
      </c>
      <c r="C320" s="19" t="s">
        <v>16</v>
      </c>
      <c r="D320" s="19">
        <v>20</v>
      </c>
      <c r="E320" s="19" t="s">
        <v>14</v>
      </c>
      <c r="F320" s="20" t="s">
        <v>470</v>
      </c>
      <c r="G320" s="21">
        <v>3068205231</v>
      </c>
      <c r="H320" s="21">
        <v>0</v>
      </c>
      <c r="I320" s="21">
        <v>0</v>
      </c>
      <c r="J320" s="21">
        <v>70000000</v>
      </c>
      <c r="K320" s="21">
        <v>0</v>
      </c>
      <c r="L320" s="21">
        <f t="shared" si="83"/>
        <v>70000000</v>
      </c>
      <c r="M320" s="21">
        <f t="shared" si="91"/>
        <v>3138205231</v>
      </c>
      <c r="N320" s="21">
        <v>3088528518</v>
      </c>
      <c r="O320" s="21">
        <v>2957423374.52</v>
      </c>
      <c r="P320" s="21">
        <v>89271059.519999996</v>
      </c>
      <c r="Q320" s="62">
        <v>89271059.519999996</v>
      </c>
    </row>
    <row r="321" spans="1:17" ht="31.5" x14ac:dyDescent="0.25">
      <c r="A321" s="60" t="s">
        <v>503</v>
      </c>
      <c r="B321" s="18" t="s">
        <v>167</v>
      </c>
      <c r="C321" s="19" t="s">
        <v>16</v>
      </c>
      <c r="D321" s="19">
        <v>20</v>
      </c>
      <c r="E321" s="19" t="s">
        <v>14</v>
      </c>
      <c r="F321" s="20" t="s">
        <v>471</v>
      </c>
      <c r="G321" s="21">
        <v>373553600</v>
      </c>
      <c r="H321" s="21">
        <v>0</v>
      </c>
      <c r="I321" s="21">
        <v>0</v>
      </c>
      <c r="J321" s="21">
        <v>0</v>
      </c>
      <c r="K321" s="21">
        <v>0</v>
      </c>
      <c r="L321" s="21">
        <f t="shared" si="83"/>
        <v>0</v>
      </c>
      <c r="M321" s="21">
        <f t="shared" si="91"/>
        <v>373553600</v>
      </c>
      <c r="N321" s="21">
        <v>258583600</v>
      </c>
      <c r="O321" s="21">
        <v>55027210.590000004</v>
      </c>
      <c r="P321" s="21">
        <v>5416210.5899999999</v>
      </c>
      <c r="Q321" s="62">
        <v>5416210.5899999999</v>
      </c>
    </row>
    <row r="322" spans="1:17" ht="18.75" x14ac:dyDescent="0.25">
      <c r="A322" s="60" t="s">
        <v>503</v>
      </c>
      <c r="B322" s="18" t="s">
        <v>169</v>
      </c>
      <c r="C322" s="19" t="s">
        <v>16</v>
      </c>
      <c r="D322" s="19">
        <v>20</v>
      </c>
      <c r="E322" s="19" t="s">
        <v>14</v>
      </c>
      <c r="F322" s="20" t="s">
        <v>170</v>
      </c>
      <c r="G322" s="21">
        <v>1353159517</v>
      </c>
      <c r="H322" s="21">
        <v>0</v>
      </c>
      <c r="I322" s="21">
        <v>0</v>
      </c>
      <c r="J322" s="21">
        <v>0</v>
      </c>
      <c r="K322" s="21">
        <v>0</v>
      </c>
      <c r="L322" s="21">
        <f t="shared" si="83"/>
        <v>0</v>
      </c>
      <c r="M322" s="21">
        <f t="shared" si="91"/>
        <v>1353159517</v>
      </c>
      <c r="N322" s="21">
        <v>1015367926.67</v>
      </c>
      <c r="O322" s="21">
        <v>658287863.72000003</v>
      </c>
      <c r="P322" s="21">
        <v>58728515.509999998</v>
      </c>
      <c r="Q322" s="62">
        <v>58728515.509999998</v>
      </c>
    </row>
    <row r="323" spans="1:17" ht="47.25" x14ac:dyDescent="0.25">
      <c r="A323" s="60" t="s">
        <v>503</v>
      </c>
      <c r="B323" s="18" t="s">
        <v>171</v>
      </c>
      <c r="C323" s="19" t="s">
        <v>16</v>
      </c>
      <c r="D323" s="19">
        <v>20</v>
      </c>
      <c r="E323" s="19" t="s">
        <v>14</v>
      </c>
      <c r="F323" s="20" t="s">
        <v>472</v>
      </c>
      <c r="G323" s="21">
        <v>213650000</v>
      </c>
      <c r="H323" s="21">
        <v>0</v>
      </c>
      <c r="I323" s="21">
        <v>0</v>
      </c>
      <c r="J323" s="21">
        <v>0</v>
      </c>
      <c r="K323" s="21">
        <v>0</v>
      </c>
      <c r="L323" s="21">
        <f t="shared" ref="L323:L390" si="92">+H323-I323+J323-K323</f>
        <v>0</v>
      </c>
      <c r="M323" s="21">
        <f t="shared" si="91"/>
        <v>213650000</v>
      </c>
      <c r="N323" s="21">
        <v>83700000</v>
      </c>
      <c r="O323" s="21">
        <v>1132.06</v>
      </c>
      <c r="P323" s="21">
        <v>1132.06</v>
      </c>
      <c r="Q323" s="62">
        <v>1132.06</v>
      </c>
    </row>
    <row r="324" spans="1:17" ht="47.25" x14ac:dyDescent="0.25">
      <c r="A324" s="60" t="s">
        <v>503</v>
      </c>
      <c r="B324" s="18" t="s">
        <v>173</v>
      </c>
      <c r="C324" s="19" t="s">
        <v>16</v>
      </c>
      <c r="D324" s="19">
        <v>20</v>
      </c>
      <c r="E324" s="19" t="s">
        <v>14</v>
      </c>
      <c r="F324" s="20" t="s">
        <v>473</v>
      </c>
      <c r="G324" s="21">
        <v>458371716</v>
      </c>
      <c r="H324" s="21">
        <v>0</v>
      </c>
      <c r="I324" s="21">
        <v>0</v>
      </c>
      <c r="J324" s="21">
        <v>0</v>
      </c>
      <c r="K324" s="21">
        <v>0</v>
      </c>
      <c r="L324" s="21">
        <f t="shared" si="92"/>
        <v>0</v>
      </c>
      <c r="M324" s="21">
        <f t="shared" si="91"/>
        <v>458371716</v>
      </c>
      <c r="N324" s="21">
        <v>218137000</v>
      </c>
      <c r="O324" s="21">
        <v>218115674.11000001</v>
      </c>
      <c r="P324" s="21">
        <v>3674.11</v>
      </c>
      <c r="Q324" s="62">
        <v>3674.11</v>
      </c>
    </row>
    <row r="325" spans="1:17" ht="31.5" x14ac:dyDescent="0.25">
      <c r="A325" s="60" t="s">
        <v>503</v>
      </c>
      <c r="B325" s="15" t="s">
        <v>175</v>
      </c>
      <c r="C325" s="12" t="s">
        <v>16</v>
      </c>
      <c r="D325" s="12">
        <v>20</v>
      </c>
      <c r="E325" s="12" t="s">
        <v>14</v>
      </c>
      <c r="F325" s="16" t="s">
        <v>474</v>
      </c>
      <c r="G325" s="27">
        <f>SUM(G326:G330)</f>
        <v>587900000</v>
      </c>
      <c r="H325" s="27">
        <f>SUM(H326:H330)</f>
        <v>0</v>
      </c>
      <c r="I325" s="27">
        <f>SUM(I326:I330)</f>
        <v>0</v>
      </c>
      <c r="J325" s="27">
        <f>SUM(J326:J330)</f>
        <v>0</v>
      </c>
      <c r="K325" s="27">
        <f>SUM(K326:K330)</f>
        <v>0</v>
      </c>
      <c r="L325" s="27">
        <f t="shared" si="92"/>
        <v>0</v>
      </c>
      <c r="M325" s="27">
        <f>SUM(M326:M330)</f>
        <v>587900000</v>
      </c>
      <c r="N325" s="27">
        <f>SUM(N326:N330)</f>
        <v>523556150</v>
      </c>
      <c r="O325" s="27">
        <f>SUM(O326:O330)</f>
        <v>350177795.97000003</v>
      </c>
      <c r="P325" s="27">
        <f>SUM(P326:P330)</f>
        <v>177795.97</v>
      </c>
      <c r="Q325" s="64">
        <f>SUM(Q326:Q330)</f>
        <v>177795.97</v>
      </c>
    </row>
    <row r="326" spans="1:17" ht="18.75" x14ac:dyDescent="0.25">
      <c r="A326" s="60" t="s">
        <v>503</v>
      </c>
      <c r="B326" s="18" t="s">
        <v>177</v>
      </c>
      <c r="C326" s="19" t="s">
        <v>16</v>
      </c>
      <c r="D326" s="19">
        <v>20</v>
      </c>
      <c r="E326" s="19" t="s">
        <v>14</v>
      </c>
      <c r="F326" s="20" t="s">
        <v>178</v>
      </c>
      <c r="G326" s="21">
        <v>282000000</v>
      </c>
      <c r="H326" s="21">
        <v>0</v>
      </c>
      <c r="I326" s="21">
        <v>0</v>
      </c>
      <c r="J326" s="21">
        <v>0</v>
      </c>
      <c r="K326" s="21">
        <v>0</v>
      </c>
      <c r="L326" s="21">
        <f t="shared" si="92"/>
        <v>0</v>
      </c>
      <c r="M326" s="21">
        <f t="shared" ref="M326:M331" si="93">+G326+L326</f>
        <v>282000000</v>
      </c>
      <c r="N326" s="21">
        <v>282000000</v>
      </c>
      <c r="O326" s="21">
        <v>120000000</v>
      </c>
      <c r="P326" s="21">
        <v>0</v>
      </c>
      <c r="Q326" s="62">
        <v>0</v>
      </c>
    </row>
    <row r="327" spans="1:17" ht="31.5" x14ac:dyDescent="0.25">
      <c r="A327" s="60" t="s">
        <v>503</v>
      </c>
      <c r="B327" s="18" t="s">
        <v>179</v>
      </c>
      <c r="C327" s="19" t="s">
        <v>16</v>
      </c>
      <c r="D327" s="19">
        <v>20</v>
      </c>
      <c r="E327" s="19" t="s">
        <v>14</v>
      </c>
      <c r="F327" s="20" t="s">
        <v>180</v>
      </c>
      <c r="G327" s="21">
        <v>35000000</v>
      </c>
      <c r="H327" s="21">
        <v>0</v>
      </c>
      <c r="I327" s="21">
        <v>0</v>
      </c>
      <c r="J327" s="21">
        <v>0</v>
      </c>
      <c r="K327" s="21">
        <v>0</v>
      </c>
      <c r="L327" s="21">
        <f t="shared" si="92"/>
        <v>0</v>
      </c>
      <c r="M327" s="21">
        <f t="shared" si="93"/>
        <v>35000000</v>
      </c>
      <c r="N327" s="21">
        <v>10005350</v>
      </c>
      <c r="O327" s="21">
        <v>377.6</v>
      </c>
      <c r="P327" s="21">
        <v>377.6</v>
      </c>
      <c r="Q327" s="62">
        <v>377.6</v>
      </c>
    </row>
    <row r="328" spans="1:17" ht="47.25" x14ac:dyDescent="0.25">
      <c r="A328" s="60" t="s">
        <v>503</v>
      </c>
      <c r="B328" s="18" t="s">
        <v>181</v>
      </c>
      <c r="C328" s="19" t="s">
        <v>16</v>
      </c>
      <c r="D328" s="19">
        <v>20</v>
      </c>
      <c r="E328" s="19" t="s">
        <v>14</v>
      </c>
      <c r="F328" s="20" t="s">
        <v>475</v>
      </c>
      <c r="G328" s="21">
        <v>1500000</v>
      </c>
      <c r="H328" s="21">
        <v>0</v>
      </c>
      <c r="I328" s="21">
        <v>0</v>
      </c>
      <c r="J328" s="21">
        <v>0</v>
      </c>
      <c r="K328" s="21">
        <v>0</v>
      </c>
      <c r="L328" s="21">
        <f t="shared" si="92"/>
        <v>0</v>
      </c>
      <c r="M328" s="21">
        <f t="shared" si="93"/>
        <v>1500000</v>
      </c>
      <c r="N328" s="21">
        <v>1500000</v>
      </c>
      <c r="O328" s="21">
        <v>173296</v>
      </c>
      <c r="P328" s="21">
        <v>173296</v>
      </c>
      <c r="Q328" s="62">
        <v>173296</v>
      </c>
    </row>
    <row r="329" spans="1:17" ht="31.5" x14ac:dyDescent="0.25">
      <c r="A329" s="60" t="s">
        <v>503</v>
      </c>
      <c r="B329" s="18" t="s">
        <v>183</v>
      </c>
      <c r="C329" s="19" t="s">
        <v>16</v>
      </c>
      <c r="D329" s="19">
        <v>20</v>
      </c>
      <c r="E329" s="19" t="s">
        <v>14</v>
      </c>
      <c r="F329" s="20" t="s">
        <v>476</v>
      </c>
      <c r="G329" s="21">
        <v>239400000</v>
      </c>
      <c r="H329" s="21">
        <v>0</v>
      </c>
      <c r="I329" s="21">
        <v>0</v>
      </c>
      <c r="J329" s="21">
        <v>0</v>
      </c>
      <c r="K329" s="21">
        <v>0</v>
      </c>
      <c r="L329" s="21">
        <f t="shared" si="92"/>
        <v>0</v>
      </c>
      <c r="M329" s="25">
        <f t="shared" si="93"/>
        <v>239400000</v>
      </c>
      <c r="N329" s="21">
        <v>200050800</v>
      </c>
      <c r="O329" s="21">
        <v>200004122.37</v>
      </c>
      <c r="P329" s="21">
        <v>4122.37</v>
      </c>
      <c r="Q329" s="62">
        <v>4122.37</v>
      </c>
    </row>
    <row r="330" spans="1:17" ht="18.75" x14ac:dyDescent="0.25">
      <c r="A330" s="60" t="s">
        <v>503</v>
      </c>
      <c r="B330" s="18" t="s">
        <v>185</v>
      </c>
      <c r="C330" s="19" t="s">
        <v>16</v>
      </c>
      <c r="D330" s="19">
        <v>20</v>
      </c>
      <c r="E330" s="19" t="s">
        <v>14</v>
      </c>
      <c r="F330" s="20" t="s">
        <v>186</v>
      </c>
      <c r="G330" s="21">
        <v>30000000</v>
      </c>
      <c r="H330" s="21">
        <v>0</v>
      </c>
      <c r="I330" s="21">
        <v>0</v>
      </c>
      <c r="J330" s="21">
        <v>0</v>
      </c>
      <c r="K330" s="21">
        <v>0</v>
      </c>
      <c r="L330" s="21">
        <f t="shared" si="92"/>
        <v>0</v>
      </c>
      <c r="M330" s="25">
        <f t="shared" si="93"/>
        <v>30000000</v>
      </c>
      <c r="N330" s="21">
        <v>30000000</v>
      </c>
      <c r="O330" s="21">
        <v>30000000</v>
      </c>
      <c r="P330" s="21">
        <v>0</v>
      </c>
      <c r="Q330" s="62">
        <v>0</v>
      </c>
    </row>
    <row r="331" spans="1:17" ht="18.75" x14ac:dyDescent="0.25">
      <c r="A331" s="60" t="s">
        <v>503</v>
      </c>
      <c r="B331" s="15" t="s">
        <v>187</v>
      </c>
      <c r="C331" s="12" t="s">
        <v>16</v>
      </c>
      <c r="D331" s="12">
        <v>20</v>
      </c>
      <c r="E331" s="12" t="s">
        <v>14</v>
      </c>
      <c r="F331" s="16" t="s">
        <v>188</v>
      </c>
      <c r="G331" s="27">
        <v>45000000</v>
      </c>
      <c r="H331" s="27">
        <v>0</v>
      </c>
      <c r="I331" s="27">
        <v>0</v>
      </c>
      <c r="J331" s="27">
        <v>0</v>
      </c>
      <c r="K331" s="27">
        <v>0</v>
      </c>
      <c r="L331" s="27">
        <f t="shared" si="92"/>
        <v>0</v>
      </c>
      <c r="M331" s="27">
        <f t="shared" si="93"/>
        <v>45000000</v>
      </c>
      <c r="N331" s="27">
        <v>6000000</v>
      </c>
      <c r="O331" s="27">
        <v>6000000</v>
      </c>
      <c r="P331" s="27">
        <v>454455.58</v>
      </c>
      <c r="Q331" s="64">
        <v>454455.58</v>
      </c>
    </row>
    <row r="332" spans="1:17" ht="18.75" x14ac:dyDescent="0.25">
      <c r="A332" s="60" t="s">
        <v>503</v>
      </c>
      <c r="B332" s="15" t="s">
        <v>189</v>
      </c>
      <c r="C332" s="12" t="s">
        <v>13</v>
      </c>
      <c r="D332" s="12">
        <v>10</v>
      </c>
      <c r="E332" s="12" t="s">
        <v>14</v>
      </c>
      <c r="F332" s="16" t="s">
        <v>190</v>
      </c>
      <c r="G332" s="27">
        <f>+G344</f>
        <v>1451042370</v>
      </c>
      <c r="H332" s="27">
        <f>+H344</f>
        <v>0</v>
      </c>
      <c r="I332" s="27">
        <f>+I344</f>
        <v>0</v>
      </c>
      <c r="J332" s="27">
        <f>+J344</f>
        <v>0</v>
      </c>
      <c r="K332" s="27">
        <f>+K344</f>
        <v>0</v>
      </c>
      <c r="L332" s="27">
        <f t="shared" si="92"/>
        <v>0</v>
      </c>
      <c r="M332" s="27">
        <f>+M344</f>
        <v>1451042370</v>
      </c>
      <c r="N332" s="27">
        <f>+N344</f>
        <v>0</v>
      </c>
      <c r="O332" s="27">
        <f>+O344</f>
        <v>0</v>
      </c>
      <c r="P332" s="27">
        <f>+P344</f>
        <v>0</v>
      </c>
      <c r="Q332" s="64">
        <f>+Q344</f>
        <v>0</v>
      </c>
    </row>
    <row r="333" spans="1:17" ht="18.75" x14ac:dyDescent="0.25">
      <c r="A333" s="60" t="s">
        <v>503</v>
      </c>
      <c r="B333" s="15" t="s">
        <v>189</v>
      </c>
      <c r="C333" s="12" t="s">
        <v>16</v>
      </c>
      <c r="D333" s="12">
        <v>20</v>
      </c>
      <c r="E333" s="12" t="s">
        <v>14</v>
      </c>
      <c r="F333" s="16" t="s">
        <v>190</v>
      </c>
      <c r="G333" s="27">
        <f>+G334+G337+G343</f>
        <v>13400055000</v>
      </c>
      <c r="H333" s="27">
        <f t="shared" ref="H333:Q333" si="94">+H334+H337+H343</f>
        <v>0</v>
      </c>
      <c r="I333" s="27">
        <f t="shared" si="94"/>
        <v>0</v>
      </c>
      <c r="J333" s="27">
        <f t="shared" si="94"/>
        <v>0</v>
      </c>
      <c r="K333" s="27">
        <f t="shared" si="94"/>
        <v>0</v>
      </c>
      <c r="L333" s="27">
        <f t="shared" si="92"/>
        <v>0</v>
      </c>
      <c r="M333" s="27">
        <f t="shared" si="94"/>
        <v>13400055000</v>
      </c>
      <c r="N333" s="27">
        <f t="shared" si="94"/>
        <v>232514000</v>
      </c>
      <c r="O333" s="27">
        <f t="shared" si="94"/>
        <v>31325540.359999999</v>
      </c>
      <c r="P333" s="27">
        <f t="shared" si="94"/>
        <v>31194319.359999999</v>
      </c>
      <c r="Q333" s="64">
        <f t="shared" si="94"/>
        <v>31194319.359999999</v>
      </c>
    </row>
    <row r="334" spans="1:17" ht="18.75" x14ac:dyDescent="0.25">
      <c r="A334" s="60" t="s">
        <v>503</v>
      </c>
      <c r="B334" s="15" t="s">
        <v>191</v>
      </c>
      <c r="C334" s="12" t="s">
        <v>16</v>
      </c>
      <c r="D334" s="12">
        <v>20</v>
      </c>
      <c r="E334" s="12" t="s">
        <v>14</v>
      </c>
      <c r="F334" s="16" t="s">
        <v>192</v>
      </c>
      <c r="G334" s="27">
        <f>+G335</f>
        <v>5574395000</v>
      </c>
      <c r="H334" s="27">
        <f t="shared" ref="H334:Q335" si="95">+H335</f>
        <v>0</v>
      </c>
      <c r="I334" s="27">
        <f t="shared" si="95"/>
        <v>0</v>
      </c>
      <c r="J334" s="27">
        <f t="shared" si="95"/>
        <v>0</v>
      </c>
      <c r="K334" s="27">
        <f t="shared" si="95"/>
        <v>0</v>
      </c>
      <c r="L334" s="27">
        <f t="shared" si="92"/>
        <v>0</v>
      </c>
      <c r="M334" s="27">
        <f t="shared" si="95"/>
        <v>5574395000</v>
      </c>
      <c r="N334" s="27">
        <f t="shared" si="95"/>
        <v>0</v>
      </c>
      <c r="O334" s="27">
        <f t="shared" si="95"/>
        <v>0</v>
      </c>
      <c r="P334" s="27">
        <f t="shared" si="95"/>
        <v>0</v>
      </c>
      <c r="Q334" s="64">
        <f t="shared" si="95"/>
        <v>0</v>
      </c>
    </row>
    <row r="335" spans="1:17" ht="18.75" x14ac:dyDescent="0.25">
      <c r="A335" s="60" t="s">
        <v>503</v>
      </c>
      <c r="B335" s="15" t="s">
        <v>193</v>
      </c>
      <c r="C335" s="12" t="s">
        <v>16</v>
      </c>
      <c r="D335" s="12">
        <v>20</v>
      </c>
      <c r="E335" s="12" t="s">
        <v>14</v>
      </c>
      <c r="F335" s="16" t="s">
        <v>194</v>
      </c>
      <c r="G335" s="27">
        <f>+G336</f>
        <v>5574395000</v>
      </c>
      <c r="H335" s="27">
        <f t="shared" si="95"/>
        <v>0</v>
      </c>
      <c r="I335" s="27">
        <f t="shared" si="95"/>
        <v>0</v>
      </c>
      <c r="J335" s="27">
        <f t="shared" si="95"/>
        <v>0</v>
      </c>
      <c r="K335" s="27">
        <f t="shared" si="95"/>
        <v>0</v>
      </c>
      <c r="L335" s="27">
        <f t="shared" si="92"/>
        <v>0</v>
      </c>
      <c r="M335" s="27">
        <f t="shared" si="95"/>
        <v>5574395000</v>
      </c>
      <c r="N335" s="27">
        <f t="shared" si="95"/>
        <v>0</v>
      </c>
      <c r="O335" s="27">
        <f t="shared" si="95"/>
        <v>0</v>
      </c>
      <c r="P335" s="27">
        <f t="shared" si="95"/>
        <v>0</v>
      </c>
      <c r="Q335" s="64">
        <f t="shared" si="95"/>
        <v>0</v>
      </c>
    </row>
    <row r="336" spans="1:17" ht="31.5" x14ac:dyDescent="0.25">
      <c r="A336" s="60" t="s">
        <v>503</v>
      </c>
      <c r="B336" s="18" t="s">
        <v>195</v>
      </c>
      <c r="C336" s="19" t="s">
        <v>16</v>
      </c>
      <c r="D336" s="19">
        <v>20</v>
      </c>
      <c r="E336" s="19" t="s">
        <v>14</v>
      </c>
      <c r="F336" s="20" t="s">
        <v>196</v>
      </c>
      <c r="G336" s="32">
        <v>5574395000</v>
      </c>
      <c r="H336" s="21">
        <v>0</v>
      </c>
      <c r="I336" s="21">
        <v>0</v>
      </c>
      <c r="J336" s="21">
        <v>0</v>
      </c>
      <c r="K336" s="21">
        <v>0</v>
      </c>
      <c r="L336" s="21">
        <f t="shared" si="92"/>
        <v>0</v>
      </c>
      <c r="M336" s="21">
        <f>+G336+L336</f>
        <v>5574395000</v>
      </c>
      <c r="N336" s="21">
        <v>0</v>
      </c>
      <c r="O336" s="21">
        <v>0</v>
      </c>
      <c r="P336" s="21">
        <v>0</v>
      </c>
      <c r="Q336" s="62">
        <v>0</v>
      </c>
    </row>
    <row r="337" spans="1:17" ht="18.75" x14ac:dyDescent="0.25">
      <c r="A337" s="60" t="s">
        <v>503</v>
      </c>
      <c r="B337" s="15" t="s">
        <v>197</v>
      </c>
      <c r="C337" s="12" t="s">
        <v>16</v>
      </c>
      <c r="D337" s="12">
        <v>20</v>
      </c>
      <c r="E337" s="12" t="s">
        <v>14</v>
      </c>
      <c r="F337" s="16" t="s">
        <v>198</v>
      </c>
      <c r="G337" s="27">
        <f t="shared" ref="G337:K338" si="96">+G338</f>
        <v>193264000</v>
      </c>
      <c r="H337" s="27">
        <f t="shared" si="96"/>
        <v>0</v>
      </c>
      <c r="I337" s="27">
        <f t="shared" si="96"/>
        <v>0</v>
      </c>
      <c r="J337" s="27">
        <f t="shared" si="96"/>
        <v>0</v>
      </c>
      <c r="K337" s="27">
        <f t="shared" si="96"/>
        <v>0</v>
      </c>
      <c r="L337" s="27">
        <f t="shared" si="92"/>
        <v>0</v>
      </c>
      <c r="M337" s="27">
        <f>+M338</f>
        <v>193264000</v>
      </c>
      <c r="N337" s="27">
        <f t="shared" ref="N337:Q338" si="97">+N338</f>
        <v>193264000</v>
      </c>
      <c r="O337" s="27">
        <f t="shared" si="97"/>
        <v>131221</v>
      </c>
      <c r="P337" s="27">
        <f t="shared" si="97"/>
        <v>0</v>
      </c>
      <c r="Q337" s="64">
        <f t="shared" si="97"/>
        <v>0</v>
      </c>
    </row>
    <row r="338" spans="1:17" ht="31.5" x14ac:dyDescent="0.25">
      <c r="A338" s="60" t="s">
        <v>503</v>
      </c>
      <c r="B338" s="15" t="s">
        <v>199</v>
      </c>
      <c r="C338" s="12" t="s">
        <v>16</v>
      </c>
      <c r="D338" s="12">
        <v>20</v>
      </c>
      <c r="E338" s="12" t="s">
        <v>14</v>
      </c>
      <c r="F338" s="16" t="s">
        <v>200</v>
      </c>
      <c r="G338" s="27">
        <f t="shared" si="96"/>
        <v>193264000</v>
      </c>
      <c r="H338" s="27">
        <f t="shared" si="96"/>
        <v>0</v>
      </c>
      <c r="I338" s="27">
        <f t="shared" si="96"/>
        <v>0</v>
      </c>
      <c r="J338" s="27">
        <f t="shared" si="96"/>
        <v>0</v>
      </c>
      <c r="K338" s="27">
        <f t="shared" si="96"/>
        <v>0</v>
      </c>
      <c r="L338" s="27">
        <f t="shared" si="92"/>
        <v>0</v>
      </c>
      <c r="M338" s="27">
        <f>+M339</f>
        <v>193264000</v>
      </c>
      <c r="N338" s="27">
        <f t="shared" si="97"/>
        <v>193264000</v>
      </c>
      <c r="O338" s="27">
        <f t="shared" si="97"/>
        <v>131221</v>
      </c>
      <c r="P338" s="27">
        <f t="shared" si="97"/>
        <v>0</v>
      </c>
      <c r="Q338" s="64">
        <f t="shared" si="97"/>
        <v>0</v>
      </c>
    </row>
    <row r="339" spans="1:17" ht="31.5" x14ac:dyDescent="0.25">
      <c r="A339" s="60" t="s">
        <v>503</v>
      </c>
      <c r="B339" s="15" t="s">
        <v>201</v>
      </c>
      <c r="C339" s="12" t="s">
        <v>16</v>
      </c>
      <c r="D339" s="12">
        <v>20</v>
      </c>
      <c r="E339" s="12" t="s">
        <v>14</v>
      </c>
      <c r="F339" s="16" t="s">
        <v>202</v>
      </c>
      <c r="G339" s="27">
        <f>+G340+G341</f>
        <v>193264000</v>
      </c>
      <c r="H339" s="27">
        <f>+H340+H341</f>
        <v>0</v>
      </c>
      <c r="I339" s="27">
        <f>+I340+I341</f>
        <v>0</v>
      </c>
      <c r="J339" s="27">
        <f>+J340+J341</f>
        <v>0</v>
      </c>
      <c r="K339" s="27">
        <f>+K340+K341</f>
        <v>0</v>
      </c>
      <c r="L339" s="27">
        <f t="shared" si="92"/>
        <v>0</v>
      </c>
      <c r="M339" s="27">
        <f>+M340+M341</f>
        <v>193264000</v>
      </c>
      <c r="N339" s="27">
        <f>+N340+N341</f>
        <v>193264000</v>
      </c>
      <c r="O339" s="27">
        <f>+O340+O341</f>
        <v>131221</v>
      </c>
      <c r="P339" s="27">
        <f>+P340+P341</f>
        <v>0</v>
      </c>
      <c r="Q339" s="64">
        <f>+Q340+Q341</f>
        <v>0</v>
      </c>
    </row>
    <row r="340" spans="1:17" ht="18.75" x14ac:dyDescent="0.25">
      <c r="A340" s="60" t="s">
        <v>503</v>
      </c>
      <c r="B340" s="18" t="s">
        <v>203</v>
      </c>
      <c r="C340" s="19" t="s">
        <v>16</v>
      </c>
      <c r="D340" s="19">
        <v>20</v>
      </c>
      <c r="E340" s="19" t="s">
        <v>14</v>
      </c>
      <c r="F340" s="20" t="s">
        <v>204</v>
      </c>
      <c r="G340" s="21">
        <v>92662153</v>
      </c>
      <c r="H340" s="21">
        <v>0</v>
      </c>
      <c r="I340" s="21">
        <v>0</v>
      </c>
      <c r="J340" s="21">
        <v>0</v>
      </c>
      <c r="K340" s="21">
        <v>0</v>
      </c>
      <c r="L340" s="21">
        <f t="shared" si="92"/>
        <v>0</v>
      </c>
      <c r="M340" s="21">
        <f t="shared" ref="M340:M348" si="98">+G340+L340</f>
        <v>92662153</v>
      </c>
      <c r="N340" s="21">
        <v>92662153</v>
      </c>
      <c r="O340" s="21">
        <v>131221</v>
      </c>
      <c r="P340" s="21">
        <v>0</v>
      </c>
      <c r="Q340" s="62">
        <v>0</v>
      </c>
    </row>
    <row r="341" spans="1:17" ht="31.5" x14ac:dyDescent="0.25">
      <c r="A341" s="60" t="s">
        <v>503</v>
      </c>
      <c r="B341" s="18" t="s">
        <v>205</v>
      </c>
      <c r="C341" s="19" t="s">
        <v>16</v>
      </c>
      <c r="D341" s="19">
        <v>20</v>
      </c>
      <c r="E341" s="19" t="s">
        <v>14</v>
      </c>
      <c r="F341" s="20" t="s">
        <v>206</v>
      </c>
      <c r="G341" s="21">
        <v>100601847</v>
      </c>
      <c r="H341" s="21">
        <v>0</v>
      </c>
      <c r="I341" s="21">
        <v>0</v>
      </c>
      <c r="J341" s="21">
        <v>0</v>
      </c>
      <c r="K341" s="21">
        <v>0</v>
      </c>
      <c r="L341" s="21">
        <f t="shared" si="92"/>
        <v>0</v>
      </c>
      <c r="M341" s="21">
        <f t="shared" si="98"/>
        <v>100601847</v>
      </c>
      <c r="N341" s="21">
        <v>100601847</v>
      </c>
      <c r="O341" s="21">
        <v>0</v>
      </c>
      <c r="P341" s="21">
        <v>0</v>
      </c>
      <c r="Q341" s="62">
        <v>0</v>
      </c>
    </row>
    <row r="342" spans="1:17" ht="18.75" x14ac:dyDescent="0.25">
      <c r="A342" s="60" t="s">
        <v>503</v>
      </c>
      <c r="B342" s="15" t="s">
        <v>207</v>
      </c>
      <c r="C342" s="12" t="s">
        <v>13</v>
      </c>
      <c r="D342" s="12">
        <v>10</v>
      </c>
      <c r="E342" s="12" t="s">
        <v>14</v>
      </c>
      <c r="F342" s="16" t="s">
        <v>208</v>
      </c>
      <c r="G342" s="27">
        <f>+G344</f>
        <v>1451042370</v>
      </c>
      <c r="H342" s="27">
        <f t="shared" ref="H342:K344" si="99">+H344</f>
        <v>0</v>
      </c>
      <c r="I342" s="27">
        <f t="shared" si="99"/>
        <v>0</v>
      </c>
      <c r="J342" s="27">
        <f t="shared" si="99"/>
        <v>0</v>
      </c>
      <c r="K342" s="27">
        <f t="shared" si="99"/>
        <v>0</v>
      </c>
      <c r="L342" s="27">
        <f t="shared" si="92"/>
        <v>0</v>
      </c>
      <c r="M342" s="27">
        <f t="shared" si="98"/>
        <v>1451042370</v>
      </c>
      <c r="N342" s="27">
        <f t="shared" ref="N342:Q344" si="100">+N344</f>
        <v>0</v>
      </c>
      <c r="O342" s="27">
        <f t="shared" si="100"/>
        <v>0</v>
      </c>
      <c r="P342" s="27">
        <f t="shared" si="100"/>
        <v>0</v>
      </c>
      <c r="Q342" s="64">
        <f t="shared" si="100"/>
        <v>0</v>
      </c>
    </row>
    <row r="343" spans="1:17" ht="18.75" x14ac:dyDescent="0.25">
      <c r="A343" s="60" t="s">
        <v>503</v>
      </c>
      <c r="B343" s="15" t="s">
        <v>207</v>
      </c>
      <c r="C343" s="12" t="s">
        <v>16</v>
      </c>
      <c r="D343" s="12">
        <v>20</v>
      </c>
      <c r="E343" s="12" t="s">
        <v>14</v>
      </c>
      <c r="F343" s="16" t="s">
        <v>208</v>
      </c>
      <c r="G343" s="27">
        <f>+G345</f>
        <v>7632396000</v>
      </c>
      <c r="H343" s="27">
        <f t="shared" si="99"/>
        <v>0</v>
      </c>
      <c r="I343" s="27">
        <f t="shared" si="99"/>
        <v>0</v>
      </c>
      <c r="J343" s="27">
        <f t="shared" si="99"/>
        <v>0</v>
      </c>
      <c r="K343" s="27">
        <f t="shared" si="99"/>
        <v>0</v>
      </c>
      <c r="L343" s="27">
        <f t="shared" si="92"/>
        <v>0</v>
      </c>
      <c r="M343" s="27">
        <f t="shared" si="98"/>
        <v>7632396000</v>
      </c>
      <c r="N343" s="27">
        <f t="shared" si="100"/>
        <v>39250000</v>
      </c>
      <c r="O343" s="27">
        <f t="shared" si="100"/>
        <v>31194319.359999999</v>
      </c>
      <c r="P343" s="27">
        <f t="shared" si="100"/>
        <v>31194319.359999999</v>
      </c>
      <c r="Q343" s="64">
        <f t="shared" si="100"/>
        <v>31194319.359999999</v>
      </c>
    </row>
    <row r="344" spans="1:17" ht="18.75" x14ac:dyDescent="0.25">
      <c r="A344" s="60" t="s">
        <v>503</v>
      </c>
      <c r="B344" s="15" t="s">
        <v>209</v>
      </c>
      <c r="C344" s="12" t="s">
        <v>13</v>
      </c>
      <c r="D344" s="12">
        <v>10</v>
      </c>
      <c r="E344" s="12" t="s">
        <v>14</v>
      </c>
      <c r="F344" s="16" t="s">
        <v>210</v>
      </c>
      <c r="G344" s="27">
        <f>+G346</f>
        <v>1451042370</v>
      </c>
      <c r="H344" s="27">
        <f t="shared" si="99"/>
        <v>0</v>
      </c>
      <c r="I344" s="27">
        <f t="shared" si="99"/>
        <v>0</v>
      </c>
      <c r="J344" s="27">
        <f t="shared" si="99"/>
        <v>0</v>
      </c>
      <c r="K344" s="27">
        <f t="shared" si="99"/>
        <v>0</v>
      </c>
      <c r="L344" s="27">
        <f t="shared" si="92"/>
        <v>0</v>
      </c>
      <c r="M344" s="27">
        <f t="shared" si="98"/>
        <v>1451042370</v>
      </c>
      <c r="N344" s="27">
        <f t="shared" si="100"/>
        <v>0</v>
      </c>
      <c r="O344" s="27">
        <f t="shared" si="100"/>
        <v>0</v>
      </c>
      <c r="P344" s="27">
        <f t="shared" si="100"/>
        <v>0</v>
      </c>
      <c r="Q344" s="64">
        <f t="shared" si="100"/>
        <v>0</v>
      </c>
    </row>
    <row r="345" spans="1:17" ht="18.75" x14ac:dyDescent="0.25">
      <c r="A345" s="60" t="s">
        <v>503</v>
      </c>
      <c r="B345" s="15" t="s">
        <v>209</v>
      </c>
      <c r="C345" s="12" t="s">
        <v>16</v>
      </c>
      <c r="D345" s="12">
        <v>20</v>
      </c>
      <c r="E345" s="12" t="s">
        <v>14</v>
      </c>
      <c r="F345" s="16" t="s">
        <v>210</v>
      </c>
      <c r="G345" s="27">
        <f>+G347+G348</f>
        <v>7632396000</v>
      </c>
      <c r="H345" s="27">
        <f>+H347+H348</f>
        <v>0</v>
      </c>
      <c r="I345" s="27">
        <f>+I347+I348</f>
        <v>0</v>
      </c>
      <c r="J345" s="27">
        <f>+J347+J348</f>
        <v>0</v>
      </c>
      <c r="K345" s="27">
        <f>+K347+K348</f>
        <v>0</v>
      </c>
      <c r="L345" s="27">
        <f t="shared" si="92"/>
        <v>0</v>
      </c>
      <c r="M345" s="27">
        <f t="shared" si="98"/>
        <v>7632396000</v>
      </c>
      <c r="N345" s="27">
        <f>+N347+N348</f>
        <v>39250000</v>
      </c>
      <c r="O345" s="27">
        <f>+O347+O348</f>
        <v>31194319.359999999</v>
      </c>
      <c r="P345" s="27">
        <f>+P347+P348</f>
        <v>31194319.359999999</v>
      </c>
      <c r="Q345" s="64">
        <f>+Q347+Q348</f>
        <v>31194319.359999999</v>
      </c>
    </row>
    <row r="346" spans="1:17" ht="18.75" x14ac:dyDescent="0.25">
      <c r="A346" s="60" t="s">
        <v>503</v>
      </c>
      <c r="B346" s="18" t="s">
        <v>211</v>
      </c>
      <c r="C346" s="19" t="s">
        <v>13</v>
      </c>
      <c r="D346" s="19">
        <v>10</v>
      </c>
      <c r="E346" s="19" t="s">
        <v>14</v>
      </c>
      <c r="F346" s="20" t="s">
        <v>212</v>
      </c>
      <c r="G346" s="21">
        <v>1451042370</v>
      </c>
      <c r="H346" s="21">
        <v>0</v>
      </c>
      <c r="I346" s="21">
        <v>0</v>
      </c>
      <c r="J346" s="21">
        <v>0</v>
      </c>
      <c r="K346" s="21">
        <v>0</v>
      </c>
      <c r="L346" s="21">
        <f t="shared" si="92"/>
        <v>0</v>
      </c>
      <c r="M346" s="21">
        <f t="shared" si="98"/>
        <v>1451042370</v>
      </c>
      <c r="N346" s="21">
        <v>0</v>
      </c>
      <c r="O346" s="21">
        <v>0</v>
      </c>
      <c r="P346" s="21">
        <v>0</v>
      </c>
      <c r="Q346" s="62">
        <v>0</v>
      </c>
    </row>
    <row r="347" spans="1:17" ht="18.75" x14ac:dyDescent="0.25">
      <c r="A347" s="60" t="s">
        <v>503</v>
      </c>
      <c r="B347" s="18" t="s">
        <v>211</v>
      </c>
      <c r="C347" s="19" t="s">
        <v>16</v>
      </c>
      <c r="D347" s="19">
        <v>20</v>
      </c>
      <c r="E347" s="19" t="s">
        <v>14</v>
      </c>
      <c r="F347" s="20" t="s">
        <v>212</v>
      </c>
      <c r="G347" s="21">
        <v>3100000000</v>
      </c>
      <c r="H347" s="21">
        <v>0</v>
      </c>
      <c r="I347" s="21">
        <v>0</v>
      </c>
      <c r="J347" s="21">
        <v>0</v>
      </c>
      <c r="K347" s="21">
        <v>0</v>
      </c>
      <c r="L347" s="21">
        <f t="shared" si="92"/>
        <v>0</v>
      </c>
      <c r="M347" s="21">
        <f t="shared" si="98"/>
        <v>3100000000</v>
      </c>
      <c r="N347" s="21">
        <v>7200000</v>
      </c>
      <c r="O347" s="21">
        <v>0</v>
      </c>
      <c r="P347" s="21">
        <v>0</v>
      </c>
      <c r="Q347" s="62">
        <v>0</v>
      </c>
    </row>
    <row r="348" spans="1:17" ht="18.75" x14ac:dyDescent="0.25">
      <c r="A348" s="60" t="s">
        <v>503</v>
      </c>
      <c r="B348" s="18" t="s">
        <v>213</v>
      </c>
      <c r="C348" s="19" t="s">
        <v>16</v>
      </c>
      <c r="D348" s="19">
        <v>20</v>
      </c>
      <c r="E348" s="19" t="s">
        <v>14</v>
      </c>
      <c r="F348" s="20" t="s">
        <v>214</v>
      </c>
      <c r="G348" s="21">
        <v>4532396000</v>
      </c>
      <c r="H348" s="21">
        <v>0</v>
      </c>
      <c r="I348" s="21">
        <v>0</v>
      </c>
      <c r="J348" s="21">
        <v>0</v>
      </c>
      <c r="K348" s="21">
        <v>0</v>
      </c>
      <c r="L348" s="21">
        <f t="shared" si="92"/>
        <v>0</v>
      </c>
      <c r="M348" s="21">
        <f t="shared" si="98"/>
        <v>4532396000</v>
      </c>
      <c r="N348" s="21">
        <v>32050000</v>
      </c>
      <c r="O348" s="21">
        <v>31194319.359999999</v>
      </c>
      <c r="P348" s="21">
        <v>31194319.359999999</v>
      </c>
      <c r="Q348" s="62">
        <v>31194319.359999999</v>
      </c>
    </row>
    <row r="349" spans="1:17" ht="31.5" x14ac:dyDescent="0.25">
      <c r="A349" s="60" t="s">
        <v>503</v>
      </c>
      <c r="B349" s="15" t="s">
        <v>215</v>
      </c>
      <c r="C349" s="12" t="s">
        <v>16</v>
      </c>
      <c r="D349" s="12">
        <v>20</v>
      </c>
      <c r="E349" s="12" t="s">
        <v>14</v>
      </c>
      <c r="F349" s="16" t="s">
        <v>478</v>
      </c>
      <c r="G349" s="27">
        <f t="shared" ref="G349:K350" si="101">+G350</f>
        <v>14051472000</v>
      </c>
      <c r="H349" s="27">
        <f t="shared" si="101"/>
        <v>0</v>
      </c>
      <c r="I349" s="27">
        <f t="shared" si="101"/>
        <v>0</v>
      </c>
      <c r="J349" s="27">
        <f t="shared" si="101"/>
        <v>0</v>
      </c>
      <c r="K349" s="27">
        <f t="shared" si="101"/>
        <v>0</v>
      </c>
      <c r="L349" s="27">
        <f t="shared" si="92"/>
        <v>0</v>
      </c>
      <c r="M349" s="27">
        <f>+M350</f>
        <v>14051472000</v>
      </c>
      <c r="N349" s="27">
        <f t="shared" ref="N349:Q350" si="102">+N350</f>
        <v>0</v>
      </c>
      <c r="O349" s="27">
        <f t="shared" si="102"/>
        <v>0</v>
      </c>
      <c r="P349" s="27">
        <f t="shared" si="102"/>
        <v>0</v>
      </c>
      <c r="Q349" s="64">
        <f t="shared" si="102"/>
        <v>0</v>
      </c>
    </row>
    <row r="350" spans="1:17" ht="18.75" x14ac:dyDescent="0.25">
      <c r="A350" s="60" t="s">
        <v>503</v>
      </c>
      <c r="B350" s="15" t="s">
        <v>217</v>
      </c>
      <c r="C350" s="12" t="s">
        <v>16</v>
      </c>
      <c r="D350" s="12">
        <v>20</v>
      </c>
      <c r="E350" s="12" t="s">
        <v>14</v>
      </c>
      <c r="F350" s="16" t="s">
        <v>218</v>
      </c>
      <c r="G350" s="27">
        <f t="shared" si="101"/>
        <v>14051472000</v>
      </c>
      <c r="H350" s="27">
        <f t="shared" si="101"/>
        <v>0</v>
      </c>
      <c r="I350" s="27">
        <f t="shared" si="101"/>
        <v>0</v>
      </c>
      <c r="J350" s="27">
        <f t="shared" si="101"/>
        <v>0</v>
      </c>
      <c r="K350" s="27">
        <f t="shared" si="101"/>
        <v>0</v>
      </c>
      <c r="L350" s="27">
        <f t="shared" si="92"/>
        <v>0</v>
      </c>
      <c r="M350" s="27">
        <f>+M351</f>
        <v>14051472000</v>
      </c>
      <c r="N350" s="27">
        <f t="shared" si="102"/>
        <v>0</v>
      </c>
      <c r="O350" s="27">
        <f t="shared" si="102"/>
        <v>0</v>
      </c>
      <c r="P350" s="27">
        <f t="shared" si="102"/>
        <v>0</v>
      </c>
      <c r="Q350" s="64">
        <f t="shared" si="102"/>
        <v>0</v>
      </c>
    </row>
    <row r="351" spans="1:17" ht="19.5" thickBot="1" x14ac:dyDescent="0.3">
      <c r="A351" s="60" t="s">
        <v>503</v>
      </c>
      <c r="B351" s="18" t="s">
        <v>219</v>
      </c>
      <c r="C351" s="19" t="s">
        <v>16</v>
      </c>
      <c r="D351" s="19">
        <v>20</v>
      </c>
      <c r="E351" s="19" t="s">
        <v>14</v>
      </c>
      <c r="F351" s="20" t="s">
        <v>220</v>
      </c>
      <c r="G351" s="21">
        <v>14051472000</v>
      </c>
      <c r="H351" s="21">
        <v>0</v>
      </c>
      <c r="I351" s="21">
        <v>0</v>
      </c>
      <c r="J351" s="21"/>
      <c r="K351" s="21">
        <v>0</v>
      </c>
      <c r="L351" s="21">
        <f t="shared" si="92"/>
        <v>0</v>
      </c>
      <c r="M351" s="21">
        <f>+G351+L351</f>
        <v>14051472000</v>
      </c>
      <c r="N351" s="21">
        <v>0</v>
      </c>
      <c r="O351" s="21">
        <v>0</v>
      </c>
      <c r="P351" s="21">
        <v>0</v>
      </c>
      <c r="Q351" s="62">
        <v>0</v>
      </c>
    </row>
    <row r="352" spans="1:17" ht="19.5" thickBot="1" x14ac:dyDescent="0.3">
      <c r="A352" s="60" t="s">
        <v>503</v>
      </c>
      <c r="B352" s="7" t="s">
        <v>221</v>
      </c>
      <c r="C352" s="8" t="s">
        <v>13</v>
      </c>
      <c r="D352" s="8">
        <v>11</v>
      </c>
      <c r="E352" s="8" t="s">
        <v>222</v>
      </c>
      <c r="F352" s="9" t="s">
        <v>223</v>
      </c>
      <c r="G352" s="10">
        <f>+G354</f>
        <v>139786580047</v>
      </c>
      <c r="H352" s="10">
        <f t="shared" ref="H352:K354" si="103">+H354</f>
        <v>0</v>
      </c>
      <c r="I352" s="10">
        <f t="shared" si="103"/>
        <v>0</v>
      </c>
      <c r="J352" s="10">
        <f t="shared" si="103"/>
        <v>0</v>
      </c>
      <c r="K352" s="10">
        <f t="shared" si="103"/>
        <v>0</v>
      </c>
      <c r="L352" s="10">
        <f t="shared" si="92"/>
        <v>0</v>
      </c>
      <c r="M352" s="10">
        <f>+M354</f>
        <v>139786580047</v>
      </c>
      <c r="N352" s="10">
        <f t="shared" ref="N352:Q354" si="104">+N354</f>
        <v>0</v>
      </c>
      <c r="O352" s="10">
        <f t="shared" si="104"/>
        <v>0</v>
      </c>
      <c r="P352" s="10">
        <f t="shared" si="104"/>
        <v>0</v>
      </c>
      <c r="Q352" s="81">
        <f t="shared" si="104"/>
        <v>0</v>
      </c>
    </row>
    <row r="353" spans="1:17" ht="19.5" thickBot="1" x14ac:dyDescent="0.3">
      <c r="A353" s="60" t="s">
        <v>503</v>
      </c>
      <c r="B353" s="7" t="s">
        <v>221</v>
      </c>
      <c r="C353" s="8" t="s">
        <v>13</v>
      </c>
      <c r="D353" s="8">
        <v>11</v>
      </c>
      <c r="E353" s="8" t="s">
        <v>14</v>
      </c>
      <c r="F353" s="9" t="s">
        <v>223</v>
      </c>
      <c r="G353" s="10">
        <f>+G355</f>
        <v>1027817755000</v>
      </c>
      <c r="H353" s="10">
        <f t="shared" si="103"/>
        <v>0</v>
      </c>
      <c r="I353" s="10">
        <f t="shared" si="103"/>
        <v>0</v>
      </c>
      <c r="J353" s="10">
        <f t="shared" si="103"/>
        <v>0</v>
      </c>
      <c r="K353" s="10">
        <f t="shared" si="103"/>
        <v>0</v>
      </c>
      <c r="L353" s="10">
        <f t="shared" si="92"/>
        <v>0</v>
      </c>
      <c r="M353" s="10">
        <f>+M355</f>
        <v>1027817755000</v>
      </c>
      <c r="N353" s="10">
        <f t="shared" si="104"/>
        <v>0</v>
      </c>
      <c r="O353" s="10">
        <f t="shared" si="104"/>
        <v>0</v>
      </c>
      <c r="P353" s="10">
        <f t="shared" si="104"/>
        <v>0</v>
      </c>
      <c r="Q353" s="81">
        <f t="shared" si="104"/>
        <v>0</v>
      </c>
    </row>
    <row r="354" spans="1:17" ht="18.75" x14ac:dyDescent="0.25">
      <c r="A354" s="60" t="s">
        <v>503</v>
      </c>
      <c r="B354" s="15" t="s">
        <v>224</v>
      </c>
      <c r="C354" s="12" t="s">
        <v>13</v>
      </c>
      <c r="D354" s="12">
        <v>11</v>
      </c>
      <c r="E354" s="12" t="s">
        <v>222</v>
      </c>
      <c r="F354" s="16" t="s">
        <v>225</v>
      </c>
      <c r="G354" s="28">
        <f>+G356</f>
        <v>139786580047</v>
      </c>
      <c r="H354" s="28">
        <f t="shared" si="103"/>
        <v>0</v>
      </c>
      <c r="I354" s="28">
        <f t="shared" si="103"/>
        <v>0</v>
      </c>
      <c r="J354" s="28">
        <f t="shared" si="103"/>
        <v>0</v>
      </c>
      <c r="K354" s="28">
        <f t="shared" si="103"/>
        <v>0</v>
      </c>
      <c r="L354" s="28">
        <f t="shared" si="92"/>
        <v>0</v>
      </c>
      <c r="M354" s="28">
        <f>+M356</f>
        <v>139786580047</v>
      </c>
      <c r="N354" s="28">
        <f t="shared" si="104"/>
        <v>0</v>
      </c>
      <c r="O354" s="28">
        <f t="shared" si="104"/>
        <v>0</v>
      </c>
      <c r="P354" s="28">
        <f t="shared" si="104"/>
        <v>0</v>
      </c>
      <c r="Q354" s="72">
        <f t="shared" si="104"/>
        <v>0</v>
      </c>
    </row>
    <row r="355" spans="1:17" ht="18.75" x14ac:dyDescent="0.25">
      <c r="A355" s="60" t="s">
        <v>503</v>
      </c>
      <c r="B355" s="15" t="s">
        <v>224</v>
      </c>
      <c r="C355" s="12" t="s">
        <v>13</v>
      </c>
      <c r="D355" s="12">
        <v>11</v>
      </c>
      <c r="E355" s="12" t="s">
        <v>14</v>
      </c>
      <c r="F355" s="16" t="s">
        <v>225</v>
      </c>
      <c r="G355" s="28">
        <f>+G359</f>
        <v>1027817755000</v>
      </c>
      <c r="H355" s="28">
        <f>+H359</f>
        <v>0</v>
      </c>
      <c r="I355" s="28">
        <f>+I359</f>
        <v>0</v>
      </c>
      <c r="J355" s="28">
        <f>+J359</f>
        <v>0</v>
      </c>
      <c r="K355" s="28">
        <f>+K359</f>
        <v>0</v>
      </c>
      <c r="L355" s="28">
        <f t="shared" si="92"/>
        <v>0</v>
      </c>
      <c r="M355" s="28">
        <f>+M359</f>
        <v>1027817755000</v>
      </c>
      <c r="N355" s="28">
        <f>+N359</f>
        <v>0</v>
      </c>
      <c r="O355" s="28">
        <f>+O359</f>
        <v>0</v>
      </c>
      <c r="P355" s="28">
        <f>+P359</f>
        <v>0</v>
      </c>
      <c r="Q355" s="72">
        <f>+Q359</f>
        <v>0</v>
      </c>
    </row>
    <row r="356" spans="1:17" ht="18.75" x14ac:dyDescent="0.25">
      <c r="A356" s="60" t="s">
        <v>503</v>
      </c>
      <c r="B356" s="15" t="s">
        <v>226</v>
      </c>
      <c r="C356" s="12" t="s">
        <v>13</v>
      </c>
      <c r="D356" s="12">
        <v>11</v>
      </c>
      <c r="E356" s="12" t="s">
        <v>222</v>
      </c>
      <c r="F356" s="16" t="s">
        <v>227</v>
      </c>
      <c r="G356" s="28">
        <f t="shared" ref="G356:K357" si="105">+G357</f>
        <v>139786580047</v>
      </c>
      <c r="H356" s="28">
        <f t="shared" si="105"/>
        <v>0</v>
      </c>
      <c r="I356" s="28">
        <f t="shared" si="105"/>
        <v>0</v>
      </c>
      <c r="J356" s="28">
        <f t="shared" si="105"/>
        <v>0</v>
      </c>
      <c r="K356" s="28">
        <f t="shared" si="105"/>
        <v>0</v>
      </c>
      <c r="L356" s="28">
        <f t="shared" si="92"/>
        <v>0</v>
      </c>
      <c r="M356" s="28">
        <f t="shared" ref="M356:Q357" si="106">+M357</f>
        <v>139786580047</v>
      </c>
      <c r="N356" s="28">
        <f t="shared" si="106"/>
        <v>0</v>
      </c>
      <c r="O356" s="28">
        <f t="shared" si="106"/>
        <v>0</v>
      </c>
      <c r="P356" s="28">
        <f t="shared" si="106"/>
        <v>0</v>
      </c>
      <c r="Q356" s="72">
        <f t="shared" si="106"/>
        <v>0</v>
      </c>
    </row>
    <row r="357" spans="1:17" ht="18.75" x14ac:dyDescent="0.25">
      <c r="A357" s="60" t="s">
        <v>503</v>
      </c>
      <c r="B357" s="15" t="s">
        <v>228</v>
      </c>
      <c r="C357" s="12" t="s">
        <v>13</v>
      </c>
      <c r="D357" s="12">
        <v>11</v>
      </c>
      <c r="E357" s="12" t="s">
        <v>222</v>
      </c>
      <c r="F357" s="16" t="s">
        <v>229</v>
      </c>
      <c r="G357" s="28">
        <f t="shared" si="105"/>
        <v>139786580047</v>
      </c>
      <c r="H357" s="28">
        <f t="shared" si="105"/>
        <v>0</v>
      </c>
      <c r="I357" s="28">
        <f t="shared" si="105"/>
        <v>0</v>
      </c>
      <c r="J357" s="28">
        <f t="shared" si="105"/>
        <v>0</v>
      </c>
      <c r="K357" s="28">
        <f t="shared" si="105"/>
        <v>0</v>
      </c>
      <c r="L357" s="28">
        <f t="shared" si="92"/>
        <v>0</v>
      </c>
      <c r="M357" s="28">
        <f t="shared" si="106"/>
        <v>139786580047</v>
      </c>
      <c r="N357" s="28">
        <f t="shared" si="106"/>
        <v>0</v>
      </c>
      <c r="O357" s="28">
        <f t="shared" si="106"/>
        <v>0</v>
      </c>
      <c r="P357" s="28">
        <f t="shared" si="106"/>
        <v>0</v>
      </c>
      <c r="Q357" s="72">
        <f t="shared" si="106"/>
        <v>0</v>
      </c>
    </row>
    <row r="358" spans="1:17" ht="18.75" x14ac:dyDescent="0.25">
      <c r="A358" s="60" t="s">
        <v>503</v>
      </c>
      <c r="B358" s="18" t="s">
        <v>230</v>
      </c>
      <c r="C358" s="19" t="s">
        <v>13</v>
      </c>
      <c r="D358" s="19">
        <v>11</v>
      </c>
      <c r="E358" s="19" t="s">
        <v>222</v>
      </c>
      <c r="F358" s="20" t="s">
        <v>13</v>
      </c>
      <c r="G358" s="23">
        <v>139786580047</v>
      </c>
      <c r="H358" s="23">
        <v>0</v>
      </c>
      <c r="I358" s="23">
        <v>0</v>
      </c>
      <c r="J358" s="23"/>
      <c r="K358" s="23">
        <v>0</v>
      </c>
      <c r="L358" s="23">
        <f t="shared" si="92"/>
        <v>0</v>
      </c>
      <c r="M358" s="23">
        <f>+G358+L358</f>
        <v>139786580047</v>
      </c>
      <c r="N358" s="21">
        <v>0</v>
      </c>
      <c r="O358" s="21">
        <v>0</v>
      </c>
      <c r="P358" s="21">
        <v>0</v>
      </c>
      <c r="Q358" s="62">
        <v>0</v>
      </c>
    </row>
    <row r="359" spans="1:17" ht="18.75" x14ac:dyDescent="0.25">
      <c r="A359" s="60" t="s">
        <v>503</v>
      </c>
      <c r="B359" s="15" t="s">
        <v>231</v>
      </c>
      <c r="C359" s="12" t="s">
        <v>13</v>
      </c>
      <c r="D359" s="12">
        <v>11</v>
      </c>
      <c r="E359" s="12" t="s">
        <v>14</v>
      </c>
      <c r="F359" s="16" t="s">
        <v>232</v>
      </c>
      <c r="G359" s="28">
        <f>+G360</f>
        <v>1027817755000</v>
      </c>
      <c r="H359" s="28">
        <f>+H360</f>
        <v>0</v>
      </c>
      <c r="I359" s="28">
        <f>+I360</f>
        <v>0</v>
      </c>
      <c r="J359" s="28">
        <f>+J360</f>
        <v>0</v>
      </c>
      <c r="K359" s="28">
        <f>+K360</f>
        <v>0</v>
      </c>
      <c r="L359" s="28">
        <f t="shared" si="92"/>
        <v>0</v>
      </c>
      <c r="M359" s="28">
        <f>+M360</f>
        <v>1027817755000</v>
      </c>
      <c r="N359" s="28">
        <f>+N360</f>
        <v>0</v>
      </c>
      <c r="O359" s="28">
        <f>+O360</f>
        <v>0</v>
      </c>
      <c r="P359" s="28">
        <f>+P360</f>
        <v>0</v>
      </c>
      <c r="Q359" s="72">
        <f>+Q360</f>
        <v>0</v>
      </c>
    </row>
    <row r="360" spans="1:17" ht="19.5" thickBot="1" x14ac:dyDescent="0.3">
      <c r="A360" s="60" t="s">
        <v>503</v>
      </c>
      <c r="B360" s="18" t="s">
        <v>233</v>
      </c>
      <c r="C360" s="19" t="s">
        <v>13</v>
      </c>
      <c r="D360" s="19">
        <v>11</v>
      </c>
      <c r="E360" s="19" t="s">
        <v>14</v>
      </c>
      <c r="F360" s="20" t="s">
        <v>234</v>
      </c>
      <c r="G360" s="21">
        <v>1027817755000</v>
      </c>
      <c r="H360" s="23">
        <v>0</v>
      </c>
      <c r="I360" s="23">
        <v>0</v>
      </c>
      <c r="J360" s="23">
        <v>0</v>
      </c>
      <c r="K360" s="23">
        <v>0</v>
      </c>
      <c r="L360" s="23">
        <f t="shared" si="92"/>
        <v>0</v>
      </c>
      <c r="M360" s="23">
        <f>+G360+L360</f>
        <v>1027817755000</v>
      </c>
      <c r="N360" s="21">
        <v>0</v>
      </c>
      <c r="O360" s="21">
        <v>0</v>
      </c>
      <c r="P360" s="21">
        <v>0</v>
      </c>
      <c r="Q360" s="62">
        <v>0</v>
      </c>
    </row>
    <row r="361" spans="1:17" ht="19.5" thickBot="1" x14ac:dyDescent="0.3">
      <c r="A361" s="60" t="s">
        <v>503</v>
      </c>
      <c r="B361" s="7" t="s">
        <v>235</v>
      </c>
      <c r="C361" s="8" t="s">
        <v>13</v>
      </c>
      <c r="D361" s="8">
        <v>11</v>
      </c>
      <c r="E361" s="8" t="s">
        <v>14</v>
      </c>
      <c r="F361" s="9" t="s">
        <v>479</v>
      </c>
      <c r="G361" s="10">
        <f>+G364</f>
        <v>25000000000</v>
      </c>
      <c r="H361" s="10">
        <f>+H364</f>
        <v>0</v>
      </c>
      <c r="I361" s="10">
        <f>+I364</f>
        <v>0</v>
      </c>
      <c r="J361" s="10">
        <f>+J364</f>
        <v>0</v>
      </c>
      <c r="K361" s="10">
        <f>+K364</f>
        <v>0</v>
      </c>
      <c r="L361" s="10">
        <f t="shared" si="92"/>
        <v>0</v>
      </c>
      <c r="M361" s="10">
        <f>+M364</f>
        <v>25000000000</v>
      </c>
      <c r="N361" s="10">
        <f>+N364</f>
        <v>2259020000</v>
      </c>
      <c r="O361" s="10">
        <f>+O364</f>
        <v>16549.91</v>
      </c>
      <c r="P361" s="10">
        <f>+P364</f>
        <v>16549.91</v>
      </c>
      <c r="Q361" s="81">
        <f>+Q364</f>
        <v>16549.91</v>
      </c>
    </row>
    <row r="362" spans="1:17" ht="19.5" thickBot="1" x14ac:dyDescent="0.3">
      <c r="A362" s="60" t="s">
        <v>503</v>
      </c>
      <c r="B362" s="7" t="s">
        <v>235</v>
      </c>
      <c r="C362" s="8" t="s">
        <v>13</v>
      </c>
      <c r="D362" s="8">
        <v>13</v>
      </c>
      <c r="E362" s="8" t="s">
        <v>14</v>
      </c>
      <c r="F362" s="9" t="s">
        <v>479</v>
      </c>
      <c r="G362" s="10">
        <f>+G365+G470+G480+G494+G504+G510</f>
        <v>4393946143700</v>
      </c>
      <c r="H362" s="10">
        <f>+H365+H470+H480+H494+H504+H510</f>
        <v>0</v>
      </c>
      <c r="I362" s="10">
        <f>+I365+I470+I480+I494+I504+I510</f>
        <v>0</v>
      </c>
      <c r="J362" s="10">
        <f>+J365+J470+J480+J494+J504+J510</f>
        <v>0</v>
      </c>
      <c r="K362" s="10">
        <f>+K365+K470+K480+K494+K504+K510</f>
        <v>0</v>
      </c>
      <c r="L362" s="10">
        <f t="shared" si="92"/>
        <v>0</v>
      </c>
      <c r="M362" s="10">
        <f>+M365+M470+M480+M494+M504+M510</f>
        <v>4393946143700</v>
      </c>
      <c r="N362" s="10">
        <f>+N365+N470+N480+N494+N504+N510</f>
        <v>4271709610974</v>
      </c>
      <c r="O362" s="10">
        <f>+O365+O470+O480+O494+O504+O510</f>
        <v>4268248886175.5498</v>
      </c>
      <c r="P362" s="10">
        <f>+P365+P470+P480+P494+P504+P510</f>
        <v>318609983065.93994</v>
      </c>
      <c r="Q362" s="81">
        <f>+Q365+Q470+Q480+Q494+Q504+Q510</f>
        <v>318494030246.26996</v>
      </c>
    </row>
    <row r="363" spans="1:17" ht="19.5" thickBot="1" x14ac:dyDescent="0.3">
      <c r="A363" s="60" t="s">
        <v>503</v>
      </c>
      <c r="B363" s="7" t="s">
        <v>235</v>
      </c>
      <c r="C363" s="8" t="s">
        <v>16</v>
      </c>
      <c r="D363" s="8">
        <v>20</v>
      </c>
      <c r="E363" s="8" t="s">
        <v>14</v>
      </c>
      <c r="F363" s="9" t="s">
        <v>479</v>
      </c>
      <c r="G363" s="10">
        <f>+G481+G511</f>
        <v>86235881312</v>
      </c>
      <c r="H363" s="10">
        <f>+H481+H511</f>
        <v>0</v>
      </c>
      <c r="I363" s="10">
        <f>+I481+I511</f>
        <v>0</v>
      </c>
      <c r="J363" s="10">
        <f>+J481+J511</f>
        <v>0</v>
      </c>
      <c r="K363" s="10">
        <f>+K481+K511</f>
        <v>0</v>
      </c>
      <c r="L363" s="10">
        <f t="shared" si="92"/>
        <v>0</v>
      </c>
      <c r="M363" s="10">
        <f>+M481+M511</f>
        <v>86235881312</v>
      </c>
      <c r="N363" s="10">
        <f>+N481+N511</f>
        <v>49002053305</v>
      </c>
      <c r="O363" s="10">
        <f>+O481+O511</f>
        <v>29487449537</v>
      </c>
      <c r="P363" s="10">
        <f>+P481+P511</f>
        <v>0</v>
      </c>
      <c r="Q363" s="81">
        <f>+Q481+Q511</f>
        <v>0</v>
      </c>
    </row>
    <row r="364" spans="1:17" ht="18.75" x14ac:dyDescent="0.25">
      <c r="A364" s="60" t="s">
        <v>503</v>
      </c>
      <c r="B364" s="15" t="s">
        <v>237</v>
      </c>
      <c r="C364" s="12" t="s">
        <v>13</v>
      </c>
      <c r="D364" s="12">
        <v>11</v>
      </c>
      <c r="E364" s="12" t="s">
        <v>14</v>
      </c>
      <c r="F364" s="16" t="s">
        <v>238</v>
      </c>
      <c r="G364" s="27">
        <f>+G366</f>
        <v>25000000000</v>
      </c>
      <c r="H364" s="27">
        <f t="shared" ref="H364:K365" si="107">+H366</f>
        <v>0</v>
      </c>
      <c r="I364" s="27">
        <f t="shared" si="107"/>
        <v>0</v>
      </c>
      <c r="J364" s="27">
        <f t="shared" si="107"/>
        <v>0</v>
      </c>
      <c r="K364" s="27">
        <f t="shared" si="107"/>
        <v>0</v>
      </c>
      <c r="L364" s="27">
        <f t="shared" si="92"/>
        <v>0</v>
      </c>
      <c r="M364" s="27">
        <f>+M366</f>
        <v>25000000000</v>
      </c>
      <c r="N364" s="27">
        <f>+N366</f>
        <v>2259020000</v>
      </c>
      <c r="O364" s="27">
        <f t="shared" ref="O364:Q365" si="108">+O366</f>
        <v>16549.91</v>
      </c>
      <c r="P364" s="27">
        <f t="shared" si="108"/>
        <v>16549.91</v>
      </c>
      <c r="Q364" s="64">
        <f t="shared" si="108"/>
        <v>16549.91</v>
      </c>
    </row>
    <row r="365" spans="1:17" ht="18.75" x14ac:dyDescent="0.25">
      <c r="A365" s="60" t="s">
        <v>503</v>
      </c>
      <c r="B365" s="15" t="s">
        <v>237</v>
      </c>
      <c r="C365" s="12" t="s">
        <v>13</v>
      </c>
      <c r="D365" s="12">
        <v>13</v>
      </c>
      <c r="E365" s="12" t="s">
        <v>14</v>
      </c>
      <c r="F365" s="16" t="s">
        <v>238</v>
      </c>
      <c r="G365" s="27">
        <f>+G367</f>
        <v>4326815240292</v>
      </c>
      <c r="H365" s="27">
        <f t="shared" si="107"/>
        <v>0</v>
      </c>
      <c r="I365" s="27">
        <f t="shared" si="107"/>
        <v>0</v>
      </c>
      <c r="J365" s="27">
        <f t="shared" si="107"/>
        <v>0</v>
      </c>
      <c r="K365" s="27">
        <f t="shared" si="107"/>
        <v>0</v>
      </c>
      <c r="L365" s="27">
        <f t="shared" si="92"/>
        <v>0</v>
      </c>
      <c r="M365" s="27">
        <f>+M367</f>
        <v>4326815240292</v>
      </c>
      <c r="N365" s="27">
        <f>+N367</f>
        <v>4245699645898.5</v>
      </c>
      <c r="O365" s="27">
        <f t="shared" si="108"/>
        <v>4244662177336.3101</v>
      </c>
      <c r="P365" s="27">
        <f t="shared" si="108"/>
        <v>317737971553.59998</v>
      </c>
      <c r="Q365" s="64">
        <f t="shared" si="108"/>
        <v>317721397809.59998</v>
      </c>
    </row>
    <row r="366" spans="1:17" ht="18.75" x14ac:dyDescent="0.25">
      <c r="A366" s="60" t="s">
        <v>503</v>
      </c>
      <c r="B366" s="15" t="s">
        <v>239</v>
      </c>
      <c r="C366" s="12" t="s">
        <v>13</v>
      </c>
      <c r="D366" s="12">
        <v>11</v>
      </c>
      <c r="E366" s="12" t="s">
        <v>14</v>
      </c>
      <c r="F366" s="16" t="s">
        <v>240</v>
      </c>
      <c r="G366" s="27">
        <f>+G462</f>
        <v>25000000000</v>
      </c>
      <c r="H366" s="27">
        <f>+H462</f>
        <v>0</v>
      </c>
      <c r="I366" s="27">
        <f>+I462</f>
        <v>0</v>
      </c>
      <c r="J366" s="27">
        <f>+J462</f>
        <v>0</v>
      </c>
      <c r="K366" s="27">
        <f>+K462</f>
        <v>0</v>
      </c>
      <c r="L366" s="27">
        <f t="shared" si="92"/>
        <v>0</v>
      </c>
      <c r="M366" s="27">
        <f>+M462</f>
        <v>25000000000</v>
      </c>
      <c r="N366" s="27">
        <f>+N462</f>
        <v>2259020000</v>
      </c>
      <c r="O366" s="27">
        <f>+O462</f>
        <v>16549.91</v>
      </c>
      <c r="P366" s="27">
        <f>+P462</f>
        <v>16549.91</v>
      </c>
      <c r="Q366" s="64">
        <f>+Q462</f>
        <v>16549.91</v>
      </c>
    </row>
    <row r="367" spans="1:17" ht="18.75" x14ac:dyDescent="0.25">
      <c r="A367" s="60" t="s">
        <v>503</v>
      </c>
      <c r="B367" s="15" t="s">
        <v>239</v>
      </c>
      <c r="C367" s="12" t="s">
        <v>13</v>
      </c>
      <c r="D367" s="12">
        <v>13</v>
      </c>
      <c r="E367" s="12" t="s">
        <v>14</v>
      </c>
      <c r="F367" s="16" t="s">
        <v>240</v>
      </c>
      <c r="G367" s="27">
        <f>+G369+G373+G377+G381+G385+G389+G393+G397+G401+G405+G409+G413+G417+G421+G425+G429+G433+G438+G441+G445+G449+G453+G457+G461</f>
        <v>4326815240292</v>
      </c>
      <c r="H367" s="27">
        <f>+H369+H373+H377+H381+H385+H389+H393+H397+H401+H405+H409+H413+H417+H421+H425+H429+H433+H438+H441+H445+H449+H453+H457+H461</f>
        <v>0</v>
      </c>
      <c r="I367" s="27">
        <f>+I369+I373+I377+I381+I385+I389+I393+I397+I401+I405+I409+I413+I417+I421+I425+I429+I433+I438+I441+I445+I449+I453+I457+I461</f>
        <v>0</v>
      </c>
      <c r="J367" s="27">
        <f>+J369+J373+J377+J381+J385+J389+J393+J397+J401+J405+J409+J413+J417+J421+J425+J429+J433+J438+J441+J445+J449+J453+J457+J461</f>
        <v>0</v>
      </c>
      <c r="K367" s="27">
        <f>+K369+K373+K377+K381+K385+K389+K393+K397+K401+K405+K409+K413+K417+K421+K425+K429+K433+K438+K441+K445+K449+K453+K457+K461</f>
        <v>0</v>
      </c>
      <c r="L367" s="27">
        <f t="shared" si="92"/>
        <v>0</v>
      </c>
      <c r="M367" s="27">
        <f>+M369+M373+M377+M381+M385+M389+M393+M397+M401+M405+M409+M413+M417+M421+M425+M429+M433+M438+M441+M445+M449+M453+M457+M461</f>
        <v>4326815240292</v>
      </c>
      <c r="N367" s="27">
        <f>+N369+N373+N377+N381+N385+N389+N393+N397+N401+N405+N409+N413+N417+N421+N425+N429+N433+N438+N441+N445+N449+N453+N457+N461</f>
        <v>4245699645898.5</v>
      </c>
      <c r="O367" s="27">
        <f>+O369+O373+O377+O381+O385+O389+O393+O397+O401+O405+O409+O413+O417+O421+O425+O429+O433+O438+O441+O445+O449+O453+O457+O461</f>
        <v>4244662177336.3101</v>
      </c>
      <c r="P367" s="27">
        <f>+P369+P373+P377+P381+P385+P389+P393+P397+P401+P405+P409+P413+P417+P421+P425+P429+P433+P438+P441+P445+P449+P453+P457+P461</f>
        <v>317737971553.59998</v>
      </c>
      <c r="Q367" s="64">
        <f>+Q369+Q373+Q377+Q381+Q385+Q389+Q393+Q397+Q401+Q405+Q409+Q413+Q417+Q421+Q425+Q429+Q433+Q438+Q441+Q445+Q449+Q453+Q457+Q461</f>
        <v>317721397809.59998</v>
      </c>
    </row>
    <row r="368" spans="1:17" ht="47.25" x14ac:dyDescent="0.25">
      <c r="A368" s="60" t="s">
        <v>503</v>
      </c>
      <c r="B368" s="15" t="s">
        <v>241</v>
      </c>
      <c r="C368" s="12" t="s">
        <v>13</v>
      </c>
      <c r="D368" s="12">
        <v>13</v>
      </c>
      <c r="E368" s="12" t="s">
        <v>14</v>
      </c>
      <c r="F368" s="16" t="s">
        <v>480</v>
      </c>
      <c r="G368" s="27">
        <f t="shared" ref="G368:K370" si="109">+G369</f>
        <v>199229942693</v>
      </c>
      <c r="H368" s="27">
        <f t="shared" si="109"/>
        <v>0</v>
      </c>
      <c r="I368" s="27">
        <f t="shared" si="109"/>
        <v>0</v>
      </c>
      <c r="J368" s="27">
        <f t="shared" si="109"/>
        <v>0</v>
      </c>
      <c r="K368" s="27">
        <f t="shared" si="109"/>
        <v>0</v>
      </c>
      <c r="L368" s="27">
        <f t="shared" si="92"/>
        <v>0</v>
      </c>
      <c r="M368" s="27">
        <f>+M369</f>
        <v>199229942693</v>
      </c>
      <c r="N368" s="27">
        <f t="shared" ref="N368:Q370" si="110">+N369</f>
        <v>199229942693</v>
      </c>
      <c r="O368" s="27">
        <f t="shared" si="110"/>
        <v>199229942693</v>
      </c>
      <c r="P368" s="27">
        <f t="shared" si="110"/>
        <v>667460180</v>
      </c>
      <c r="Q368" s="64">
        <f t="shared" si="110"/>
        <v>667460180</v>
      </c>
    </row>
    <row r="369" spans="1:17" ht="47.25" x14ac:dyDescent="0.25">
      <c r="A369" s="60" t="s">
        <v>503</v>
      </c>
      <c r="B369" s="15" t="s">
        <v>243</v>
      </c>
      <c r="C369" s="12" t="s">
        <v>13</v>
      </c>
      <c r="D369" s="12">
        <v>13</v>
      </c>
      <c r="E369" s="12" t="s">
        <v>14</v>
      </c>
      <c r="F369" s="16" t="s">
        <v>480</v>
      </c>
      <c r="G369" s="27">
        <f t="shared" si="109"/>
        <v>199229942693</v>
      </c>
      <c r="H369" s="27">
        <f t="shared" si="109"/>
        <v>0</v>
      </c>
      <c r="I369" s="27">
        <f t="shared" si="109"/>
        <v>0</v>
      </c>
      <c r="J369" s="27">
        <f t="shared" si="109"/>
        <v>0</v>
      </c>
      <c r="K369" s="27">
        <f t="shared" si="109"/>
        <v>0</v>
      </c>
      <c r="L369" s="27">
        <f t="shared" si="92"/>
        <v>0</v>
      </c>
      <c r="M369" s="27">
        <f>+M370</f>
        <v>199229942693</v>
      </c>
      <c r="N369" s="27">
        <f t="shared" si="110"/>
        <v>199229942693</v>
      </c>
      <c r="O369" s="27">
        <f t="shared" si="110"/>
        <v>199229942693</v>
      </c>
      <c r="P369" s="27">
        <f t="shared" si="110"/>
        <v>667460180</v>
      </c>
      <c r="Q369" s="64">
        <f t="shared" si="110"/>
        <v>667460180</v>
      </c>
    </row>
    <row r="370" spans="1:17" ht="18.75" x14ac:dyDescent="0.25">
      <c r="A370" s="60" t="s">
        <v>503</v>
      </c>
      <c r="B370" s="15" t="s">
        <v>244</v>
      </c>
      <c r="C370" s="12" t="s">
        <v>13</v>
      </c>
      <c r="D370" s="12">
        <v>13</v>
      </c>
      <c r="E370" s="12" t="s">
        <v>14</v>
      </c>
      <c r="F370" s="16" t="s">
        <v>245</v>
      </c>
      <c r="G370" s="27">
        <f t="shared" si="109"/>
        <v>199229942693</v>
      </c>
      <c r="H370" s="27">
        <f t="shared" si="109"/>
        <v>0</v>
      </c>
      <c r="I370" s="27">
        <f t="shared" si="109"/>
        <v>0</v>
      </c>
      <c r="J370" s="27">
        <f t="shared" si="109"/>
        <v>0</v>
      </c>
      <c r="K370" s="27">
        <f t="shared" si="109"/>
        <v>0</v>
      </c>
      <c r="L370" s="27">
        <f t="shared" si="92"/>
        <v>0</v>
      </c>
      <c r="M370" s="27">
        <f>+M371</f>
        <v>199229942693</v>
      </c>
      <c r="N370" s="27">
        <f t="shared" si="110"/>
        <v>199229942693</v>
      </c>
      <c r="O370" s="27">
        <f t="shared" si="110"/>
        <v>199229942693</v>
      </c>
      <c r="P370" s="27">
        <f t="shared" si="110"/>
        <v>667460180</v>
      </c>
      <c r="Q370" s="64">
        <f t="shared" si="110"/>
        <v>667460180</v>
      </c>
    </row>
    <row r="371" spans="1:17" ht="18.75" x14ac:dyDescent="0.25">
      <c r="A371" s="60" t="s">
        <v>503</v>
      </c>
      <c r="B371" s="18" t="s">
        <v>246</v>
      </c>
      <c r="C371" s="19" t="s">
        <v>13</v>
      </c>
      <c r="D371" s="19">
        <v>13</v>
      </c>
      <c r="E371" s="19" t="s">
        <v>14</v>
      </c>
      <c r="F371" s="20" t="s">
        <v>247</v>
      </c>
      <c r="G371" s="21">
        <v>199229942693</v>
      </c>
      <c r="H371" s="21">
        <v>0</v>
      </c>
      <c r="I371" s="21">
        <v>0</v>
      </c>
      <c r="J371" s="21">
        <v>0</v>
      </c>
      <c r="K371" s="21">
        <v>0</v>
      </c>
      <c r="L371" s="21">
        <f t="shared" si="92"/>
        <v>0</v>
      </c>
      <c r="M371" s="21">
        <f>+G371+L371</f>
        <v>199229942693</v>
      </c>
      <c r="N371" s="21">
        <v>199229942693</v>
      </c>
      <c r="O371" s="21">
        <v>199229942693</v>
      </c>
      <c r="P371" s="21">
        <v>667460180</v>
      </c>
      <c r="Q371" s="62">
        <v>667460180</v>
      </c>
    </row>
    <row r="372" spans="1:17" ht="47.25" x14ac:dyDescent="0.25">
      <c r="A372" s="60" t="s">
        <v>503</v>
      </c>
      <c r="B372" s="15" t="s">
        <v>248</v>
      </c>
      <c r="C372" s="12" t="s">
        <v>13</v>
      </c>
      <c r="D372" s="12">
        <v>13</v>
      </c>
      <c r="E372" s="12" t="s">
        <v>14</v>
      </c>
      <c r="F372" s="16" t="s">
        <v>481</v>
      </c>
      <c r="G372" s="27">
        <f t="shared" ref="G372:K374" si="111">+G373</f>
        <v>3111246158</v>
      </c>
      <c r="H372" s="27">
        <f t="shared" si="111"/>
        <v>0</v>
      </c>
      <c r="I372" s="27">
        <f t="shared" si="111"/>
        <v>0</v>
      </c>
      <c r="J372" s="27">
        <f t="shared" si="111"/>
        <v>0</v>
      </c>
      <c r="K372" s="27">
        <f t="shared" si="111"/>
        <v>0</v>
      </c>
      <c r="L372" s="27">
        <f t="shared" si="92"/>
        <v>0</v>
      </c>
      <c r="M372" s="27">
        <f>+M373</f>
        <v>3111246158</v>
      </c>
      <c r="N372" s="27">
        <f t="shared" ref="N372:Q374" si="112">+N373</f>
        <v>3111246158</v>
      </c>
      <c r="O372" s="27">
        <f t="shared" si="112"/>
        <v>3111246158</v>
      </c>
      <c r="P372" s="27">
        <f t="shared" si="112"/>
        <v>0</v>
      </c>
      <c r="Q372" s="64">
        <f t="shared" si="112"/>
        <v>0</v>
      </c>
    </row>
    <row r="373" spans="1:17" ht="47.25" x14ac:dyDescent="0.25">
      <c r="A373" s="60" t="s">
        <v>503</v>
      </c>
      <c r="B373" s="15" t="s">
        <v>250</v>
      </c>
      <c r="C373" s="12" t="s">
        <v>13</v>
      </c>
      <c r="D373" s="12">
        <v>13</v>
      </c>
      <c r="E373" s="12" t="s">
        <v>14</v>
      </c>
      <c r="F373" s="43" t="s">
        <v>481</v>
      </c>
      <c r="G373" s="27">
        <f t="shared" si="111"/>
        <v>3111246158</v>
      </c>
      <c r="H373" s="27">
        <f t="shared" si="111"/>
        <v>0</v>
      </c>
      <c r="I373" s="27">
        <f t="shared" si="111"/>
        <v>0</v>
      </c>
      <c r="J373" s="27">
        <f t="shared" si="111"/>
        <v>0</v>
      </c>
      <c r="K373" s="27">
        <f t="shared" si="111"/>
        <v>0</v>
      </c>
      <c r="L373" s="27">
        <f t="shared" si="92"/>
        <v>0</v>
      </c>
      <c r="M373" s="27">
        <f>+M374</f>
        <v>3111246158</v>
      </c>
      <c r="N373" s="27">
        <f t="shared" si="112"/>
        <v>3111246158</v>
      </c>
      <c r="O373" s="27">
        <f t="shared" si="112"/>
        <v>3111246158</v>
      </c>
      <c r="P373" s="27">
        <f t="shared" si="112"/>
        <v>0</v>
      </c>
      <c r="Q373" s="64">
        <f t="shared" si="112"/>
        <v>0</v>
      </c>
    </row>
    <row r="374" spans="1:17" ht="18.75" x14ac:dyDescent="0.25">
      <c r="A374" s="60" t="s">
        <v>503</v>
      </c>
      <c r="B374" s="15" t="s">
        <v>251</v>
      </c>
      <c r="C374" s="12" t="s">
        <v>13</v>
      </c>
      <c r="D374" s="12">
        <v>13</v>
      </c>
      <c r="E374" s="12" t="s">
        <v>14</v>
      </c>
      <c r="F374" s="16" t="s">
        <v>245</v>
      </c>
      <c r="G374" s="27">
        <f t="shared" si="111"/>
        <v>3111246158</v>
      </c>
      <c r="H374" s="27">
        <f t="shared" si="111"/>
        <v>0</v>
      </c>
      <c r="I374" s="27">
        <f t="shared" si="111"/>
        <v>0</v>
      </c>
      <c r="J374" s="27">
        <f t="shared" si="111"/>
        <v>0</v>
      </c>
      <c r="K374" s="27">
        <f t="shared" si="111"/>
        <v>0</v>
      </c>
      <c r="L374" s="27">
        <f t="shared" si="92"/>
        <v>0</v>
      </c>
      <c r="M374" s="27">
        <f>+M375</f>
        <v>3111246158</v>
      </c>
      <c r="N374" s="27">
        <f t="shared" si="112"/>
        <v>3111246158</v>
      </c>
      <c r="O374" s="27">
        <f t="shared" si="112"/>
        <v>3111246158</v>
      </c>
      <c r="P374" s="27">
        <f t="shared" si="112"/>
        <v>0</v>
      </c>
      <c r="Q374" s="64">
        <f t="shared" si="112"/>
        <v>0</v>
      </c>
    </row>
    <row r="375" spans="1:17" ht="18.75" x14ac:dyDescent="0.25">
      <c r="A375" s="60" t="s">
        <v>503</v>
      </c>
      <c r="B375" s="18" t="s">
        <v>252</v>
      </c>
      <c r="C375" s="19" t="s">
        <v>13</v>
      </c>
      <c r="D375" s="19">
        <v>13</v>
      </c>
      <c r="E375" s="19" t="s">
        <v>14</v>
      </c>
      <c r="F375" s="20" t="s">
        <v>247</v>
      </c>
      <c r="G375" s="21">
        <v>3111246158</v>
      </c>
      <c r="H375" s="21">
        <v>0</v>
      </c>
      <c r="I375" s="21">
        <v>0</v>
      </c>
      <c r="J375" s="21">
        <v>0</v>
      </c>
      <c r="K375" s="21">
        <v>0</v>
      </c>
      <c r="L375" s="21">
        <f t="shared" si="92"/>
        <v>0</v>
      </c>
      <c r="M375" s="21">
        <f>+G375+L375</f>
        <v>3111246158</v>
      </c>
      <c r="N375" s="21">
        <v>3111246158</v>
      </c>
      <c r="O375" s="21">
        <v>3111246158</v>
      </c>
      <c r="P375" s="21">
        <v>0</v>
      </c>
      <c r="Q375" s="62">
        <v>0</v>
      </c>
    </row>
    <row r="376" spans="1:17" ht="63" x14ac:dyDescent="0.25">
      <c r="A376" s="60" t="s">
        <v>503</v>
      </c>
      <c r="B376" s="15" t="s">
        <v>253</v>
      </c>
      <c r="C376" s="12" t="s">
        <v>13</v>
      </c>
      <c r="D376" s="12">
        <v>13</v>
      </c>
      <c r="E376" s="12" t="s">
        <v>14</v>
      </c>
      <c r="F376" s="16" t="s">
        <v>482</v>
      </c>
      <c r="G376" s="27">
        <f t="shared" ref="G376:K378" si="113">+G377</f>
        <v>267568660974</v>
      </c>
      <c r="H376" s="27">
        <f t="shared" si="113"/>
        <v>0</v>
      </c>
      <c r="I376" s="27">
        <f t="shared" si="113"/>
        <v>0</v>
      </c>
      <c r="J376" s="27">
        <f t="shared" si="113"/>
        <v>0</v>
      </c>
      <c r="K376" s="27">
        <f t="shared" si="113"/>
        <v>0</v>
      </c>
      <c r="L376" s="27">
        <f t="shared" si="92"/>
        <v>0</v>
      </c>
      <c r="M376" s="27">
        <f>+M377</f>
        <v>267568660974</v>
      </c>
      <c r="N376" s="27">
        <f t="shared" ref="N376:Q378" si="114">+N377</f>
        <v>267568660974</v>
      </c>
      <c r="O376" s="27">
        <f t="shared" si="114"/>
        <v>267568660974</v>
      </c>
      <c r="P376" s="27">
        <f t="shared" si="114"/>
        <v>515340818</v>
      </c>
      <c r="Q376" s="64">
        <f t="shared" si="114"/>
        <v>515340818</v>
      </c>
    </row>
    <row r="377" spans="1:17" ht="63" x14ac:dyDescent="0.25">
      <c r="A377" s="60" t="s">
        <v>503</v>
      </c>
      <c r="B377" s="15" t="s">
        <v>255</v>
      </c>
      <c r="C377" s="12" t="s">
        <v>13</v>
      </c>
      <c r="D377" s="12">
        <v>13</v>
      </c>
      <c r="E377" s="12" t="s">
        <v>14</v>
      </c>
      <c r="F377" s="16" t="s">
        <v>482</v>
      </c>
      <c r="G377" s="27">
        <f t="shared" si="113"/>
        <v>267568660974</v>
      </c>
      <c r="H377" s="27">
        <f t="shared" si="113"/>
        <v>0</v>
      </c>
      <c r="I377" s="27">
        <f t="shared" si="113"/>
        <v>0</v>
      </c>
      <c r="J377" s="27">
        <f t="shared" si="113"/>
        <v>0</v>
      </c>
      <c r="K377" s="27">
        <f t="shared" si="113"/>
        <v>0</v>
      </c>
      <c r="L377" s="27">
        <f t="shared" si="92"/>
        <v>0</v>
      </c>
      <c r="M377" s="27">
        <f>+M378</f>
        <v>267568660974</v>
      </c>
      <c r="N377" s="27">
        <f t="shared" si="114"/>
        <v>267568660974</v>
      </c>
      <c r="O377" s="27">
        <f t="shared" si="114"/>
        <v>267568660974</v>
      </c>
      <c r="P377" s="27">
        <f t="shared" si="114"/>
        <v>515340818</v>
      </c>
      <c r="Q377" s="64">
        <f t="shared" si="114"/>
        <v>515340818</v>
      </c>
    </row>
    <row r="378" spans="1:17" ht="18.75" x14ac:dyDescent="0.25">
      <c r="A378" s="60" t="s">
        <v>503</v>
      </c>
      <c r="B378" s="15" t="s">
        <v>256</v>
      </c>
      <c r="C378" s="12" t="s">
        <v>13</v>
      </c>
      <c r="D378" s="12">
        <v>13</v>
      </c>
      <c r="E378" s="12" t="s">
        <v>14</v>
      </c>
      <c r="F378" s="16" t="s">
        <v>257</v>
      </c>
      <c r="G378" s="27">
        <f t="shared" si="113"/>
        <v>267568660974</v>
      </c>
      <c r="H378" s="27">
        <f t="shared" si="113"/>
        <v>0</v>
      </c>
      <c r="I378" s="27">
        <f t="shared" si="113"/>
        <v>0</v>
      </c>
      <c r="J378" s="27">
        <f t="shared" si="113"/>
        <v>0</v>
      </c>
      <c r="K378" s="27">
        <f t="shared" si="113"/>
        <v>0</v>
      </c>
      <c r="L378" s="27">
        <f t="shared" si="92"/>
        <v>0</v>
      </c>
      <c r="M378" s="27">
        <f>+M379</f>
        <v>267568660974</v>
      </c>
      <c r="N378" s="27">
        <f t="shared" si="114"/>
        <v>267568660974</v>
      </c>
      <c r="O378" s="27">
        <f t="shared" si="114"/>
        <v>267568660974</v>
      </c>
      <c r="P378" s="27">
        <f t="shared" si="114"/>
        <v>515340818</v>
      </c>
      <c r="Q378" s="64">
        <f t="shared" si="114"/>
        <v>515340818</v>
      </c>
    </row>
    <row r="379" spans="1:17" ht="18.75" x14ac:dyDescent="0.25">
      <c r="A379" s="60" t="s">
        <v>503</v>
      </c>
      <c r="B379" s="18" t="s">
        <v>258</v>
      </c>
      <c r="C379" s="19" t="s">
        <v>13</v>
      </c>
      <c r="D379" s="19">
        <v>13</v>
      </c>
      <c r="E379" s="19" t="s">
        <v>14</v>
      </c>
      <c r="F379" s="20" t="s">
        <v>247</v>
      </c>
      <c r="G379" s="21">
        <v>267568660974</v>
      </c>
      <c r="H379" s="21">
        <v>0</v>
      </c>
      <c r="I379" s="21">
        <v>0</v>
      </c>
      <c r="J379" s="21">
        <v>0</v>
      </c>
      <c r="K379" s="21">
        <v>0</v>
      </c>
      <c r="L379" s="21">
        <f t="shared" si="92"/>
        <v>0</v>
      </c>
      <c r="M379" s="21">
        <f>+G379+L379</f>
        <v>267568660974</v>
      </c>
      <c r="N379" s="21">
        <v>267568660974</v>
      </c>
      <c r="O379" s="21">
        <v>267568660974</v>
      </c>
      <c r="P379" s="21">
        <v>515340818</v>
      </c>
      <c r="Q379" s="62">
        <v>515340818</v>
      </c>
    </row>
    <row r="380" spans="1:17" ht="78.75" x14ac:dyDescent="0.25">
      <c r="A380" s="60" t="s">
        <v>503</v>
      </c>
      <c r="B380" s="15" t="s">
        <v>259</v>
      </c>
      <c r="C380" s="12" t="s">
        <v>13</v>
      </c>
      <c r="D380" s="12">
        <v>13</v>
      </c>
      <c r="E380" s="12" t="s">
        <v>14</v>
      </c>
      <c r="F380" s="43" t="s">
        <v>483</v>
      </c>
      <c r="G380" s="27">
        <f t="shared" ref="G380:K382" si="115">+G381</f>
        <v>175859178607</v>
      </c>
      <c r="H380" s="27">
        <f t="shared" si="115"/>
        <v>0</v>
      </c>
      <c r="I380" s="27">
        <f t="shared" si="115"/>
        <v>0</v>
      </c>
      <c r="J380" s="27">
        <f t="shared" si="115"/>
        <v>0</v>
      </c>
      <c r="K380" s="27">
        <f t="shared" si="115"/>
        <v>0</v>
      </c>
      <c r="L380" s="27">
        <f t="shared" si="92"/>
        <v>0</v>
      </c>
      <c r="M380" s="27">
        <f>+M381</f>
        <v>175859178607</v>
      </c>
      <c r="N380" s="27">
        <f t="shared" ref="N380:Q382" si="116">+N381</f>
        <v>175859178607</v>
      </c>
      <c r="O380" s="27">
        <f t="shared" si="116"/>
        <v>175859178607</v>
      </c>
      <c r="P380" s="27">
        <f t="shared" si="116"/>
        <v>589163443</v>
      </c>
      <c r="Q380" s="64">
        <f t="shared" si="116"/>
        <v>589163443</v>
      </c>
    </row>
    <row r="381" spans="1:17" ht="78.75" x14ac:dyDescent="0.25">
      <c r="A381" s="60" t="s">
        <v>503</v>
      </c>
      <c r="B381" s="15" t="s">
        <v>261</v>
      </c>
      <c r="C381" s="12" t="s">
        <v>13</v>
      </c>
      <c r="D381" s="12">
        <v>13</v>
      </c>
      <c r="E381" s="12" t="s">
        <v>14</v>
      </c>
      <c r="F381" s="43" t="s">
        <v>483</v>
      </c>
      <c r="G381" s="27">
        <f t="shared" si="115"/>
        <v>175859178607</v>
      </c>
      <c r="H381" s="27">
        <f t="shared" si="115"/>
        <v>0</v>
      </c>
      <c r="I381" s="27">
        <f t="shared" si="115"/>
        <v>0</v>
      </c>
      <c r="J381" s="27">
        <f t="shared" si="115"/>
        <v>0</v>
      </c>
      <c r="K381" s="27">
        <f t="shared" si="115"/>
        <v>0</v>
      </c>
      <c r="L381" s="27">
        <f t="shared" si="92"/>
        <v>0</v>
      </c>
      <c r="M381" s="27">
        <f>+M382</f>
        <v>175859178607</v>
      </c>
      <c r="N381" s="27">
        <f t="shared" si="116"/>
        <v>175859178607</v>
      </c>
      <c r="O381" s="27">
        <f t="shared" si="116"/>
        <v>175859178607</v>
      </c>
      <c r="P381" s="27">
        <f t="shared" si="116"/>
        <v>589163443</v>
      </c>
      <c r="Q381" s="64">
        <f t="shared" si="116"/>
        <v>589163443</v>
      </c>
    </row>
    <row r="382" spans="1:17" ht="18.75" x14ac:dyDescent="0.25">
      <c r="A382" s="60" t="s">
        <v>503</v>
      </c>
      <c r="B382" s="15" t="s">
        <v>262</v>
      </c>
      <c r="C382" s="12" t="s">
        <v>13</v>
      </c>
      <c r="D382" s="12">
        <v>13</v>
      </c>
      <c r="E382" s="12" t="s">
        <v>14</v>
      </c>
      <c r="F382" s="16" t="s">
        <v>257</v>
      </c>
      <c r="G382" s="27">
        <f t="shared" si="115"/>
        <v>175859178607</v>
      </c>
      <c r="H382" s="27">
        <f t="shared" si="115"/>
        <v>0</v>
      </c>
      <c r="I382" s="27">
        <f t="shared" si="115"/>
        <v>0</v>
      </c>
      <c r="J382" s="27">
        <f t="shared" si="115"/>
        <v>0</v>
      </c>
      <c r="K382" s="27">
        <f t="shared" si="115"/>
        <v>0</v>
      </c>
      <c r="L382" s="27">
        <f t="shared" si="92"/>
        <v>0</v>
      </c>
      <c r="M382" s="27">
        <f>+M383</f>
        <v>175859178607</v>
      </c>
      <c r="N382" s="27">
        <f t="shared" si="116"/>
        <v>175859178607</v>
      </c>
      <c r="O382" s="27">
        <f t="shared" si="116"/>
        <v>175859178607</v>
      </c>
      <c r="P382" s="27">
        <f t="shared" si="116"/>
        <v>589163443</v>
      </c>
      <c r="Q382" s="64">
        <f t="shared" si="116"/>
        <v>589163443</v>
      </c>
    </row>
    <row r="383" spans="1:17" ht="18.75" x14ac:dyDescent="0.25">
      <c r="A383" s="60" t="s">
        <v>503</v>
      </c>
      <c r="B383" s="18" t="s">
        <v>263</v>
      </c>
      <c r="C383" s="19" t="s">
        <v>13</v>
      </c>
      <c r="D383" s="19">
        <v>13</v>
      </c>
      <c r="E383" s="19" t="s">
        <v>14</v>
      </c>
      <c r="F383" s="20" t="s">
        <v>247</v>
      </c>
      <c r="G383" s="21">
        <v>175859178607</v>
      </c>
      <c r="H383" s="21">
        <v>0</v>
      </c>
      <c r="I383" s="21">
        <v>0</v>
      </c>
      <c r="J383" s="21">
        <v>0</v>
      </c>
      <c r="K383" s="21">
        <v>0</v>
      </c>
      <c r="L383" s="21">
        <f t="shared" si="92"/>
        <v>0</v>
      </c>
      <c r="M383" s="21">
        <f>+G383+L383</f>
        <v>175859178607</v>
      </c>
      <c r="N383" s="21">
        <v>175859178607</v>
      </c>
      <c r="O383" s="21">
        <v>175859178607</v>
      </c>
      <c r="P383" s="21">
        <v>589163443</v>
      </c>
      <c r="Q383" s="62">
        <v>589163443</v>
      </c>
    </row>
    <row r="384" spans="1:17" ht="63" x14ac:dyDescent="0.25">
      <c r="A384" s="60" t="s">
        <v>503</v>
      </c>
      <c r="B384" s="15" t="s">
        <v>264</v>
      </c>
      <c r="C384" s="12" t="s">
        <v>13</v>
      </c>
      <c r="D384" s="12">
        <v>13</v>
      </c>
      <c r="E384" s="12" t="s">
        <v>14</v>
      </c>
      <c r="F384" s="16" t="s">
        <v>265</v>
      </c>
      <c r="G384" s="27">
        <f t="shared" ref="G384:K386" si="117">+G385</f>
        <v>253083219752</v>
      </c>
      <c r="H384" s="27">
        <f t="shared" si="117"/>
        <v>0</v>
      </c>
      <c r="I384" s="27">
        <f t="shared" si="117"/>
        <v>0</v>
      </c>
      <c r="J384" s="27">
        <f t="shared" si="117"/>
        <v>0</v>
      </c>
      <c r="K384" s="27">
        <f t="shared" si="117"/>
        <v>0</v>
      </c>
      <c r="L384" s="27">
        <f t="shared" si="92"/>
        <v>0</v>
      </c>
      <c r="M384" s="27">
        <f>+M385</f>
        <v>253083219752</v>
      </c>
      <c r="N384" s="27">
        <f t="shared" ref="N384:Q386" si="118">+N385</f>
        <v>253083219752</v>
      </c>
      <c r="O384" s="27">
        <f t="shared" si="118"/>
        <v>253083219752</v>
      </c>
      <c r="P384" s="27">
        <f t="shared" si="118"/>
        <v>8076357952</v>
      </c>
      <c r="Q384" s="64">
        <f t="shared" si="118"/>
        <v>8076357952</v>
      </c>
    </row>
    <row r="385" spans="1:17" ht="63" x14ac:dyDescent="0.25">
      <c r="A385" s="60" t="s">
        <v>503</v>
      </c>
      <c r="B385" s="15" t="s">
        <v>266</v>
      </c>
      <c r="C385" s="12" t="s">
        <v>13</v>
      </c>
      <c r="D385" s="12">
        <v>13</v>
      </c>
      <c r="E385" s="12" t="s">
        <v>14</v>
      </c>
      <c r="F385" s="43" t="s">
        <v>265</v>
      </c>
      <c r="G385" s="27">
        <f t="shared" si="117"/>
        <v>253083219752</v>
      </c>
      <c r="H385" s="27">
        <f t="shared" si="117"/>
        <v>0</v>
      </c>
      <c r="I385" s="27">
        <f t="shared" si="117"/>
        <v>0</v>
      </c>
      <c r="J385" s="27">
        <f t="shared" si="117"/>
        <v>0</v>
      </c>
      <c r="K385" s="27">
        <f t="shared" si="117"/>
        <v>0</v>
      </c>
      <c r="L385" s="27">
        <f t="shared" si="92"/>
        <v>0</v>
      </c>
      <c r="M385" s="27">
        <f>+M386</f>
        <v>253083219752</v>
      </c>
      <c r="N385" s="27">
        <f t="shared" si="118"/>
        <v>253083219752</v>
      </c>
      <c r="O385" s="27">
        <f t="shared" si="118"/>
        <v>253083219752</v>
      </c>
      <c r="P385" s="27">
        <f t="shared" si="118"/>
        <v>8076357952</v>
      </c>
      <c r="Q385" s="64">
        <f t="shared" si="118"/>
        <v>8076357952</v>
      </c>
    </row>
    <row r="386" spans="1:17" ht="18.75" x14ac:dyDescent="0.25">
      <c r="A386" s="60" t="s">
        <v>503</v>
      </c>
      <c r="B386" s="15" t="s">
        <v>267</v>
      </c>
      <c r="C386" s="12" t="s">
        <v>13</v>
      </c>
      <c r="D386" s="12">
        <v>13</v>
      </c>
      <c r="E386" s="12" t="s">
        <v>14</v>
      </c>
      <c r="F386" s="16" t="s">
        <v>257</v>
      </c>
      <c r="G386" s="27">
        <f t="shared" si="117"/>
        <v>253083219752</v>
      </c>
      <c r="H386" s="27">
        <f t="shared" si="117"/>
        <v>0</v>
      </c>
      <c r="I386" s="27">
        <f t="shared" si="117"/>
        <v>0</v>
      </c>
      <c r="J386" s="27">
        <f t="shared" si="117"/>
        <v>0</v>
      </c>
      <c r="K386" s="27">
        <f t="shared" si="117"/>
        <v>0</v>
      </c>
      <c r="L386" s="27">
        <f t="shared" si="92"/>
        <v>0</v>
      </c>
      <c r="M386" s="27">
        <f>+M387</f>
        <v>253083219752</v>
      </c>
      <c r="N386" s="27">
        <f t="shared" si="118"/>
        <v>253083219752</v>
      </c>
      <c r="O386" s="27">
        <f t="shared" si="118"/>
        <v>253083219752</v>
      </c>
      <c r="P386" s="27">
        <f t="shared" si="118"/>
        <v>8076357952</v>
      </c>
      <c r="Q386" s="64">
        <f t="shared" si="118"/>
        <v>8076357952</v>
      </c>
    </row>
    <row r="387" spans="1:17" ht="18.75" x14ac:dyDescent="0.25">
      <c r="A387" s="60" t="s">
        <v>503</v>
      </c>
      <c r="B387" s="18" t="s">
        <v>268</v>
      </c>
      <c r="C387" s="19" t="s">
        <v>13</v>
      </c>
      <c r="D387" s="19">
        <v>13</v>
      </c>
      <c r="E387" s="19" t="s">
        <v>14</v>
      </c>
      <c r="F387" s="20" t="s">
        <v>247</v>
      </c>
      <c r="G387" s="21">
        <v>253083219752</v>
      </c>
      <c r="H387" s="21">
        <v>0</v>
      </c>
      <c r="I387" s="21">
        <v>0</v>
      </c>
      <c r="J387" s="21">
        <v>0</v>
      </c>
      <c r="K387" s="21">
        <v>0</v>
      </c>
      <c r="L387" s="21">
        <f t="shared" si="92"/>
        <v>0</v>
      </c>
      <c r="M387" s="21">
        <f>+G387+L387</f>
        <v>253083219752</v>
      </c>
      <c r="N387" s="21">
        <v>253083219752</v>
      </c>
      <c r="O387" s="21">
        <v>253083219752</v>
      </c>
      <c r="P387" s="21">
        <v>8076357952</v>
      </c>
      <c r="Q387" s="62">
        <v>8076357952</v>
      </c>
    </row>
    <row r="388" spans="1:17" ht="78.75" x14ac:dyDescent="0.25">
      <c r="A388" s="60" t="s">
        <v>503</v>
      </c>
      <c r="B388" s="15" t="s">
        <v>269</v>
      </c>
      <c r="C388" s="12" t="s">
        <v>13</v>
      </c>
      <c r="D388" s="12">
        <v>13</v>
      </c>
      <c r="E388" s="12" t="s">
        <v>14</v>
      </c>
      <c r="F388" s="16" t="s">
        <v>484</v>
      </c>
      <c r="G388" s="27">
        <f t="shared" ref="G388:K390" si="119">+G389</f>
        <v>243923443489</v>
      </c>
      <c r="H388" s="27">
        <f t="shared" si="119"/>
        <v>0</v>
      </c>
      <c r="I388" s="27">
        <f t="shared" si="119"/>
        <v>0</v>
      </c>
      <c r="J388" s="27">
        <f t="shared" si="119"/>
        <v>0</v>
      </c>
      <c r="K388" s="27">
        <f t="shared" si="119"/>
        <v>0</v>
      </c>
      <c r="L388" s="27">
        <f t="shared" si="92"/>
        <v>0</v>
      </c>
      <c r="M388" s="27">
        <f>+M389</f>
        <v>243923443489</v>
      </c>
      <c r="N388" s="27">
        <f t="shared" ref="N388:Q390" si="120">+N389</f>
        <v>243923443489</v>
      </c>
      <c r="O388" s="27">
        <f t="shared" si="120"/>
        <v>243923443489</v>
      </c>
      <c r="P388" s="27">
        <f t="shared" si="120"/>
        <v>21653320129</v>
      </c>
      <c r="Q388" s="64">
        <f t="shared" si="120"/>
        <v>21653320129</v>
      </c>
    </row>
    <row r="389" spans="1:17" ht="78.75" x14ac:dyDescent="0.25">
      <c r="A389" s="60" t="s">
        <v>503</v>
      </c>
      <c r="B389" s="15" t="s">
        <v>271</v>
      </c>
      <c r="C389" s="12" t="s">
        <v>13</v>
      </c>
      <c r="D389" s="12">
        <v>13</v>
      </c>
      <c r="E389" s="12" t="s">
        <v>14</v>
      </c>
      <c r="F389" s="16" t="s">
        <v>484</v>
      </c>
      <c r="G389" s="27">
        <f t="shared" si="119"/>
        <v>243923443489</v>
      </c>
      <c r="H389" s="27">
        <f t="shared" si="119"/>
        <v>0</v>
      </c>
      <c r="I389" s="27">
        <f t="shared" si="119"/>
        <v>0</v>
      </c>
      <c r="J389" s="27">
        <f t="shared" si="119"/>
        <v>0</v>
      </c>
      <c r="K389" s="27">
        <f t="shared" si="119"/>
        <v>0</v>
      </c>
      <c r="L389" s="27">
        <f t="shared" si="92"/>
        <v>0</v>
      </c>
      <c r="M389" s="27">
        <f>+M390</f>
        <v>243923443489</v>
      </c>
      <c r="N389" s="27">
        <f t="shared" si="120"/>
        <v>243923443489</v>
      </c>
      <c r="O389" s="27">
        <f t="shared" si="120"/>
        <v>243923443489</v>
      </c>
      <c r="P389" s="27">
        <f t="shared" si="120"/>
        <v>21653320129</v>
      </c>
      <c r="Q389" s="64">
        <f t="shared" si="120"/>
        <v>21653320129</v>
      </c>
    </row>
    <row r="390" spans="1:17" ht="18.75" x14ac:dyDescent="0.25">
      <c r="A390" s="60" t="s">
        <v>503</v>
      </c>
      <c r="B390" s="15" t="s">
        <v>272</v>
      </c>
      <c r="C390" s="12" t="s">
        <v>13</v>
      </c>
      <c r="D390" s="12">
        <v>13</v>
      </c>
      <c r="E390" s="12" t="s">
        <v>14</v>
      </c>
      <c r="F390" s="16" t="s">
        <v>257</v>
      </c>
      <c r="G390" s="27">
        <f t="shared" si="119"/>
        <v>243923443489</v>
      </c>
      <c r="H390" s="27">
        <f t="shared" si="119"/>
        <v>0</v>
      </c>
      <c r="I390" s="27">
        <f t="shared" si="119"/>
        <v>0</v>
      </c>
      <c r="J390" s="27">
        <f t="shared" si="119"/>
        <v>0</v>
      </c>
      <c r="K390" s="27">
        <f t="shared" si="119"/>
        <v>0</v>
      </c>
      <c r="L390" s="27">
        <f t="shared" si="92"/>
        <v>0</v>
      </c>
      <c r="M390" s="27">
        <f>+M391</f>
        <v>243923443489</v>
      </c>
      <c r="N390" s="27">
        <f t="shared" si="120"/>
        <v>243923443489</v>
      </c>
      <c r="O390" s="27">
        <f t="shared" si="120"/>
        <v>243923443489</v>
      </c>
      <c r="P390" s="27">
        <f t="shared" si="120"/>
        <v>21653320129</v>
      </c>
      <c r="Q390" s="64">
        <f t="shared" si="120"/>
        <v>21653320129</v>
      </c>
    </row>
    <row r="391" spans="1:17" ht="18.75" x14ac:dyDescent="0.25">
      <c r="A391" s="60" t="s">
        <v>503</v>
      </c>
      <c r="B391" s="18" t="s">
        <v>273</v>
      </c>
      <c r="C391" s="19" t="s">
        <v>13</v>
      </c>
      <c r="D391" s="19">
        <v>13</v>
      </c>
      <c r="E391" s="19" t="s">
        <v>14</v>
      </c>
      <c r="F391" s="20" t="s">
        <v>247</v>
      </c>
      <c r="G391" s="21">
        <v>243923443489</v>
      </c>
      <c r="H391" s="21">
        <v>0</v>
      </c>
      <c r="I391" s="21">
        <v>0</v>
      </c>
      <c r="J391" s="21">
        <v>0</v>
      </c>
      <c r="K391" s="21">
        <v>0</v>
      </c>
      <c r="L391" s="21">
        <f t="shared" ref="L391:L449" si="121">+H391-I391+J391-K391</f>
        <v>0</v>
      </c>
      <c r="M391" s="21">
        <f>+G391+L391</f>
        <v>243923443489</v>
      </c>
      <c r="N391" s="21">
        <v>243923443489</v>
      </c>
      <c r="O391" s="21">
        <v>243923443489</v>
      </c>
      <c r="P391" s="21">
        <v>21653320129</v>
      </c>
      <c r="Q391" s="62">
        <v>21653320129</v>
      </c>
    </row>
    <row r="392" spans="1:17" ht="63" x14ac:dyDescent="0.25">
      <c r="A392" s="60" t="s">
        <v>503</v>
      </c>
      <c r="B392" s="15" t="s">
        <v>274</v>
      </c>
      <c r="C392" s="12" t="s">
        <v>13</v>
      </c>
      <c r="D392" s="12">
        <v>13</v>
      </c>
      <c r="E392" s="12" t="s">
        <v>14</v>
      </c>
      <c r="F392" s="16" t="s">
        <v>485</v>
      </c>
      <c r="G392" s="27">
        <f t="shared" ref="G392:K394" si="122">+G393</f>
        <v>173754342655</v>
      </c>
      <c r="H392" s="27">
        <f t="shared" si="122"/>
        <v>0</v>
      </c>
      <c r="I392" s="27">
        <f t="shared" si="122"/>
        <v>0</v>
      </c>
      <c r="J392" s="27">
        <f t="shared" si="122"/>
        <v>0</v>
      </c>
      <c r="K392" s="27">
        <f t="shared" si="122"/>
        <v>0</v>
      </c>
      <c r="L392" s="27">
        <f t="shared" si="121"/>
        <v>0</v>
      </c>
      <c r="M392" s="27">
        <f>+M393</f>
        <v>173754342655</v>
      </c>
      <c r="N392" s="27">
        <f t="shared" ref="N392:Q394" si="123">+N393</f>
        <v>173754342655</v>
      </c>
      <c r="O392" s="27">
        <f t="shared" si="123"/>
        <v>173754342655</v>
      </c>
      <c r="P392" s="27">
        <f t="shared" si="123"/>
        <v>26218470693</v>
      </c>
      <c r="Q392" s="64">
        <f t="shared" si="123"/>
        <v>26218470693</v>
      </c>
    </row>
    <row r="393" spans="1:17" ht="63" x14ac:dyDescent="0.25">
      <c r="A393" s="60" t="s">
        <v>503</v>
      </c>
      <c r="B393" s="15" t="s">
        <v>276</v>
      </c>
      <c r="C393" s="12" t="s">
        <v>13</v>
      </c>
      <c r="D393" s="12">
        <v>13</v>
      </c>
      <c r="E393" s="12" t="s">
        <v>14</v>
      </c>
      <c r="F393" s="43" t="s">
        <v>485</v>
      </c>
      <c r="G393" s="27">
        <f t="shared" si="122"/>
        <v>173754342655</v>
      </c>
      <c r="H393" s="27">
        <f t="shared" si="122"/>
        <v>0</v>
      </c>
      <c r="I393" s="27">
        <f t="shared" si="122"/>
        <v>0</v>
      </c>
      <c r="J393" s="27">
        <f t="shared" si="122"/>
        <v>0</v>
      </c>
      <c r="K393" s="27">
        <f t="shared" si="122"/>
        <v>0</v>
      </c>
      <c r="L393" s="27">
        <f t="shared" si="121"/>
        <v>0</v>
      </c>
      <c r="M393" s="27">
        <f>+M394</f>
        <v>173754342655</v>
      </c>
      <c r="N393" s="27">
        <f t="shared" si="123"/>
        <v>173754342655</v>
      </c>
      <c r="O393" s="27">
        <f t="shared" si="123"/>
        <v>173754342655</v>
      </c>
      <c r="P393" s="27">
        <f t="shared" si="123"/>
        <v>26218470693</v>
      </c>
      <c r="Q393" s="64">
        <f t="shared" si="123"/>
        <v>26218470693</v>
      </c>
    </row>
    <row r="394" spans="1:17" ht="18.75" x14ac:dyDescent="0.25">
      <c r="A394" s="60" t="s">
        <v>503</v>
      </c>
      <c r="B394" s="15" t="s">
        <v>277</v>
      </c>
      <c r="C394" s="12" t="s">
        <v>13</v>
      </c>
      <c r="D394" s="12">
        <v>13</v>
      </c>
      <c r="E394" s="12" t="s">
        <v>14</v>
      </c>
      <c r="F394" s="16" t="s">
        <v>257</v>
      </c>
      <c r="G394" s="27">
        <f t="shared" si="122"/>
        <v>173754342655</v>
      </c>
      <c r="H394" s="27">
        <f t="shared" si="122"/>
        <v>0</v>
      </c>
      <c r="I394" s="27">
        <f t="shared" si="122"/>
        <v>0</v>
      </c>
      <c r="J394" s="27">
        <f t="shared" si="122"/>
        <v>0</v>
      </c>
      <c r="K394" s="27">
        <f t="shared" si="122"/>
        <v>0</v>
      </c>
      <c r="L394" s="27">
        <f t="shared" si="121"/>
        <v>0</v>
      </c>
      <c r="M394" s="27">
        <f>+M395</f>
        <v>173754342655</v>
      </c>
      <c r="N394" s="27">
        <f t="shared" si="123"/>
        <v>173754342655</v>
      </c>
      <c r="O394" s="27">
        <f t="shared" si="123"/>
        <v>173754342655</v>
      </c>
      <c r="P394" s="27">
        <f t="shared" si="123"/>
        <v>26218470693</v>
      </c>
      <c r="Q394" s="64">
        <f t="shared" si="123"/>
        <v>26218470693</v>
      </c>
    </row>
    <row r="395" spans="1:17" ht="18.75" x14ac:dyDescent="0.25">
      <c r="A395" s="60" t="s">
        <v>503</v>
      </c>
      <c r="B395" s="18" t="s">
        <v>278</v>
      </c>
      <c r="C395" s="19" t="s">
        <v>13</v>
      </c>
      <c r="D395" s="19">
        <v>13</v>
      </c>
      <c r="E395" s="19" t="s">
        <v>14</v>
      </c>
      <c r="F395" s="20" t="s">
        <v>247</v>
      </c>
      <c r="G395" s="21">
        <v>173754342655</v>
      </c>
      <c r="H395" s="21">
        <v>0</v>
      </c>
      <c r="I395" s="21">
        <v>0</v>
      </c>
      <c r="J395" s="21">
        <v>0</v>
      </c>
      <c r="K395" s="21">
        <v>0</v>
      </c>
      <c r="L395" s="21">
        <f t="shared" si="121"/>
        <v>0</v>
      </c>
      <c r="M395" s="21">
        <f>+G395+L395</f>
        <v>173754342655</v>
      </c>
      <c r="N395" s="21">
        <v>173754342655</v>
      </c>
      <c r="O395" s="21">
        <v>173754342655</v>
      </c>
      <c r="P395" s="21">
        <v>26218470693</v>
      </c>
      <c r="Q395" s="62">
        <v>26218470693</v>
      </c>
    </row>
    <row r="396" spans="1:17" ht="63" x14ac:dyDescent="0.25">
      <c r="A396" s="60" t="s">
        <v>503</v>
      </c>
      <c r="B396" s="15" t="s">
        <v>279</v>
      </c>
      <c r="C396" s="12" t="s">
        <v>13</v>
      </c>
      <c r="D396" s="12">
        <v>13</v>
      </c>
      <c r="E396" s="12" t="s">
        <v>14</v>
      </c>
      <c r="F396" s="16" t="s">
        <v>486</v>
      </c>
      <c r="G396" s="27">
        <f t="shared" ref="G396:K398" si="124">+G397</f>
        <v>188036887431</v>
      </c>
      <c r="H396" s="27">
        <f t="shared" si="124"/>
        <v>0</v>
      </c>
      <c r="I396" s="27">
        <f t="shared" si="124"/>
        <v>0</v>
      </c>
      <c r="J396" s="27">
        <f t="shared" si="124"/>
        <v>0</v>
      </c>
      <c r="K396" s="27">
        <f t="shared" si="124"/>
        <v>0</v>
      </c>
      <c r="L396" s="27">
        <f t="shared" si="121"/>
        <v>0</v>
      </c>
      <c r="M396" s="27">
        <f>+M397</f>
        <v>188036887431</v>
      </c>
      <c r="N396" s="27">
        <f t="shared" ref="N396:Q398" si="125">+N397</f>
        <v>188036887431</v>
      </c>
      <c r="O396" s="27">
        <f t="shared" si="125"/>
        <v>188036887431</v>
      </c>
      <c r="P396" s="27">
        <f t="shared" si="125"/>
        <v>31914916292</v>
      </c>
      <c r="Q396" s="64">
        <f t="shared" si="125"/>
        <v>31914916292</v>
      </c>
    </row>
    <row r="397" spans="1:17" ht="63" x14ac:dyDescent="0.25">
      <c r="A397" s="60" t="s">
        <v>503</v>
      </c>
      <c r="B397" s="15" t="s">
        <v>281</v>
      </c>
      <c r="C397" s="12" t="s">
        <v>13</v>
      </c>
      <c r="D397" s="12">
        <v>13</v>
      </c>
      <c r="E397" s="12" t="s">
        <v>14</v>
      </c>
      <c r="F397" s="43" t="s">
        <v>486</v>
      </c>
      <c r="G397" s="27">
        <f t="shared" si="124"/>
        <v>188036887431</v>
      </c>
      <c r="H397" s="27">
        <f t="shared" si="124"/>
        <v>0</v>
      </c>
      <c r="I397" s="27">
        <f t="shared" si="124"/>
        <v>0</v>
      </c>
      <c r="J397" s="27">
        <f t="shared" si="124"/>
        <v>0</v>
      </c>
      <c r="K397" s="27">
        <f t="shared" si="124"/>
        <v>0</v>
      </c>
      <c r="L397" s="27">
        <f t="shared" si="121"/>
        <v>0</v>
      </c>
      <c r="M397" s="27">
        <f>+M398</f>
        <v>188036887431</v>
      </c>
      <c r="N397" s="27">
        <f t="shared" si="125"/>
        <v>188036887431</v>
      </c>
      <c r="O397" s="27">
        <f t="shared" si="125"/>
        <v>188036887431</v>
      </c>
      <c r="P397" s="27">
        <f t="shared" si="125"/>
        <v>31914916292</v>
      </c>
      <c r="Q397" s="64">
        <f t="shared" si="125"/>
        <v>31914916292</v>
      </c>
    </row>
    <row r="398" spans="1:17" ht="18.75" x14ac:dyDescent="0.25">
      <c r="A398" s="60" t="s">
        <v>503</v>
      </c>
      <c r="B398" s="15" t="s">
        <v>282</v>
      </c>
      <c r="C398" s="12" t="s">
        <v>13</v>
      </c>
      <c r="D398" s="12">
        <v>13</v>
      </c>
      <c r="E398" s="12" t="s">
        <v>14</v>
      </c>
      <c r="F398" s="16" t="s">
        <v>257</v>
      </c>
      <c r="G398" s="27">
        <f t="shared" si="124"/>
        <v>188036887431</v>
      </c>
      <c r="H398" s="27">
        <f t="shared" si="124"/>
        <v>0</v>
      </c>
      <c r="I398" s="27">
        <f t="shared" si="124"/>
        <v>0</v>
      </c>
      <c r="J398" s="27">
        <f t="shared" si="124"/>
        <v>0</v>
      </c>
      <c r="K398" s="27">
        <f t="shared" si="124"/>
        <v>0</v>
      </c>
      <c r="L398" s="27">
        <f t="shared" si="121"/>
        <v>0</v>
      </c>
      <c r="M398" s="27">
        <f>+M399</f>
        <v>188036887431</v>
      </c>
      <c r="N398" s="27">
        <f t="shared" si="125"/>
        <v>188036887431</v>
      </c>
      <c r="O398" s="27">
        <f t="shared" si="125"/>
        <v>188036887431</v>
      </c>
      <c r="P398" s="27">
        <f t="shared" si="125"/>
        <v>31914916292</v>
      </c>
      <c r="Q398" s="64">
        <f t="shared" si="125"/>
        <v>31914916292</v>
      </c>
    </row>
    <row r="399" spans="1:17" ht="18.75" x14ac:dyDescent="0.25">
      <c r="A399" s="60" t="s">
        <v>503</v>
      </c>
      <c r="B399" s="18" t="s">
        <v>283</v>
      </c>
      <c r="C399" s="19" t="s">
        <v>13</v>
      </c>
      <c r="D399" s="19">
        <v>13</v>
      </c>
      <c r="E399" s="19" t="s">
        <v>14</v>
      </c>
      <c r="F399" s="20" t="s">
        <v>247</v>
      </c>
      <c r="G399" s="21">
        <v>188036887431</v>
      </c>
      <c r="H399" s="21">
        <v>0</v>
      </c>
      <c r="I399" s="21">
        <v>0</v>
      </c>
      <c r="J399" s="21">
        <v>0</v>
      </c>
      <c r="K399" s="21">
        <v>0</v>
      </c>
      <c r="L399" s="21">
        <f t="shared" si="121"/>
        <v>0</v>
      </c>
      <c r="M399" s="21">
        <f>+G399+L399</f>
        <v>188036887431</v>
      </c>
      <c r="N399" s="21">
        <v>188036887431</v>
      </c>
      <c r="O399" s="21">
        <v>188036887431</v>
      </c>
      <c r="P399" s="21">
        <v>31914916292</v>
      </c>
      <c r="Q399" s="62">
        <v>31914916292</v>
      </c>
    </row>
    <row r="400" spans="1:17" ht="63" x14ac:dyDescent="0.25">
      <c r="A400" s="60" t="s">
        <v>503</v>
      </c>
      <c r="B400" s="15" t="s">
        <v>284</v>
      </c>
      <c r="C400" s="12" t="s">
        <v>13</v>
      </c>
      <c r="D400" s="12">
        <v>13</v>
      </c>
      <c r="E400" s="12" t="s">
        <v>14</v>
      </c>
      <c r="F400" s="16" t="s">
        <v>487</v>
      </c>
      <c r="G400" s="27">
        <f t="shared" ref="G400:K402" si="126">+G401</f>
        <v>230526549416</v>
      </c>
      <c r="H400" s="27">
        <f t="shared" si="126"/>
        <v>0</v>
      </c>
      <c r="I400" s="27">
        <f t="shared" si="126"/>
        <v>0</v>
      </c>
      <c r="J400" s="27">
        <f t="shared" si="126"/>
        <v>0</v>
      </c>
      <c r="K400" s="27">
        <f t="shared" si="126"/>
        <v>0</v>
      </c>
      <c r="L400" s="27">
        <f t="shared" si="121"/>
        <v>0</v>
      </c>
      <c r="M400" s="27">
        <f>+M401</f>
        <v>230526549416</v>
      </c>
      <c r="N400" s="27">
        <f t="shared" ref="N400:Q402" si="127">+N401</f>
        <v>230526549416</v>
      </c>
      <c r="O400" s="27">
        <f t="shared" si="127"/>
        <v>230526549416</v>
      </c>
      <c r="P400" s="27">
        <f t="shared" si="127"/>
        <v>27184528940</v>
      </c>
      <c r="Q400" s="64">
        <f t="shared" si="127"/>
        <v>27184528940</v>
      </c>
    </row>
    <row r="401" spans="1:17" ht="63" x14ac:dyDescent="0.25">
      <c r="A401" s="60" t="s">
        <v>503</v>
      </c>
      <c r="B401" s="15" t="s">
        <v>286</v>
      </c>
      <c r="C401" s="12" t="s">
        <v>13</v>
      </c>
      <c r="D401" s="12">
        <v>13</v>
      </c>
      <c r="E401" s="12" t="s">
        <v>14</v>
      </c>
      <c r="F401" s="43" t="s">
        <v>487</v>
      </c>
      <c r="G401" s="27">
        <f t="shared" si="126"/>
        <v>230526549416</v>
      </c>
      <c r="H401" s="27">
        <f t="shared" si="126"/>
        <v>0</v>
      </c>
      <c r="I401" s="27">
        <f t="shared" si="126"/>
        <v>0</v>
      </c>
      <c r="J401" s="27">
        <f t="shared" si="126"/>
        <v>0</v>
      </c>
      <c r="K401" s="27">
        <f t="shared" si="126"/>
        <v>0</v>
      </c>
      <c r="L401" s="27">
        <f t="shared" si="121"/>
        <v>0</v>
      </c>
      <c r="M401" s="27">
        <f>+M402</f>
        <v>230526549416</v>
      </c>
      <c r="N401" s="27">
        <f t="shared" si="127"/>
        <v>230526549416</v>
      </c>
      <c r="O401" s="27">
        <f t="shared" si="127"/>
        <v>230526549416</v>
      </c>
      <c r="P401" s="27">
        <f t="shared" si="127"/>
        <v>27184528940</v>
      </c>
      <c r="Q401" s="64">
        <f t="shared" si="127"/>
        <v>27184528940</v>
      </c>
    </row>
    <row r="402" spans="1:17" ht="18.75" x14ac:dyDescent="0.25">
      <c r="A402" s="60" t="s">
        <v>503</v>
      </c>
      <c r="B402" s="15" t="s">
        <v>287</v>
      </c>
      <c r="C402" s="12" t="s">
        <v>13</v>
      </c>
      <c r="D402" s="12">
        <v>13</v>
      </c>
      <c r="E402" s="12" t="s">
        <v>14</v>
      </c>
      <c r="F402" s="16" t="s">
        <v>257</v>
      </c>
      <c r="G402" s="27">
        <f t="shared" si="126"/>
        <v>230526549416</v>
      </c>
      <c r="H402" s="27">
        <f t="shared" si="126"/>
        <v>0</v>
      </c>
      <c r="I402" s="27">
        <f t="shared" si="126"/>
        <v>0</v>
      </c>
      <c r="J402" s="27">
        <f t="shared" si="126"/>
        <v>0</v>
      </c>
      <c r="K402" s="27">
        <f t="shared" si="126"/>
        <v>0</v>
      </c>
      <c r="L402" s="27">
        <f t="shared" si="121"/>
        <v>0</v>
      </c>
      <c r="M402" s="27">
        <f>+M403</f>
        <v>230526549416</v>
      </c>
      <c r="N402" s="27">
        <f t="shared" si="127"/>
        <v>230526549416</v>
      </c>
      <c r="O402" s="27">
        <f t="shared" si="127"/>
        <v>230526549416</v>
      </c>
      <c r="P402" s="27">
        <f t="shared" si="127"/>
        <v>27184528940</v>
      </c>
      <c r="Q402" s="64">
        <f t="shared" si="127"/>
        <v>27184528940</v>
      </c>
    </row>
    <row r="403" spans="1:17" ht="18.75" x14ac:dyDescent="0.25">
      <c r="A403" s="60" t="s">
        <v>503</v>
      </c>
      <c r="B403" s="18" t="s">
        <v>288</v>
      </c>
      <c r="C403" s="19" t="s">
        <v>13</v>
      </c>
      <c r="D403" s="19">
        <v>13</v>
      </c>
      <c r="E403" s="19" t="s">
        <v>14</v>
      </c>
      <c r="F403" s="20" t="s">
        <v>247</v>
      </c>
      <c r="G403" s="21">
        <v>230526549416</v>
      </c>
      <c r="H403" s="21">
        <v>0</v>
      </c>
      <c r="I403" s="21">
        <v>0</v>
      </c>
      <c r="J403" s="21">
        <v>0</v>
      </c>
      <c r="K403" s="21">
        <v>0</v>
      </c>
      <c r="L403" s="21">
        <f t="shared" si="121"/>
        <v>0</v>
      </c>
      <c r="M403" s="21">
        <f>+G403+L403</f>
        <v>230526549416</v>
      </c>
      <c r="N403" s="21">
        <v>230526549416</v>
      </c>
      <c r="O403" s="21">
        <v>230526549416</v>
      </c>
      <c r="P403" s="21">
        <v>27184528940</v>
      </c>
      <c r="Q403" s="62">
        <v>27184528940</v>
      </c>
    </row>
    <row r="404" spans="1:17" ht="31.5" x14ac:dyDescent="0.25">
      <c r="A404" s="60" t="s">
        <v>503</v>
      </c>
      <c r="B404" s="44" t="s">
        <v>289</v>
      </c>
      <c r="C404" s="12" t="s">
        <v>13</v>
      </c>
      <c r="D404" s="12">
        <v>13</v>
      </c>
      <c r="E404" s="12" t="s">
        <v>14</v>
      </c>
      <c r="F404" s="16" t="s">
        <v>290</v>
      </c>
      <c r="G404" s="27">
        <f t="shared" ref="G404:K405" si="128">+G405</f>
        <v>12654096592</v>
      </c>
      <c r="H404" s="27">
        <f t="shared" si="128"/>
        <v>0</v>
      </c>
      <c r="I404" s="27">
        <f t="shared" si="128"/>
        <v>0</v>
      </c>
      <c r="J404" s="27">
        <f t="shared" si="128"/>
        <v>0</v>
      </c>
      <c r="K404" s="27">
        <f t="shared" si="128"/>
        <v>0</v>
      </c>
      <c r="L404" s="27">
        <f t="shared" si="121"/>
        <v>0</v>
      </c>
      <c r="M404" s="27">
        <f>+G404+L404</f>
        <v>12654096592</v>
      </c>
      <c r="N404" s="27">
        <f t="shared" ref="N404:Q405" si="129">+N405</f>
        <v>11538502198.5</v>
      </c>
      <c r="O404" s="27">
        <f t="shared" si="129"/>
        <v>10501033636.309999</v>
      </c>
      <c r="P404" s="27">
        <f t="shared" si="129"/>
        <v>472868344.60000002</v>
      </c>
      <c r="Q404" s="64">
        <f t="shared" si="129"/>
        <v>456294600.60000002</v>
      </c>
    </row>
    <row r="405" spans="1:17" ht="31.5" x14ac:dyDescent="0.25">
      <c r="A405" s="60" t="s">
        <v>503</v>
      </c>
      <c r="B405" s="15" t="s">
        <v>291</v>
      </c>
      <c r="C405" s="12" t="s">
        <v>13</v>
      </c>
      <c r="D405" s="12">
        <v>13</v>
      </c>
      <c r="E405" s="12" t="s">
        <v>14</v>
      </c>
      <c r="F405" s="16" t="s">
        <v>290</v>
      </c>
      <c r="G405" s="27">
        <f t="shared" si="128"/>
        <v>12654096592</v>
      </c>
      <c r="H405" s="27">
        <f t="shared" si="128"/>
        <v>0</v>
      </c>
      <c r="I405" s="27">
        <f t="shared" si="128"/>
        <v>0</v>
      </c>
      <c r="J405" s="27">
        <f t="shared" si="128"/>
        <v>0</v>
      </c>
      <c r="K405" s="27">
        <f t="shared" si="128"/>
        <v>0</v>
      </c>
      <c r="L405" s="27">
        <f t="shared" si="121"/>
        <v>0</v>
      </c>
      <c r="M405" s="27">
        <f>+M406</f>
        <v>12654096592</v>
      </c>
      <c r="N405" s="27">
        <f t="shared" si="129"/>
        <v>11538502198.5</v>
      </c>
      <c r="O405" s="27">
        <f t="shared" si="129"/>
        <v>10501033636.309999</v>
      </c>
      <c r="P405" s="27">
        <f t="shared" si="129"/>
        <v>472868344.60000002</v>
      </c>
      <c r="Q405" s="64">
        <f t="shared" si="129"/>
        <v>456294600.60000002</v>
      </c>
    </row>
    <row r="406" spans="1:17" ht="47.25" x14ac:dyDescent="0.25">
      <c r="A406" s="60" t="s">
        <v>503</v>
      </c>
      <c r="B406" s="15" t="s">
        <v>292</v>
      </c>
      <c r="C406" s="12" t="s">
        <v>13</v>
      </c>
      <c r="D406" s="12">
        <v>13</v>
      </c>
      <c r="E406" s="12" t="s">
        <v>14</v>
      </c>
      <c r="F406" s="16" t="s">
        <v>293</v>
      </c>
      <c r="G406" s="27">
        <f>SUM(G407:G407)</f>
        <v>12654096592</v>
      </c>
      <c r="H406" s="27">
        <f>SUM(H407:H407)</f>
        <v>0</v>
      </c>
      <c r="I406" s="27">
        <f>SUM(I407:I407)</f>
        <v>0</v>
      </c>
      <c r="J406" s="27">
        <f>SUM(J407:J407)</f>
        <v>0</v>
      </c>
      <c r="K406" s="27">
        <f>SUM(K407:K407)</f>
        <v>0</v>
      </c>
      <c r="L406" s="27">
        <f t="shared" si="121"/>
        <v>0</v>
      </c>
      <c r="M406" s="27">
        <f>SUM(M407:M407)</f>
        <v>12654096592</v>
      </c>
      <c r="N406" s="27">
        <f>SUM(N407:N407)</f>
        <v>11538502198.5</v>
      </c>
      <c r="O406" s="27">
        <f>SUM(O407:O407)</f>
        <v>10501033636.309999</v>
      </c>
      <c r="P406" s="27">
        <f>SUM(P407:P407)</f>
        <v>472868344.60000002</v>
      </c>
      <c r="Q406" s="64">
        <f>SUM(Q407:Q407)</f>
        <v>456294600.60000002</v>
      </c>
    </row>
    <row r="407" spans="1:17" ht="18.75" x14ac:dyDescent="0.25">
      <c r="A407" s="60" t="s">
        <v>503</v>
      </c>
      <c r="B407" s="18" t="s">
        <v>294</v>
      </c>
      <c r="C407" s="19" t="s">
        <v>13</v>
      </c>
      <c r="D407" s="19">
        <v>13</v>
      </c>
      <c r="E407" s="19" t="s">
        <v>14</v>
      </c>
      <c r="F407" s="20" t="s">
        <v>247</v>
      </c>
      <c r="G407" s="21">
        <v>12654096592</v>
      </c>
      <c r="H407" s="21">
        <v>0</v>
      </c>
      <c r="I407" s="21">
        <v>0</v>
      </c>
      <c r="J407" s="21">
        <v>0</v>
      </c>
      <c r="K407" s="21">
        <v>0</v>
      </c>
      <c r="L407" s="21">
        <f t="shared" si="121"/>
        <v>0</v>
      </c>
      <c r="M407" s="21">
        <f>+G407+L407</f>
        <v>12654096592</v>
      </c>
      <c r="N407" s="21">
        <v>11538502198.5</v>
      </c>
      <c r="O407" s="21">
        <v>10501033636.309999</v>
      </c>
      <c r="P407" s="21">
        <v>472868344.60000002</v>
      </c>
      <c r="Q407" s="62">
        <v>456294600.60000002</v>
      </c>
    </row>
    <row r="408" spans="1:17" ht="63" x14ac:dyDescent="0.25">
      <c r="A408" s="60" t="s">
        <v>503</v>
      </c>
      <c r="B408" s="15" t="s">
        <v>295</v>
      </c>
      <c r="C408" s="12" t="s">
        <v>13</v>
      </c>
      <c r="D408" s="12">
        <v>13</v>
      </c>
      <c r="E408" s="12" t="s">
        <v>14</v>
      </c>
      <c r="F408" s="16" t="s">
        <v>488</v>
      </c>
      <c r="G408" s="27">
        <f t="shared" ref="G408:K410" si="130">+G409</f>
        <v>222571821813</v>
      </c>
      <c r="H408" s="27">
        <f t="shared" si="130"/>
        <v>0</v>
      </c>
      <c r="I408" s="27">
        <f t="shared" si="130"/>
        <v>0</v>
      </c>
      <c r="J408" s="27">
        <f t="shared" si="130"/>
        <v>0</v>
      </c>
      <c r="K408" s="27">
        <f t="shared" si="130"/>
        <v>0</v>
      </c>
      <c r="L408" s="27">
        <f t="shared" si="121"/>
        <v>0</v>
      </c>
      <c r="M408" s="27">
        <f>+M409</f>
        <v>222571821813</v>
      </c>
      <c r="N408" s="27">
        <f t="shared" ref="N408:Q410" si="131">+N409</f>
        <v>222571821813</v>
      </c>
      <c r="O408" s="27">
        <f t="shared" si="131"/>
        <v>222571821813</v>
      </c>
      <c r="P408" s="27">
        <f t="shared" si="131"/>
        <v>7839829655</v>
      </c>
      <c r="Q408" s="64">
        <f t="shared" si="131"/>
        <v>7839829655</v>
      </c>
    </row>
    <row r="409" spans="1:17" ht="63" x14ac:dyDescent="0.25">
      <c r="A409" s="60" t="s">
        <v>503</v>
      </c>
      <c r="B409" s="15" t="s">
        <v>297</v>
      </c>
      <c r="C409" s="12" t="s">
        <v>13</v>
      </c>
      <c r="D409" s="12">
        <v>13</v>
      </c>
      <c r="E409" s="12" t="s">
        <v>14</v>
      </c>
      <c r="F409" s="43" t="s">
        <v>488</v>
      </c>
      <c r="G409" s="27">
        <f t="shared" si="130"/>
        <v>222571821813</v>
      </c>
      <c r="H409" s="27">
        <f t="shared" si="130"/>
        <v>0</v>
      </c>
      <c r="I409" s="27">
        <f t="shared" si="130"/>
        <v>0</v>
      </c>
      <c r="J409" s="27">
        <f t="shared" si="130"/>
        <v>0</v>
      </c>
      <c r="K409" s="27">
        <f t="shared" si="130"/>
        <v>0</v>
      </c>
      <c r="L409" s="27">
        <f t="shared" si="121"/>
        <v>0</v>
      </c>
      <c r="M409" s="27">
        <f>+M410</f>
        <v>222571821813</v>
      </c>
      <c r="N409" s="27">
        <f t="shared" si="131"/>
        <v>222571821813</v>
      </c>
      <c r="O409" s="27">
        <f t="shared" si="131"/>
        <v>222571821813</v>
      </c>
      <c r="P409" s="27">
        <f t="shared" si="131"/>
        <v>7839829655</v>
      </c>
      <c r="Q409" s="64">
        <f t="shared" si="131"/>
        <v>7839829655</v>
      </c>
    </row>
    <row r="410" spans="1:17" ht="18.75" x14ac:dyDescent="0.25">
      <c r="A410" s="60" t="s">
        <v>503</v>
      </c>
      <c r="B410" s="15" t="s">
        <v>298</v>
      </c>
      <c r="C410" s="12" t="s">
        <v>13</v>
      </c>
      <c r="D410" s="12">
        <v>13</v>
      </c>
      <c r="E410" s="12" t="s">
        <v>14</v>
      </c>
      <c r="F410" s="16" t="s">
        <v>257</v>
      </c>
      <c r="G410" s="27">
        <f t="shared" si="130"/>
        <v>222571821813</v>
      </c>
      <c r="H410" s="27">
        <f t="shared" si="130"/>
        <v>0</v>
      </c>
      <c r="I410" s="27">
        <f t="shared" si="130"/>
        <v>0</v>
      </c>
      <c r="J410" s="27">
        <f t="shared" si="130"/>
        <v>0</v>
      </c>
      <c r="K410" s="27">
        <f t="shared" si="130"/>
        <v>0</v>
      </c>
      <c r="L410" s="27">
        <f t="shared" si="121"/>
        <v>0</v>
      </c>
      <c r="M410" s="27">
        <f>+M411</f>
        <v>222571821813</v>
      </c>
      <c r="N410" s="27">
        <f t="shared" si="131"/>
        <v>222571821813</v>
      </c>
      <c r="O410" s="27">
        <f t="shared" si="131"/>
        <v>222571821813</v>
      </c>
      <c r="P410" s="27">
        <f t="shared" si="131"/>
        <v>7839829655</v>
      </c>
      <c r="Q410" s="64">
        <f t="shared" si="131"/>
        <v>7839829655</v>
      </c>
    </row>
    <row r="411" spans="1:17" ht="18.75" x14ac:dyDescent="0.25">
      <c r="A411" s="60" t="s">
        <v>503</v>
      </c>
      <c r="B411" s="18" t="s">
        <v>299</v>
      </c>
      <c r="C411" s="19" t="s">
        <v>13</v>
      </c>
      <c r="D411" s="19">
        <v>13</v>
      </c>
      <c r="E411" s="19" t="s">
        <v>14</v>
      </c>
      <c r="F411" s="20" t="s">
        <v>247</v>
      </c>
      <c r="G411" s="21">
        <v>222571821813</v>
      </c>
      <c r="H411" s="21">
        <v>0</v>
      </c>
      <c r="I411" s="21">
        <v>0</v>
      </c>
      <c r="J411" s="21">
        <v>0</v>
      </c>
      <c r="K411" s="21">
        <v>0</v>
      </c>
      <c r="L411" s="21">
        <f t="shared" si="121"/>
        <v>0</v>
      </c>
      <c r="M411" s="21">
        <f>+G411+L411</f>
        <v>222571821813</v>
      </c>
      <c r="N411" s="21">
        <v>222571821813</v>
      </c>
      <c r="O411" s="21">
        <v>222571821813</v>
      </c>
      <c r="P411" s="21">
        <v>7839829655</v>
      </c>
      <c r="Q411" s="62">
        <v>7839829655</v>
      </c>
    </row>
    <row r="412" spans="1:17" ht="47.25" x14ac:dyDescent="0.25">
      <c r="A412" s="60" t="s">
        <v>503</v>
      </c>
      <c r="B412" s="15" t="s">
        <v>300</v>
      </c>
      <c r="C412" s="12" t="s">
        <v>13</v>
      </c>
      <c r="D412" s="12">
        <v>13</v>
      </c>
      <c r="E412" s="12" t="s">
        <v>14</v>
      </c>
      <c r="F412" s="16" t="s">
        <v>489</v>
      </c>
      <c r="G412" s="27">
        <f t="shared" ref="G412:K414" si="132">+G413</f>
        <v>256174672458</v>
      </c>
      <c r="H412" s="27">
        <f t="shared" si="132"/>
        <v>0</v>
      </c>
      <c r="I412" s="27">
        <f t="shared" si="132"/>
        <v>0</v>
      </c>
      <c r="J412" s="27">
        <f t="shared" si="132"/>
        <v>0</v>
      </c>
      <c r="K412" s="27">
        <f t="shared" si="132"/>
        <v>0</v>
      </c>
      <c r="L412" s="27">
        <f t="shared" si="121"/>
        <v>0</v>
      </c>
      <c r="M412" s="27">
        <f>+M413</f>
        <v>256174672458</v>
      </c>
      <c r="N412" s="27">
        <f t="shared" ref="N412:Q414" si="133">+N413</f>
        <v>256174672458</v>
      </c>
      <c r="O412" s="27">
        <f t="shared" si="133"/>
        <v>256174672458</v>
      </c>
      <c r="P412" s="27">
        <f t="shared" si="133"/>
        <v>783848182</v>
      </c>
      <c r="Q412" s="64">
        <f t="shared" si="133"/>
        <v>783848182</v>
      </c>
    </row>
    <row r="413" spans="1:17" ht="47.25" x14ac:dyDescent="0.25">
      <c r="A413" s="60" t="s">
        <v>503</v>
      </c>
      <c r="B413" s="15" t="s">
        <v>302</v>
      </c>
      <c r="C413" s="12" t="s">
        <v>13</v>
      </c>
      <c r="D413" s="12">
        <v>13</v>
      </c>
      <c r="E413" s="12" t="s">
        <v>14</v>
      </c>
      <c r="F413" s="16" t="s">
        <v>489</v>
      </c>
      <c r="G413" s="27">
        <f t="shared" si="132"/>
        <v>256174672458</v>
      </c>
      <c r="H413" s="27">
        <f t="shared" si="132"/>
        <v>0</v>
      </c>
      <c r="I413" s="27">
        <f t="shared" si="132"/>
        <v>0</v>
      </c>
      <c r="J413" s="27">
        <f t="shared" si="132"/>
        <v>0</v>
      </c>
      <c r="K413" s="27">
        <f t="shared" si="132"/>
        <v>0</v>
      </c>
      <c r="L413" s="27">
        <f t="shared" si="121"/>
        <v>0</v>
      </c>
      <c r="M413" s="27">
        <f>+M414</f>
        <v>256174672458</v>
      </c>
      <c r="N413" s="27">
        <f t="shared" si="133"/>
        <v>256174672458</v>
      </c>
      <c r="O413" s="27">
        <f t="shared" si="133"/>
        <v>256174672458</v>
      </c>
      <c r="P413" s="27">
        <f t="shared" si="133"/>
        <v>783848182</v>
      </c>
      <c r="Q413" s="64">
        <f t="shared" si="133"/>
        <v>783848182</v>
      </c>
    </row>
    <row r="414" spans="1:17" ht="18.75" x14ac:dyDescent="0.25">
      <c r="A414" s="60" t="s">
        <v>503</v>
      </c>
      <c r="B414" s="15" t="s">
        <v>303</v>
      </c>
      <c r="C414" s="12" t="s">
        <v>13</v>
      </c>
      <c r="D414" s="12">
        <v>13</v>
      </c>
      <c r="E414" s="12" t="s">
        <v>14</v>
      </c>
      <c r="F414" s="16" t="s">
        <v>257</v>
      </c>
      <c r="G414" s="27">
        <f t="shared" si="132"/>
        <v>256174672458</v>
      </c>
      <c r="H414" s="27">
        <f t="shared" si="132"/>
        <v>0</v>
      </c>
      <c r="I414" s="27">
        <f t="shared" si="132"/>
        <v>0</v>
      </c>
      <c r="J414" s="27">
        <f t="shared" si="132"/>
        <v>0</v>
      </c>
      <c r="K414" s="27">
        <f t="shared" si="132"/>
        <v>0</v>
      </c>
      <c r="L414" s="27">
        <f t="shared" si="121"/>
        <v>0</v>
      </c>
      <c r="M414" s="27">
        <f>+M415</f>
        <v>256174672458</v>
      </c>
      <c r="N414" s="27">
        <f t="shared" si="133"/>
        <v>256174672458</v>
      </c>
      <c r="O414" s="27">
        <f t="shared" si="133"/>
        <v>256174672458</v>
      </c>
      <c r="P414" s="27">
        <f t="shared" si="133"/>
        <v>783848182</v>
      </c>
      <c r="Q414" s="64">
        <f t="shared" si="133"/>
        <v>783848182</v>
      </c>
    </row>
    <row r="415" spans="1:17" ht="18.75" x14ac:dyDescent="0.25">
      <c r="A415" s="60" t="s">
        <v>503</v>
      </c>
      <c r="B415" s="18" t="s">
        <v>304</v>
      </c>
      <c r="C415" s="19" t="s">
        <v>13</v>
      </c>
      <c r="D415" s="19">
        <v>13</v>
      </c>
      <c r="E415" s="19" t="s">
        <v>14</v>
      </c>
      <c r="F415" s="20" t="s">
        <v>247</v>
      </c>
      <c r="G415" s="21">
        <v>256174672458</v>
      </c>
      <c r="H415" s="21">
        <v>0</v>
      </c>
      <c r="I415" s="21">
        <v>0</v>
      </c>
      <c r="J415" s="21">
        <v>0</v>
      </c>
      <c r="K415" s="21">
        <v>0</v>
      </c>
      <c r="L415" s="21">
        <f t="shared" si="121"/>
        <v>0</v>
      </c>
      <c r="M415" s="21">
        <f>+G415+L415</f>
        <v>256174672458</v>
      </c>
      <c r="N415" s="21">
        <v>256174672458</v>
      </c>
      <c r="O415" s="21">
        <v>256174672458</v>
      </c>
      <c r="P415" s="21">
        <v>783848182</v>
      </c>
      <c r="Q415" s="62">
        <v>783848182</v>
      </c>
    </row>
    <row r="416" spans="1:17" ht="63" x14ac:dyDescent="0.25">
      <c r="A416" s="60" t="s">
        <v>503</v>
      </c>
      <c r="B416" s="15" t="s">
        <v>305</v>
      </c>
      <c r="C416" s="12" t="s">
        <v>13</v>
      </c>
      <c r="D416" s="12">
        <v>13</v>
      </c>
      <c r="E416" s="12" t="s">
        <v>14</v>
      </c>
      <c r="F416" s="16" t="s">
        <v>490</v>
      </c>
      <c r="G416" s="27">
        <f t="shared" ref="G416:K418" si="134">+G417</f>
        <v>133566456234</v>
      </c>
      <c r="H416" s="27">
        <f t="shared" si="134"/>
        <v>0</v>
      </c>
      <c r="I416" s="27">
        <f t="shared" si="134"/>
        <v>0</v>
      </c>
      <c r="J416" s="27">
        <f t="shared" si="134"/>
        <v>0</v>
      </c>
      <c r="K416" s="27">
        <f t="shared" si="134"/>
        <v>0</v>
      </c>
      <c r="L416" s="27">
        <f t="shared" si="121"/>
        <v>0</v>
      </c>
      <c r="M416" s="27">
        <f>+M417</f>
        <v>133566456234</v>
      </c>
      <c r="N416" s="27">
        <f t="shared" ref="N416:Q418" si="135">+N417</f>
        <v>133566456234</v>
      </c>
      <c r="O416" s="27">
        <f t="shared" si="135"/>
        <v>133566456234</v>
      </c>
      <c r="P416" s="27">
        <f t="shared" si="135"/>
        <v>426302018</v>
      </c>
      <c r="Q416" s="64">
        <f t="shared" si="135"/>
        <v>426302018</v>
      </c>
    </row>
    <row r="417" spans="1:17" ht="63" x14ac:dyDescent="0.25">
      <c r="A417" s="60" t="s">
        <v>503</v>
      </c>
      <c r="B417" s="15" t="s">
        <v>307</v>
      </c>
      <c r="C417" s="12" t="s">
        <v>13</v>
      </c>
      <c r="D417" s="12">
        <v>13</v>
      </c>
      <c r="E417" s="12" t="s">
        <v>14</v>
      </c>
      <c r="F417" s="43" t="s">
        <v>490</v>
      </c>
      <c r="G417" s="27">
        <f t="shared" si="134"/>
        <v>133566456234</v>
      </c>
      <c r="H417" s="27">
        <f t="shared" si="134"/>
        <v>0</v>
      </c>
      <c r="I417" s="27">
        <f t="shared" si="134"/>
        <v>0</v>
      </c>
      <c r="J417" s="27">
        <f t="shared" si="134"/>
        <v>0</v>
      </c>
      <c r="K417" s="27">
        <f t="shared" si="134"/>
        <v>0</v>
      </c>
      <c r="L417" s="27">
        <f t="shared" si="121"/>
        <v>0</v>
      </c>
      <c r="M417" s="27">
        <f>+M418</f>
        <v>133566456234</v>
      </c>
      <c r="N417" s="27">
        <f t="shared" si="135"/>
        <v>133566456234</v>
      </c>
      <c r="O417" s="27">
        <f t="shared" si="135"/>
        <v>133566456234</v>
      </c>
      <c r="P417" s="27">
        <f t="shared" si="135"/>
        <v>426302018</v>
      </c>
      <c r="Q417" s="64">
        <f t="shared" si="135"/>
        <v>426302018</v>
      </c>
    </row>
    <row r="418" spans="1:17" ht="18.75" x14ac:dyDescent="0.25">
      <c r="A418" s="60" t="s">
        <v>503</v>
      </c>
      <c r="B418" s="15" t="s">
        <v>308</v>
      </c>
      <c r="C418" s="12" t="s">
        <v>13</v>
      </c>
      <c r="D418" s="12">
        <v>13</v>
      </c>
      <c r="E418" s="12" t="s">
        <v>14</v>
      </c>
      <c r="F418" s="16" t="s">
        <v>257</v>
      </c>
      <c r="G418" s="27">
        <f t="shared" si="134"/>
        <v>133566456234</v>
      </c>
      <c r="H418" s="27">
        <f t="shared" si="134"/>
        <v>0</v>
      </c>
      <c r="I418" s="27">
        <f t="shared" si="134"/>
        <v>0</v>
      </c>
      <c r="J418" s="27">
        <f t="shared" si="134"/>
        <v>0</v>
      </c>
      <c r="K418" s="27">
        <f t="shared" si="134"/>
        <v>0</v>
      </c>
      <c r="L418" s="27">
        <f t="shared" si="121"/>
        <v>0</v>
      </c>
      <c r="M418" s="27">
        <f>+M419</f>
        <v>133566456234</v>
      </c>
      <c r="N418" s="27">
        <f t="shared" si="135"/>
        <v>133566456234</v>
      </c>
      <c r="O418" s="27">
        <f t="shared" si="135"/>
        <v>133566456234</v>
      </c>
      <c r="P418" s="27">
        <f t="shared" si="135"/>
        <v>426302018</v>
      </c>
      <c r="Q418" s="64">
        <f t="shared" si="135"/>
        <v>426302018</v>
      </c>
    </row>
    <row r="419" spans="1:17" ht="18.75" x14ac:dyDescent="0.25">
      <c r="A419" s="60" t="s">
        <v>503</v>
      </c>
      <c r="B419" s="18" t="s">
        <v>309</v>
      </c>
      <c r="C419" s="19" t="s">
        <v>13</v>
      </c>
      <c r="D419" s="19">
        <v>13</v>
      </c>
      <c r="E419" s="19" t="s">
        <v>14</v>
      </c>
      <c r="F419" s="20" t="s">
        <v>247</v>
      </c>
      <c r="G419" s="21">
        <v>133566456234</v>
      </c>
      <c r="H419" s="21">
        <v>0</v>
      </c>
      <c r="I419" s="21">
        <v>0</v>
      </c>
      <c r="J419" s="21">
        <v>0</v>
      </c>
      <c r="K419" s="21">
        <v>0</v>
      </c>
      <c r="L419" s="21">
        <f t="shared" si="121"/>
        <v>0</v>
      </c>
      <c r="M419" s="21">
        <f>+G419+L419</f>
        <v>133566456234</v>
      </c>
      <c r="N419" s="21">
        <v>133566456234</v>
      </c>
      <c r="O419" s="21">
        <v>133566456234</v>
      </c>
      <c r="P419" s="21">
        <v>426302018</v>
      </c>
      <c r="Q419" s="62">
        <v>426302018</v>
      </c>
    </row>
    <row r="420" spans="1:17" ht="63" x14ac:dyDescent="0.25">
      <c r="A420" s="60" t="s">
        <v>503</v>
      </c>
      <c r="B420" s="15" t="s">
        <v>310</v>
      </c>
      <c r="C420" s="12" t="s">
        <v>13</v>
      </c>
      <c r="D420" s="12">
        <v>13</v>
      </c>
      <c r="E420" s="12" t="s">
        <v>14</v>
      </c>
      <c r="F420" s="16" t="s">
        <v>491</v>
      </c>
      <c r="G420" s="27">
        <f t="shared" ref="G420:K422" si="136">+G421</f>
        <v>92126982346</v>
      </c>
      <c r="H420" s="27">
        <f t="shared" si="136"/>
        <v>0</v>
      </c>
      <c r="I420" s="27">
        <f t="shared" si="136"/>
        <v>0</v>
      </c>
      <c r="J420" s="27">
        <f t="shared" si="136"/>
        <v>0</v>
      </c>
      <c r="K420" s="27">
        <f t="shared" si="136"/>
        <v>0</v>
      </c>
      <c r="L420" s="27">
        <f t="shared" si="121"/>
        <v>0</v>
      </c>
      <c r="M420" s="27">
        <f>+M421</f>
        <v>92126982346</v>
      </c>
      <c r="N420" s="27">
        <f t="shared" ref="N420:Q422" si="137">+N421</f>
        <v>92126982346</v>
      </c>
      <c r="O420" s="27">
        <f t="shared" si="137"/>
        <v>92126982346</v>
      </c>
      <c r="P420" s="27">
        <f t="shared" si="137"/>
        <v>308643829</v>
      </c>
      <c r="Q420" s="64">
        <f t="shared" si="137"/>
        <v>308643829</v>
      </c>
    </row>
    <row r="421" spans="1:17" ht="63" x14ac:dyDescent="0.25">
      <c r="A421" s="60" t="s">
        <v>503</v>
      </c>
      <c r="B421" s="15" t="s">
        <v>312</v>
      </c>
      <c r="C421" s="12" t="s">
        <v>13</v>
      </c>
      <c r="D421" s="12">
        <v>13</v>
      </c>
      <c r="E421" s="12" t="s">
        <v>14</v>
      </c>
      <c r="F421" s="43" t="s">
        <v>491</v>
      </c>
      <c r="G421" s="27">
        <f t="shared" si="136"/>
        <v>92126982346</v>
      </c>
      <c r="H421" s="27">
        <f t="shared" si="136"/>
        <v>0</v>
      </c>
      <c r="I421" s="27">
        <f t="shared" si="136"/>
        <v>0</v>
      </c>
      <c r="J421" s="27">
        <f t="shared" si="136"/>
        <v>0</v>
      </c>
      <c r="K421" s="27">
        <f t="shared" si="136"/>
        <v>0</v>
      </c>
      <c r="L421" s="27">
        <f t="shared" si="121"/>
        <v>0</v>
      </c>
      <c r="M421" s="27">
        <f>+M422</f>
        <v>92126982346</v>
      </c>
      <c r="N421" s="27">
        <f t="shared" si="137"/>
        <v>92126982346</v>
      </c>
      <c r="O421" s="27">
        <f t="shared" si="137"/>
        <v>92126982346</v>
      </c>
      <c r="P421" s="27">
        <f t="shared" si="137"/>
        <v>308643829</v>
      </c>
      <c r="Q421" s="64">
        <f t="shared" si="137"/>
        <v>308643829</v>
      </c>
    </row>
    <row r="422" spans="1:17" ht="18.75" x14ac:dyDescent="0.25">
      <c r="A422" s="60" t="s">
        <v>503</v>
      </c>
      <c r="B422" s="15" t="s">
        <v>313</v>
      </c>
      <c r="C422" s="12" t="s">
        <v>13</v>
      </c>
      <c r="D422" s="12">
        <v>13</v>
      </c>
      <c r="E422" s="12" t="s">
        <v>14</v>
      </c>
      <c r="F422" s="16" t="s">
        <v>257</v>
      </c>
      <c r="G422" s="27">
        <f t="shared" si="136"/>
        <v>92126982346</v>
      </c>
      <c r="H422" s="27">
        <f t="shared" si="136"/>
        <v>0</v>
      </c>
      <c r="I422" s="27">
        <f t="shared" si="136"/>
        <v>0</v>
      </c>
      <c r="J422" s="27">
        <f t="shared" si="136"/>
        <v>0</v>
      </c>
      <c r="K422" s="27">
        <f t="shared" si="136"/>
        <v>0</v>
      </c>
      <c r="L422" s="27">
        <f t="shared" si="121"/>
        <v>0</v>
      </c>
      <c r="M422" s="27">
        <f>+M423</f>
        <v>92126982346</v>
      </c>
      <c r="N422" s="27">
        <f t="shared" si="137"/>
        <v>92126982346</v>
      </c>
      <c r="O422" s="27">
        <f t="shared" si="137"/>
        <v>92126982346</v>
      </c>
      <c r="P422" s="27">
        <f t="shared" si="137"/>
        <v>308643829</v>
      </c>
      <c r="Q422" s="64">
        <f t="shared" si="137"/>
        <v>308643829</v>
      </c>
    </row>
    <row r="423" spans="1:17" ht="18.75" x14ac:dyDescent="0.25">
      <c r="A423" s="60" t="s">
        <v>503</v>
      </c>
      <c r="B423" s="18" t="s">
        <v>314</v>
      </c>
      <c r="C423" s="19" t="s">
        <v>13</v>
      </c>
      <c r="D423" s="19">
        <v>13</v>
      </c>
      <c r="E423" s="19" t="s">
        <v>14</v>
      </c>
      <c r="F423" s="20" t="s">
        <v>247</v>
      </c>
      <c r="G423" s="21">
        <v>92126982346</v>
      </c>
      <c r="H423" s="21">
        <v>0</v>
      </c>
      <c r="I423" s="21">
        <v>0</v>
      </c>
      <c r="J423" s="21">
        <v>0</v>
      </c>
      <c r="K423" s="21">
        <v>0</v>
      </c>
      <c r="L423" s="21">
        <f t="shared" si="121"/>
        <v>0</v>
      </c>
      <c r="M423" s="21">
        <f>+G423+L423</f>
        <v>92126982346</v>
      </c>
      <c r="N423" s="21">
        <v>92126982346</v>
      </c>
      <c r="O423" s="21">
        <v>92126982346</v>
      </c>
      <c r="P423" s="21">
        <v>308643829</v>
      </c>
      <c r="Q423" s="62">
        <v>308643829</v>
      </c>
    </row>
    <row r="424" spans="1:17" ht="78.75" x14ac:dyDescent="0.25">
      <c r="A424" s="60" t="s">
        <v>503</v>
      </c>
      <c r="B424" s="15" t="s">
        <v>315</v>
      </c>
      <c r="C424" s="12" t="s">
        <v>13</v>
      </c>
      <c r="D424" s="12">
        <v>13</v>
      </c>
      <c r="E424" s="12" t="s">
        <v>14</v>
      </c>
      <c r="F424" s="16" t="s">
        <v>492</v>
      </c>
      <c r="G424" s="27">
        <f t="shared" ref="G424:K426" si="138">+G425</f>
        <v>177242188803</v>
      </c>
      <c r="H424" s="27">
        <f t="shared" si="138"/>
        <v>0</v>
      </c>
      <c r="I424" s="27">
        <f t="shared" si="138"/>
        <v>0</v>
      </c>
      <c r="J424" s="27">
        <f t="shared" si="138"/>
        <v>0</v>
      </c>
      <c r="K424" s="27">
        <f t="shared" si="138"/>
        <v>0</v>
      </c>
      <c r="L424" s="27">
        <f t="shared" si="121"/>
        <v>0</v>
      </c>
      <c r="M424" s="27">
        <f>+M425</f>
        <v>177242188803</v>
      </c>
      <c r="N424" s="27">
        <f t="shared" ref="N424:Q426" si="139">+N425</f>
        <v>177242188803</v>
      </c>
      <c r="O424" s="27">
        <f t="shared" si="139"/>
        <v>177242188803</v>
      </c>
      <c r="P424" s="27">
        <f t="shared" si="139"/>
        <v>12868469971</v>
      </c>
      <c r="Q424" s="64">
        <f t="shared" si="139"/>
        <v>12868469971</v>
      </c>
    </row>
    <row r="425" spans="1:17" ht="78.75" x14ac:dyDescent="0.25">
      <c r="A425" s="60" t="s">
        <v>503</v>
      </c>
      <c r="B425" s="15" t="s">
        <v>317</v>
      </c>
      <c r="C425" s="12" t="s">
        <v>13</v>
      </c>
      <c r="D425" s="12">
        <v>13</v>
      </c>
      <c r="E425" s="12" t="s">
        <v>14</v>
      </c>
      <c r="F425" s="43" t="s">
        <v>492</v>
      </c>
      <c r="G425" s="27">
        <f t="shared" si="138"/>
        <v>177242188803</v>
      </c>
      <c r="H425" s="27">
        <f t="shared" si="138"/>
        <v>0</v>
      </c>
      <c r="I425" s="27">
        <f t="shared" si="138"/>
        <v>0</v>
      </c>
      <c r="J425" s="27">
        <f t="shared" si="138"/>
        <v>0</v>
      </c>
      <c r="K425" s="27">
        <f t="shared" si="138"/>
        <v>0</v>
      </c>
      <c r="L425" s="27">
        <f t="shared" si="121"/>
        <v>0</v>
      </c>
      <c r="M425" s="27">
        <f>+M426</f>
        <v>177242188803</v>
      </c>
      <c r="N425" s="27">
        <f t="shared" si="139"/>
        <v>177242188803</v>
      </c>
      <c r="O425" s="27">
        <f t="shared" si="139"/>
        <v>177242188803</v>
      </c>
      <c r="P425" s="27">
        <f t="shared" si="139"/>
        <v>12868469971</v>
      </c>
      <c r="Q425" s="64">
        <f t="shared" si="139"/>
        <v>12868469971</v>
      </c>
    </row>
    <row r="426" spans="1:17" ht="18.75" x14ac:dyDescent="0.25">
      <c r="A426" s="60" t="s">
        <v>503</v>
      </c>
      <c r="B426" s="15" t="s">
        <v>318</v>
      </c>
      <c r="C426" s="12" t="s">
        <v>13</v>
      </c>
      <c r="D426" s="12">
        <v>13</v>
      </c>
      <c r="E426" s="12" t="s">
        <v>14</v>
      </c>
      <c r="F426" s="16" t="s">
        <v>257</v>
      </c>
      <c r="G426" s="27">
        <f t="shared" si="138"/>
        <v>177242188803</v>
      </c>
      <c r="H426" s="27">
        <f t="shared" si="138"/>
        <v>0</v>
      </c>
      <c r="I426" s="27">
        <f t="shared" si="138"/>
        <v>0</v>
      </c>
      <c r="J426" s="27">
        <f t="shared" si="138"/>
        <v>0</v>
      </c>
      <c r="K426" s="27">
        <f t="shared" si="138"/>
        <v>0</v>
      </c>
      <c r="L426" s="27">
        <f t="shared" si="121"/>
        <v>0</v>
      </c>
      <c r="M426" s="27">
        <f>+M427</f>
        <v>177242188803</v>
      </c>
      <c r="N426" s="27">
        <f t="shared" si="139"/>
        <v>177242188803</v>
      </c>
      <c r="O426" s="27">
        <f t="shared" si="139"/>
        <v>177242188803</v>
      </c>
      <c r="P426" s="27">
        <f t="shared" si="139"/>
        <v>12868469971</v>
      </c>
      <c r="Q426" s="64">
        <f t="shared" si="139"/>
        <v>12868469971</v>
      </c>
    </row>
    <row r="427" spans="1:17" ht="18.75" x14ac:dyDescent="0.25">
      <c r="A427" s="60" t="s">
        <v>503</v>
      </c>
      <c r="B427" s="18" t="s">
        <v>319</v>
      </c>
      <c r="C427" s="19" t="s">
        <v>13</v>
      </c>
      <c r="D427" s="19">
        <v>13</v>
      </c>
      <c r="E427" s="19" t="s">
        <v>14</v>
      </c>
      <c r="F427" s="20" t="s">
        <v>247</v>
      </c>
      <c r="G427" s="21">
        <v>177242188803</v>
      </c>
      <c r="H427" s="21">
        <v>0</v>
      </c>
      <c r="I427" s="21">
        <v>0</v>
      </c>
      <c r="J427" s="21">
        <v>0</v>
      </c>
      <c r="K427" s="21">
        <v>0</v>
      </c>
      <c r="L427" s="21">
        <f t="shared" si="121"/>
        <v>0</v>
      </c>
      <c r="M427" s="21">
        <f>+G427+L427</f>
        <v>177242188803</v>
      </c>
      <c r="N427" s="21">
        <v>177242188803</v>
      </c>
      <c r="O427" s="21">
        <v>177242188803</v>
      </c>
      <c r="P427" s="21">
        <v>12868469971</v>
      </c>
      <c r="Q427" s="62">
        <v>12868469971</v>
      </c>
    </row>
    <row r="428" spans="1:17" ht="47.25" x14ac:dyDescent="0.25">
      <c r="A428" s="60" t="s">
        <v>503</v>
      </c>
      <c r="B428" s="15" t="s">
        <v>320</v>
      </c>
      <c r="C428" s="12" t="s">
        <v>13</v>
      </c>
      <c r="D428" s="12">
        <v>13</v>
      </c>
      <c r="E428" s="12" t="s">
        <v>14</v>
      </c>
      <c r="F428" s="16" t="s">
        <v>493</v>
      </c>
      <c r="G428" s="27">
        <f t="shared" ref="G428:K430" si="140">+G429</f>
        <v>186661572672</v>
      </c>
      <c r="H428" s="27">
        <f t="shared" si="140"/>
        <v>0</v>
      </c>
      <c r="I428" s="27">
        <f t="shared" si="140"/>
        <v>0</v>
      </c>
      <c r="J428" s="27">
        <f t="shared" si="140"/>
        <v>0</v>
      </c>
      <c r="K428" s="27">
        <f t="shared" si="140"/>
        <v>0</v>
      </c>
      <c r="L428" s="27">
        <f t="shared" si="121"/>
        <v>0</v>
      </c>
      <c r="M428" s="27">
        <f>+M429</f>
        <v>186661572672</v>
      </c>
      <c r="N428" s="27">
        <f t="shared" ref="N428:Q430" si="141">+N429</f>
        <v>186661572672</v>
      </c>
      <c r="O428" s="27">
        <f t="shared" si="141"/>
        <v>186661572672</v>
      </c>
      <c r="P428" s="27">
        <f t="shared" si="141"/>
        <v>65829708441</v>
      </c>
      <c r="Q428" s="64">
        <f t="shared" si="141"/>
        <v>65829708441</v>
      </c>
    </row>
    <row r="429" spans="1:17" ht="47.25" x14ac:dyDescent="0.25">
      <c r="A429" s="60" t="s">
        <v>503</v>
      </c>
      <c r="B429" s="15" t="s">
        <v>322</v>
      </c>
      <c r="C429" s="12" t="s">
        <v>13</v>
      </c>
      <c r="D429" s="12">
        <v>13</v>
      </c>
      <c r="E429" s="12" t="s">
        <v>14</v>
      </c>
      <c r="F429" s="43" t="s">
        <v>493</v>
      </c>
      <c r="G429" s="27">
        <f t="shared" si="140"/>
        <v>186661572672</v>
      </c>
      <c r="H429" s="27">
        <f t="shared" si="140"/>
        <v>0</v>
      </c>
      <c r="I429" s="27">
        <f t="shared" si="140"/>
        <v>0</v>
      </c>
      <c r="J429" s="27">
        <f t="shared" si="140"/>
        <v>0</v>
      </c>
      <c r="K429" s="27">
        <f t="shared" si="140"/>
        <v>0</v>
      </c>
      <c r="L429" s="27">
        <f t="shared" si="121"/>
        <v>0</v>
      </c>
      <c r="M429" s="27">
        <f>+M430</f>
        <v>186661572672</v>
      </c>
      <c r="N429" s="27">
        <f t="shared" si="141"/>
        <v>186661572672</v>
      </c>
      <c r="O429" s="27">
        <f t="shared" si="141"/>
        <v>186661572672</v>
      </c>
      <c r="P429" s="27">
        <f t="shared" si="141"/>
        <v>65829708441</v>
      </c>
      <c r="Q429" s="64">
        <f t="shared" si="141"/>
        <v>65829708441</v>
      </c>
    </row>
    <row r="430" spans="1:17" ht="18.75" x14ac:dyDescent="0.25">
      <c r="A430" s="60" t="s">
        <v>503</v>
      </c>
      <c r="B430" s="15" t="s">
        <v>323</v>
      </c>
      <c r="C430" s="12" t="s">
        <v>13</v>
      </c>
      <c r="D430" s="12">
        <v>13</v>
      </c>
      <c r="E430" s="12" t="s">
        <v>14</v>
      </c>
      <c r="F430" s="16" t="s">
        <v>257</v>
      </c>
      <c r="G430" s="27">
        <f t="shared" si="140"/>
        <v>186661572672</v>
      </c>
      <c r="H430" s="27">
        <f t="shared" si="140"/>
        <v>0</v>
      </c>
      <c r="I430" s="27">
        <f t="shared" si="140"/>
        <v>0</v>
      </c>
      <c r="J430" s="27">
        <f t="shared" si="140"/>
        <v>0</v>
      </c>
      <c r="K430" s="27">
        <f t="shared" si="140"/>
        <v>0</v>
      </c>
      <c r="L430" s="27">
        <f t="shared" si="121"/>
        <v>0</v>
      </c>
      <c r="M430" s="27">
        <f>+M431</f>
        <v>186661572672</v>
      </c>
      <c r="N430" s="27">
        <f t="shared" si="141"/>
        <v>186661572672</v>
      </c>
      <c r="O430" s="27">
        <f t="shared" si="141"/>
        <v>186661572672</v>
      </c>
      <c r="P430" s="27">
        <f t="shared" si="141"/>
        <v>65829708441</v>
      </c>
      <c r="Q430" s="64">
        <f t="shared" si="141"/>
        <v>65829708441</v>
      </c>
    </row>
    <row r="431" spans="1:17" ht="18.75" x14ac:dyDescent="0.25">
      <c r="A431" s="60" t="s">
        <v>503</v>
      </c>
      <c r="B431" s="18" t="s">
        <v>324</v>
      </c>
      <c r="C431" s="45" t="s">
        <v>13</v>
      </c>
      <c r="D431" s="45">
        <v>13</v>
      </c>
      <c r="E431" s="19" t="s">
        <v>14</v>
      </c>
      <c r="F431" s="20" t="s">
        <v>247</v>
      </c>
      <c r="G431" s="21">
        <v>186661572672</v>
      </c>
      <c r="H431" s="21">
        <v>0</v>
      </c>
      <c r="I431" s="21">
        <v>0</v>
      </c>
      <c r="J431" s="21">
        <v>0</v>
      </c>
      <c r="K431" s="21">
        <v>0</v>
      </c>
      <c r="L431" s="21">
        <f t="shared" si="121"/>
        <v>0</v>
      </c>
      <c r="M431" s="21">
        <f>+G431+L431</f>
        <v>186661572672</v>
      </c>
      <c r="N431" s="21">
        <v>186661572672</v>
      </c>
      <c r="O431" s="21">
        <v>186661572672</v>
      </c>
      <c r="P431" s="21">
        <v>65829708441</v>
      </c>
      <c r="Q431" s="62">
        <v>65829708441</v>
      </c>
    </row>
    <row r="432" spans="1:17" ht="63" x14ac:dyDescent="0.25">
      <c r="A432" s="60" t="s">
        <v>503</v>
      </c>
      <c r="B432" s="15" t="s">
        <v>325</v>
      </c>
      <c r="C432" s="12" t="s">
        <v>13</v>
      </c>
      <c r="D432" s="12">
        <v>13</v>
      </c>
      <c r="E432" s="12" t="s">
        <v>14</v>
      </c>
      <c r="F432" s="16" t="s">
        <v>494</v>
      </c>
      <c r="G432" s="27">
        <f t="shared" ref="G432:K434" si="142">+G433</f>
        <v>217966528302</v>
      </c>
      <c r="H432" s="27">
        <f t="shared" si="142"/>
        <v>0</v>
      </c>
      <c r="I432" s="27">
        <f t="shared" si="142"/>
        <v>0</v>
      </c>
      <c r="J432" s="27">
        <f t="shared" si="142"/>
        <v>0</v>
      </c>
      <c r="K432" s="27">
        <f t="shared" si="142"/>
        <v>0</v>
      </c>
      <c r="L432" s="27">
        <f t="shared" si="121"/>
        <v>0</v>
      </c>
      <c r="M432" s="27">
        <f>+M433</f>
        <v>217966528302</v>
      </c>
      <c r="N432" s="27">
        <f t="shared" ref="N432:Q434" si="143">+N433</f>
        <v>217966528302</v>
      </c>
      <c r="O432" s="27">
        <f t="shared" si="143"/>
        <v>217966528302</v>
      </c>
      <c r="P432" s="27">
        <f t="shared" si="143"/>
        <v>35582322411</v>
      </c>
      <c r="Q432" s="64">
        <f t="shared" si="143"/>
        <v>35582322411</v>
      </c>
    </row>
    <row r="433" spans="1:17" ht="63" x14ac:dyDescent="0.25">
      <c r="A433" s="60" t="s">
        <v>503</v>
      </c>
      <c r="B433" s="15" t="s">
        <v>327</v>
      </c>
      <c r="C433" s="12" t="s">
        <v>13</v>
      </c>
      <c r="D433" s="12">
        <v>13</v>
      </c>
      <c r="E433" s="12" t="s">
        <v>14</v>
      </c>
      <c r="F433" s="43" t="s">
        <v>494</v>
      </c>
      <c r="G433" s="27">
        <f t="shared" si="142"/>
        <v>217966528302</v>
      </c>
      <c r="H433" s="27">
        <f t="shared" si="142"/>
        <v>0</v>
      </c>
      <c r="I433" s="27">
        <f t="shared" si="142"/>
        <v>0</v>
      </c>
      <c r="J433" s="27">
        <f t="shared" si="142"/>
        <v>0</v>
      </c>
      <c r="K433" s="27">
        <f t="shared" si="142"/>
        <v>0</v>
      </c>
      <c r="L433" s="27">
        <f t="shared" si="121"/>
        <v>0</v>
      </c>
      <c r="M433" s="27">
        <f>+M434</f>
        <v>217966528302</v>
      </c>
      <c r="N433" s="27">
        <f t="shared" si="143"/>
        <v>217966528302</v>
      </c>
      <c r="O433" s="27">
        <f t="shared" si="143"/>
        <v>217966528302</v>
      </c>
      <c r="P433" s="27">
        <f t="shared" si="143"/>
        <v>35582322411</v>
      </c>
      <c r="Q433" s="64">
        <f t="shared" si="143"/>
        <v>35582322411</v>
      </c>
    </row>
    <row r="434" spans="1:17" ht="18.75" x14ac:dyDescent="0.25">
      <c r="A434" s="60" t="s">
        <v>503</v>
      </c>
      <c r="B434" s="15" t="s">
        <v>328</v>
      </c>
      <c r="C434" s="12" t="s">
        <v>13</v>
      </c>
      <c r="D434" s="12">
        <v>13</v>
      </c>
      <c r="E434" s="12" t="s">
        <v>14</v>
      </c>
      <c r="F434" s="16" t="s">
        <v>257</v>
      </c>
      <c r="G434" s="27">
        <f t="shared" si="142"/>
        <v>217966528302</v>
      </c>
      <c r="H434" s="27">
        <f t="shared" si="142"/>
        <v>0</v>
      </c>
      <c r="I434" s="27">
        <f t="shared" si="142"/>
        <v>0</v>
      </c>
      <c r="J434" s="27">
        <f t="shared" si="142"/>
        <v>0</v>
      </c>
      <c r="K434" s="27">
        <f t="shared" si="142"/>
        <v>0</v>
      </c>
      <c r="L434" s="27">
        <f t="shared" si="121"/>
        <v>0</v>
      </c>
      <c r="M434" s="27">
        <f>+M435</f>
        <v>217966528302</v>
      </c>
      <c r="N434" s="27">
        <f t="shared" si="143"/>
        <v>217966528302</v>
      </c>
      <c r="O434" s="27">
        <f t="shared" si="143"/>
        <v>217966528302</v>
      </c>
      <c r="P434" s="27">
        <f t="shared" si="143"/>
        <v>35582322411</v>
      </c>
      <c r="Q434" s="64">
        <f t="shared" si="143"/>
        <v>35582322411</v>
      </c>
    </row>
    <row r="435" spans="1:17" ht="18.75" x14ac:dyDescent="0.25">
      <c r="A435" s="60" t="s">
        <v>503</v>
      </c>
      <c r="B435" s="18" t="s">
        <v>329</v>
      </c>
      <c r="C435" s="19" t="s">
        <v>13</v>
      </c>
      <c r="D435" s="19">
        <v>13</v>
      </c>
      <c r="E435" s="19" t="s">
        <v>14</v>
      </c>
      <c r="F435" s="20" t="s">
        <v>247</v>
      </c>
      <c r="G435" s="21">
        <v>217966528302</v>
      </c>
      <c r="H435" s="21">
        <v>0</v>
      </c>
      <c r="I435" s="21">
        <v>0</v>
      </c>
      <c r="J435" s="21">
        <v>0</v>
      </c>
      <c r="K435" s="21">
        <v>0</v>
      </c>
      <c r="L435" s="21">
        <f t="shared" si="121"/>
        <v>0</v>
      </c>
      <c r="M435" s="21">
        <f>+G435+L435</f>
        <v>217966528302</v>
      </c>
      <c r="N435" s="21">
        <v>217966528302</v>
      </c>
      <c r="O435" s="21">
        <v>217966528302</v>
      </c>
      <c r="P435" s="21">
        <v>35582322411</v>
      </c>
      <c r="Q435" s="62">
        <v>35582322411</v>
      </c>
    </row>
    <row r="436" spans="1:17" ht="63" x14ac:dyDescent="0.25">
      <c r="A436" s="60" t="s">
        <v>503</v>
      </c>
      <c r="B436" s="15" t="s">
        <v>330</v>
      </c>
      <c r="C436" s="12" t="s">
        <v>13</v>
      </c>
      <c r="D436" s="12">
        <v>13</v>
      </c>
      <c r="E436" s="12" t="s">
        <v>14</v>
      </c>
      <c r="F436" s="16" t="s">
        <v>495</v>
      </c>
      <c r="G436" s="27">
        <f t="shared" ref="G436:K438" si="144">+G437</f>
        <v>264689746048</v>
      </c>
      <c r="H436" s="27">
        <f t="shared" si="144"/>
        <v>0</v>
      </c>
      <c r="I436" s="27">
        <f t="shared" si="144"/>
        <v>0</v>
      </c>
      <c r="J436" s="27">
        <f t="shared" si="144"/>
        <v>0</v>
      </c>
      <c r="K436" s="27">
        <f t="shared" si="144"/>
        <v>0</v>
      </c>
      <c r="L436" s="27">
        <f t="shared" si="121"/>
        <v>0</v>
      </c>
      <c r="M436" s="27">
        <f>+M437</f>
        <v>264689746048</v>
      </c>
      <c r="N436" s="27">
        <f t="shared" ref="N436:Q438" si="145">+N437</f>
        <v>264689746048</v>
      </c>
      <c r="O436" s="27">
        <f t="shared" si="145"/>
        <v>264689746048</v>
      </c>
      <c r="P436" s="27">
        <f t="shared" si="145"/>
        <v>18890851579</v>
      </c>
      <c r="Q436" s="64">
        <f t="shared" si="145"/>
        <v>18890851579</v>
      </c>
    </row>
    <row r="437" spans="1:17" ht="63" x14ac:dyDescent="0.25">
      <c r="A437" s="60" t="s">
        <v>503</v>
      </c>
      <c r="B437" s="15" t="s">
        <v>332</v>
      </c>
      <c r="C437" s="12" t="s">
        <v>13</v>
      </c>
      <c r="D437" s="12">
        <v>13</v>
      </c>
      <c r="E437" s="12" t="s">
        <v>14</v>
      </c>
      <c r="F437" s="43" t="s">
        <v>495</v>
      </c>
      <c r="G437" s="27">
        <f t="shared" si="144"/>
        <v>264689746048</v>
      </c>
      <c r="H437" s="27">
        <f t="shared" si="144"/>
        <v>0</v>
      </c>
      <c r="I437" s="27">
        <f t="shared" si="144"/>
        <v>0</v>
      </c>
      <c r="J437" s="27">
        <f t="shared" si="144"/>
        <v>0</v>
      </c>
      <c r="K437" s="27">
        <f t="shared" si="144"/>
        <v>0</v>
      </c>
      <c r="L437" s="27">
        <f t="shared" si="121"/>
        <v>0</v>
      </c>
      <c r="M437" s="27">
        <f>+M438</f>
        <v>264689746048</v>
      </c>
      <c r="N437" s="27">
        <f t="shared" si="145"/>
        <v>264689746048</v>
      </c>
      <c r="O437" s="27">
        <f t="shared" si="145"/>
        <v>264689746048</v>
      </c>
      <c r="P437" s="27">
        <f t="shared" si="145"/>
        <v>18890851579</v>
      </c>
      <c r="Q437" s="64">
        <f t="shared" si="145"/>
        <v>18890851579</v>
      </c>
    </row>
    <row r="438" spans="1:17" ht="18.75" x14ac:dyDescent="0.25">
      <c r="A438" s="60" t="s">
        <v>503</v>
      </c>
      <c r="B438" s="15" t="s">
        <v>333</v>
      </c>
      <c r="C438" s="12" t="s">
        <v>13</v>
      </c>
      <c r="D438" s="12">
        <v>13</v>
      </c>
      <c r="E438" s="12" t="s">
        <v>14</v>
      </c>
      <c r="F438" s="16" t="s">
        <v>257</v>
      </c>
      <c r="G438" s="27">
        <f t="shared" si="144"/>
        <v>264689746048</v>
      </c>
      <c r="H438" s="27">
        <f t="shared" si="144"/>
        <v>0</v>
      </c>
      <c r="I438" s="27">
        <f t="shared" si="144"/>
        <v>0</v>
      </c>
      <c r="J438" s="27">
        <f t="shared" si="144"/>
        <v>0</v>
      </c>
      <c r="K438" s="27">
        <f t="shared" si="144"/>
        <v>0</v>
      </c>
      <c r="L438" s="27">
        <f t="shared" si="121"/>
        <v>0</v>
      </c>
      <c r="M438" s="27">
        <f>+M439</f>
        <v>264689746048</v>
      </c>
      <c r="N438" s="27">
        <f t="shared" si="145"/>
        <v>264689746048</v>
      </c>
      <c r="O438" s="27">
        <f t="shared" si="145"/>
        <v>264689746048</v>
      </c>
      <c r="P438" s="27">
        <f t="shared" si="145"/>
        <v>18890851579</v>
      </c>
      <c r="Q438" s="64">
        <f t="shared" si="145"/>
        <v>18890851579</v>
      </c>
    </row>
    <row r="439" spans="1:17" ht="18.75" x14ac:dyDescent="0.25">
      <c r="A439" s="60" t="s">
        <v>503</v>
      </c>
      <c r="B439" s="18" t="s">
        <v>334</v>
      </c>
      <c r="C439" s="19" t="s">
        <v>13</v>
      </c>
      <c r="D439" s="19">
        <v>13</v>
      </c>
      <c r="E439" s="19" t="s">
        <v>14</v>
      </c>
      <c r="F439" s="20" t="s">
        <v>247</v>
      </c>
      <c r="G439" s="21">
        <v>264689746048</v>
      </c>
      <c r="H439" s="21">
        <v>0</v>
      </c>
      <c r="I439" s="21">
        <v>0</v>
      </c>
      <c r="J439" s="21">
        <v>0</v>
      </c>
      <c r="K439" s="21">
        <v>0</v>
      </c>
      <c r="L439" s="21">
        <f t="shared" si="121"/>
        <v>0</v>
      </c>
      <c r="M439" s="21">
        <f>+G439+L439</f>
        <v>264689746048</v>
      </c>
      <c r="N439" s="21">
        <v>264689746048</v>
      </c>
      <c r="O439" s="21">
        <v>264689746048</v>
      </c>
      <c r="P439" s="21">
        <v>18890851579</v>
      </c>
      <c r="Q439" s="62">
        <v>18890851579</v>
      </c>
    </row>
    <row r="440" spans="1:17" ht="63" x14ac:dyDescent="0.25">
      <c r="A440" s="60" t="s">
        <v>503</v>
      </c>
      <c r="B440" s="15" t="s">
        <v>335</v>
      </c>
      <c r="C440" s="12" t="s">
        <v>13</v>
      </c>
      <c r="D440" s="12">
        <v>13</v>
      </c>
      <c r="E440" s="12" t="s">
        <v>14</v>
      </c>
      <c r="F440" s="16" t="s">
        <v>496</v>
      </c>
      <c r="G440" s="27">
        <f t="shared" ref="G440:K442" si="146">+G441</f>
        <v>141607661383</v>
      </c>
      <c r="H440" s="27">
        <f t="shared" si="146"/>
        <v>0</v>
      </c>
      <c r="I440" s="27">
        <f t="shared" si="146"/>
        <v>0</v>
      </c>
      <c r="J440" s="27">
        <f t="shared" si="146"/>
        <v>0</v>
      </c>
      <c r="K440" s="27">
        <f t="shared" si="146"/>
        <v>0</v>
      </c>
      <c r="L440" s="27">
        <f t="shared" si="121"/>
        <v>0</v>
      </c>
      <c r="M440" s="27">
        <f>+M441</f>
        <v>141607661383</v>
      </c>
      <c r="N440" s="27">
        <f t="shared" ref="N440:Q442" si="147">+N441</f>
        <v>141607661383</v>
      </c>
      <c r="O440" s="27">
        <f t="shared" si="147"/>
        <v>141607661383</v>
      </c>
      <c r="P440" s="27">
        <f t="shared" si="147"/>
        <v>35860807678</v>
      </c>
      <c r="Q440" s="64">
        <f t="shared" si="147"/>
        <v>35860807678</v>
      </c>
    </row>
    <row r="441" spans="1:17" ht="63" x14ac:dyDescent="0.25">
      <c r="A441" s="60" t="s">
        <v>503</v>
      </c>
      <c r="B441" s="15" t="s">
        <v>337</v>
      </c>
      <c r="C441" s="12" t="s">
        <v>13</v>
      </c>
      <c r="D441" s="12">
        <v>13</v>
      </c>
      <c r="E441" s="12" t="s">
        <v>14</v>
      </c>
      <c r="F441" s="43" t="s">
        <v>496</v>
      </c>
      <c r="G441" s="27">
        <f t="shared" si="146"/>
        <v>141607661383</v>
      </c>
      <c r="H441" s="27">
        <f t="shared" si="146"/>
        <v>0</v>
      </c>
      <c r="I441" s="27">
        <f t="shared" si="146"/>
        <v>0</v>
      </c>
      <c r="J441" s="27">
        <f t="shared" si="146"/>
        <v>0</v>
      </c>
      <c r="K441" s="27">
        <f t="shared" si="146"/>
        <v>0</v>
      </c>
      <c r="L441" s="27">
        <f t="shared" si="121"/>
        <v>0</v>
      </c>
      <c r="M441" s="27">
        <f>+M442</f>
        <v>141607661383</v>
      </c>
      <c r="N441" s="27">
        <f t="shared" si="147"/>
        <v>141607661383</v>
      </c>
      <c r="O441" s="27">
        <f t="shared" si="147"/>
        <v>141607661383</v>
      </c>
      <c r="P441" s="27">
        <f t="shared" si="147"/>
        <v>35860807678</v>
      </c>
      <c r="Q441" s="64">
        <f t="shared" si="147"/>
        <v>35860807678</v>
      </c>
    </row>
    <row r="442" spans="1:17" ht="18.75" x14ac:dyDescent="0.25">
      <c r="A442" s="60" t="s">
        <v>503</v>
      </c>
      <c r="B442" s="15" t="s">
        <v>338</v>
      </c>
      <c r="C442" s="12" t="s">
        <v>13</v>
      </c>
      <c r="D442" s="12">
        <v>13</v>
      </c>
      <c r="E442" s="12" t="s">
        <v>14</v>
      </c>
      <c r="F442" s="16" t="s">
        <v>257</v>
      </c>
      <c r="G442" s="27">
        <f t="shared" si="146"/>
        <v>141607661383</v>
      </c>
      <c r="H442" s="27">
        <f t="shared" si="146"/>
        <v>0</v>
      </c>
      <c r="I442" s="27">
        <f t="shared" si="146"/>
        <v>0</v>
      </c>
      <c r="J442" s="27">
        <f t="shared" si="146"/>
        <v>0</v>
      </c>
      <c r="K442" s="27">
        <f t="shared" si="146"/>
        <v>0</v>
      </c>
      <c r="L442" s="27">
        <f t="shared" si="121"/>
        <v>0</v>
      </c>
      <c r="M442" s="27">
        <f>+M443</f>
        <v>141607661383</v>
      </c>
      <c r="N442" s="27">
        <f t="shared" si="147"/>
        <v>141607661383</v>
      </c>
      <c r="O442" s="27">
        <f t="shared" si="147"/>
        <v>141607661383</v>
      </c>
      <c r="P442" s="27">
        <f t="shared" si="147"/>
        <v>35860807678</v>
      </c>
      <c r="Q442" s="64">
        <f t="shared" si="147"/>
        <v>35860807678</v>
      </c>
    </row>
    <row r="443" spans="1:17" ht="18.75" x14ac:dyDescent="0.25">
      <c r="A443" s="60" t="s">
        <v>503</v>
      </c>
      <c r="B443" s="18" t="s">
        <v>339</v>
      </c>
      <c r="C443" s="19" t="s">
        <v>13</v>
      </c>
      <c r="D443" s="19">
        <v>13</v>
      </c>
      <c r="E443" s="19" t="s">
        <v>14</v>
      </c>
      <c r="F443" s="20" t="s">
        <v>247</v>
      </c>
      <c r="G443" s="21">
        <v>141607661383</v>
      </c>
      <c r="H443" s="21">
        <v>0</v>
      </c>
      <c r="I443" s="21">
        <v>0</v>
      </c>
      <c r="J443" s="21">
        <v>0</v>
      </c>
      <c r="K443" s="21">
        <v>0</v>
      </c>
      <c r="L443" s="21">
        <f t="shared" si="121"/>
        <v>0</v>
      </c>
      <c r="M443" s="21">
        <f>+G443+L443</f>
        <v>141607661383</v>
      </c>
      <c r="N443" s="21">
        <v>141607661383</v>
      </c>
      <c r="O443" s="21">
        <v>141607661383</v>
      </c>
      <c r="P443" s="21">
        <v>35860807678</v>
      </c>
      <c r="Q443" s="62">
        <v>35860807678</v>
      </c>
    </row>
    <row r="444" spans="1:17" ht="47.25" x14ac:dyDescent="0.25">
      <c r="A444" s="60" t="s">
        <v>503</v>
      </c>
      <c r="B444" s="15" t="s">
        <v>340</v>
      </c>
      <c r="C444" s="12" t="s">
        <v>13</v>
      </c>
      <c r="D444" s="12">
        <v>13</v>
      </c>
      <c r="E444" s="12" t="s">
        <v>14</v>
      </c>
      <c r="F444" s="16" t="s">
        <v>497</v>
      </c>
      <c r="G444" s="27">
        <f t="shared" ref="G444:K446" si="148">+G445</f>
        <v>326484319237</v>
      </c>
      <c r="H444" s="27">
        <f t="shared" si="148"/>
        <v>0</v>
      </c>
      <c r="I444" s="27">
        <f t="shared" si="148"/>
        <v>0</v>
      </c>
      <c r="J444" s="27">
        <f t="shared" si="148"/>
        <v>0</v>
      </c>
      <c r="K444" s="27">
        <f t="shared" si="148"/>
        <v>0</v>
      </c>
      <c r="L444" s="27">
        <f t="shared" si="121"/>
        <v>0</v>
      </c>
      <c r="M444" s="27">
        <f>+M445</f>
        <v>326484319237</v>
      </c>
      <c r="N444" s="27">
        <f t="shared" ref="N444:Q446" si="149">+N445</f>
        <v>326484319237</v>
      </c>
      <c r="O444" s="27">
        <f t="shared" si="149"/>
        <v>326484319237</v>
      </c>
      <c r="P444" s="27">
        <f t="shared" si="149"/>
        <v>18896410145</v>
      </c>
      <c r="Q444" s="64">
        <f t="shared" si="149"/>
        <v>18896410145</v>
      </c>
    </row>
    <row r="445" spans="1:17" ht="47.25" x14ac:dyDescent="0.25">
      <c r="A445" s="60" t="s">
        <v>503</v>
      </c>
      <c r="B445" s="15" t="s">
        <v>342</v>
      </c>
      <c r="C445" s="12" t="s">
        <v>13</v>
      </c>
      <c r="D445" s="12">
        <v>13</v>
      </c>
      <c r="E445" s="12" t="s">
        <v>14</v>
      </c>
      <c r="F445" s="43" t="s">
        <v>497</v>
      </c>
      <c r="G445" s="27">
        <f t="shared" si="148"/>
        <v>326484319237</v>
      </c>
      <c r="H445" s="27">
        <f t="shared" si="148"/>
        <v>0</v>
      </c>
      <c r="I445" s="27">
        <f t="shared" si="148"/>
        <v>0</v>
      </c>
      <c r="J445" s="27">
        <f t="shared" si="148"/>
        <v>0</v>
      </c>
      <c r="K445" s="27">
        <f t="shared" si="148"/>
        <v>0</v>
      </c>
      <c r="L445" s="27">
        <f t="shared" si="121"/>
        <v>0</v>
      </c>
      <c r="M445" s="27">
        <f>+M446</f>
        <v>326484319237</v>
      </c>
      <c r="N445" s="27">
        <f t="shared" si="149"/>
        <v>326484319237</v>
      </c>
      <c r="O445" s="27">
        <f t="shared" si="149"/>
        <v>326484319237</v>
      </c>
      <c r="P445" s="27">
        <f t="shared" si="149"/>
        <v>18896410145</v>
      </c>
      <c r="Q445" s="64">
        <f t="shared" si="149"/>
        <v>18896410145</v>
      </c>
    </row>
    <row r="446" spans="1:17" ht="18.75" x14ac:dyDescent="0.25">
      <c r="A446" s="60" t="s">
        <v>503</v>
      </c>
      <c r="B446" s="15" t="s">
        <v>343</v>
      </c>
      <c r="C446" s="12" t="s">
        <v>13</v>
      </c>
      <c r="D446" s="12">
        <v>13</v>
      </c>
      <c r="E446" s="12" t="s">
        <v>14</v>
      </c>
      <c r="F446" s="16" t="s">
        <v>257</v>
      </c>
      <c r="G446" s="27">
        <f t="shared" si="148"/>
        <v>326484319237</v>
      </c>
      <c r="H446" s="27">
        <f t="shared" si="148"/>
        <v>0</v>
      </c>
      <c r="I446" s="27">
        <f t="shared" si="148"/>
        <v>0</v>
      </c>
      <c r="J446" s="27">
        <f t="shared" si="148"/>
        <v>0</v>
      </c>
      <c r="K446" s="27">
        <f t="shared" si="148"/>
        <v>0</v>
      </c>
      <c r="L446" s="27">
        <f t="shared" si="121"/>
        <v>0</v>
      </c>
      <c r="M446" s="27">
        <f>+M447</f>
        <v>326484319237</v>
      </c>
      <c r="N446" s="27">
        <f t="shared" si="149"/>
        <v>326484319237</v>
      </c>
      <c r="O446" s="27">
        <f t="shared" si="149"/>
        <v>326484319237</v>
      </c>
      <c r="P446" s="27">
        <f t="shared" si="149"/>
        <v>18896410145</v>
      </c>
      <c r="Q446" s="64">
        <f t="shared" si="149"/>
        <v>18896410145</v>
      </c>
    </row>
    <row r="447" spans="1:17" ht="18.75" x14ac:dyDescent="0.25">
      <c r="A447" s="60" t="s">
        <v>503</v>
      </c>
      <c r="B447" s="18" t="s">
        <v>344</v>
      </c>
      <c r="C447" s="19" t="s">
        <v>13</v>
      </c>
      <c r="D447" s="19">
        <v>13</v>
      </c>
      <c r="E447" s="19" t="s">
        <v>14</v>
      </c>
      <c r="F447" s="20" t="s">
        <v>247</v>
      </c>
      <c r="G447" s="21">
        <v>326484319237</v>
      </c>
      <c r="H447" s="21">
        <v>0</v>
      </c>
      <c r="I447" s="21">
        <v>0</v>
      </c>
      <c r="J447" s="21">
        <v>0</v>
      </c>
      <c r="K447" s="21">
        <v>0</v>
      </c>
      <c r="L447" s="21">
        <f t="shared" si="121"/>
        <v>0</v>
      </c>
      <c r="M447" s="21">
        <f>+G447+L447</f>
        <v>326484319237</v>
      </c>
      <c r="N447" s="21">
        <v>326484319237</v>
      </c>
      <c r="O447" s="21">
        <v>326484319237</v>
      </c>
      <c r="P447" s="21">
        <v>18896410145</v>
      </c>
      <c r="Q447" s="62">
        <v>18896410145</v>
      </c>
    </row>
    <row r="448" spans="1:17" ht="63" x14ac:dyDescent="0.25">
      <c r="A448" s="60" t="s">
        <v>503</v>
      </c>
      <c r="B448" s="15" t="s">
        <v>345</v>
      </c>
      <c r="C448" s="12" t="s">
        <v>13</v>
      </c>
      <c r="D448" s="12">
        <v>13</v>
      </c>
      <c r="E448" s="12" t="s">
        <v>14</v>
      </c>
      <c r="F448" s="16" t="s">
        <v>498</v>
      </c>
      <c r="G448" s="27">
        <f t="shared" ref="G448:K450" si="150">+G449</f>
        <v>103270216578</v>
      </c>
      <c r="H448" s="27">
        <f t="shared" si="150"/>
        <v>0</v>
      </c>
      <c r="I448" s="27">
        <f t="shared" si="150"/>
        <v>0</v>
      </c>
      <c r="J448" s="27">
        <f t="shared" si="150"/>
        <v>0</v>
      </c>
      <c r="K448" s="27">
        <f t="shared" si="150"/>
        <v>0</v>
      </c>
      <c r="L448" s="27">
        <f t="shared" si="121"/>
        <v>0</v>
      </c>
      <c r="M448" s="27">
        <f>+M449</f>
        <v>103270216578</v>
      </c>
      <c r="N448" s="27">
        <f t="shared" ref="N448:Q450" si="151">+N449</f>
        <v>103270216578</v>
      </c>
      <c r="O448" s="27">
        <f t="shared" si="151"/>
        <v>103270216578</v>
      </c>
      <c r="P448" s="27">
        <f t="shared" si="151"/>
        <v>2037283578</v>
      </c>
      <c r="Q448" s="64">
        <f t="shared" si="151"/>
        <v>2037283578</v>
      </c>
    </row>
    <row r="449" spans="1:17" ht="63" x14ac:dyDescent="0.25">
      <c r="A449" s="60" t="s">
        <v>503</v>
      </c>
      <c r="B449" s="15" t="s">
        <v>347</v>
      </c>
      <c r="C449" s="12" t="s">
        <v>13</v>
      </c>
      <c r="D449" s="12">
        <v>13</v>
      </c>
      <c r="E449" s="12" t="s">
        <v>14</v>
      </c>
      <c r="F449" s="43" t="s">
        <v>498</v>
      </c>
      <c r="G449" s="27">
        <f t="shared" si="150"/>
        <v>103270216578</v>
      </c>
      <c r="H449" s="27">
        <f t="shared" si="150"/>
        <v>0</v>
      </c>
      <c r="I449" s="27">
        <f t="shared" si="150"/>
        <v>0</v>
      </c>
      <c r="J449" s="27">
        <f t="shared" si="150"/>
        <v>0</v>
      </c>
      <c r="K449" s="27">
        <f t="shared" si="150"/>
        <v>0</v>
      </c>
      <c r="L449" s="27">
        <f t="shared" si="121"/>
        <v>0</v>
      </c>
      <c r="M449" s="27">
        <f>+M450</f>
        <v>103270216578</v>
      </c>
      <c r="N449" s="27">
        <f t="shared" si="151"/>
        <v>103270216578</v>
      </c>
      <c r="O449" s="27">
        <f t="shared" si="151"/>
        <v>103270216578</v>
      </c>
      <c r="P449" s="27">
        <f t="shared" si="151"/>
        <v>2037283578</v>
      </c>
      <c r="Q449" s="64">
        <f t="shared" si="151"/>
        <v>2037283578</v>
      </c>
    </row>
    <row r="450" spans="1:17" ht="18.75" x14ac:dyDescent="0.25">
      <c r="A450" s="60" t="s">
        <v>503</v>
      </c>
      <c r="B450" s="15" t="s">
        <v>348</v>
      </c>
      <c r="C450" s="12" t="s">
        <v>13</v>
      </c>
      <c r="D450" s="12">
        <v>13</v>
      </c>
      <c r="E450" s="12" t="s">
        <v>14</v>
      </c>
      <c r="F450" s="16" t="s">
        <v>257</v>
      </c>
      <c r="G450" s="27">
        <f t="shared" si="150"/>
        <v>103270216578</v>
      </c>
      <c r="H450" s="27">
        <f t="shared" si="150"/>
        <v>0</v>
      </c>
      <c r="I450" s="27">
        <f t="shared" si="150"/>
        <v>0</v>
      </c>
      <c r="J450" s="27">
        <f t="shared" si="150"/>
        <v>0</v>
      </c>
      <c r="K450" s="27">
        <f t="shared" si="150"/>
        <v>0</v>
      </c>
      <c r="L450" s="27">
        <f>+L451</f>
        <v>0</v>
      </c>
      <c r="M450" s="27">
        <f>+M451</f>
        <v>103270216578</v>
      </c>
      <c r="N450" s="27">
        <f t="shared" si="151"/>
        <v>103270216578</v>
      </c>
      <c r="O450" s="27">
        <f t="shared" si="151"/>
        <v>103270216578</v>
      </c>
      <c r="P450" s="27">
        <f t="shared" si="151"/>
        <v>2037283578</v>
      </c>
      <c r="Q450" s="64">
        <f t="shared" si="151"/>
        <v>2037283578</v>
      </c>
    </row>
    <row r="451" spans="1:17" ht="18.75" x14ac:dyDescent="0.25">
      <c r="A451" s="60" t="s">
        <v>503</v>
      </c>
      <c r="B451" s="18" t="s">
        <v>349</v>
      </c>
      <c r="C451" s="19" t="s">
        <v>13</v>
      </c>
      <c r="D451" s="19">
        <v>13</v>
      </c>
      <c r="E451" s="19" t="s">
        <v>14</v>
      </c>
      <c r="F451" s="20" t="s">
        <v>247</v>
      </c>
      <c r="G451" s="21">
        <v>103270216578</v>
      </c>
      <c r="H451" s="21">
        <v>0</v>
      </c>
      <c r="I451" s="21">
        <v>0</v>
      </c>
      <c r="J451" s="21">
        <v>0</v>
      </c>
      <c r="K451" s="21">
        <v>0</v>
      </c>
      <c r="L451" s="21">
        <f t="shared" ref="L451:L514" si="152">+H451-I451+J451-K451</f>
        <v>0</v>
      </c>
      <c r="M451" s="21">
        <f>+G451+L451</f>
        <v>103270216578</v>
      </c>
      <c r="N451" s="21">
        <v>103270216578</v>
      </c>
      <c r="O451" s="21">
        <v>103270216578</v>
      </c>
      <c r="P451" s="21">
        <v>2037283578</v>
      </c>
      <c r="Q451" s="62">
        <v>2037283578</v>
      </c>
    </row>
    <row r="452" spans="1:17" ht="63" x14ac:dyDescent="0.25">
      <c r="A452" s="60" t="s">
        <v>503</v>
      </c>
      <c r="B452" s="15" t="s">
        <v>350</v>
      </c>
      <c r="C452" s="12" t="s">
        <v>13</v>
      </c>
      <c r="D452" s="12">
        <v>13</v>
      </c>
      <c r="E452" s="12" t="s">
        <v>14</v>
      </c>
      <c r="F452" s="16" t="s">
        <v>499</v>
      </c>
      <c r="G452" s="27">
        <f t="shared" ref="G452:K454" si="153">+G453</f>
        <v>323578411182</v>
      </c>
      <c r="H452" s="27">
        <f t="shared" si="153"/>
        <v>0</v>
      </c>
      <c r="I452" s="27">
        <f t="shared" si="153"/>
        <v>0</v>
      </c>
      <c r="J452" s="27">
        <f t="shared" si="153"/>
        <v>0</v>
      </c>
      <c r="K452" s="27">
        <f t="shared" si="153"/>
        <v>0</v>
      </c>
      <c r="L452" s="27">
        <f t="shared" si="152"/>
        <v>0</v>
      </c>
      <c r="M452" s="27">
        <f>+M453</f>
        <v>323578411182</v>
      </c>
      <c r="N452" s="27">
        <f t="shared" ref="N452:Q454" si="154">+N453</f>
        <v>323578411182</v>
      </c>
      <c r="O452" s="27">
        <f t="shared" si="154"/>
        <v>323578411182</v>
      </c>
      <c r="P452" s="27">
        <f t="shared" si="154"/>
        <v>1121067275</v>
      </c>
      <c r="Q452" s="64">
        <f t="shared" si="154"/>
        <v>1121067275</v>
      </c>
    </row>
    <row r="453" spans="1:17" ht="63" x14ac:dyDescent="0.25">
      <c r="A453" s="60" t="s">
        <v>503</v>
      </c>
      <c r="B453" s="15" t="s">
        <v>352</v>
      </c>
      <c r="C453" s="12" t="s">
        <v>13</v>
      </c>
      <c r="D453" s="12">
        <v>13</v>
      </c>
      <c r="E453" s="12" t="s">
        <v>14</v>
      </c>
      <c r="F453" s="16" t="s">
        <v>499</v>
      </c>
      <c r="G453" s="27">
        <f t="shared" si="153"/>
        <v>323578411182</v>
      </c>
      <c r="H453" s="27">
        <f t="shared" si="153"/>
        <v>0</v>
      </c>
      <c r="I453" s="27">
        <f t="shared" si="153"/>
        <v>0</v>
      </c>
      <c r="J453" s="27">
        <f t="shared" si="153"/>
        <v>0</v>
      </c>
      <c r="K453" s="27">
        <f t="shared" si="153"/>
        <v>0</v>
      </c>
      <c r="L453" s="27">
        <f t="shared" si="152"/>
        <v>0</v>
      </c>
      <c r="M453" s="27">
        <f>+M454</f>
        <v>323578411182</v>
      </c>
      <c r="N453" s="27">
        <f t="shared" si="154"/>
        <v>323578411182</v>
      </c>
      <c r="O453" s="27">
        <f t="shared" si="154"/>
        <v>323578411182</v>
      </c>
      <c r="P453" s="27">
        <f t="shared" si="154"/>
        <v>1121067275</v>
      </c>
      <c r="Q453" s="64">
        <f t="shared" si="154"/>
        <v>1121067275</v>
      </c>
    </row>
    <row r="454" spans="1:17" ht="18.75" x14ac:dyDescent="0.25">
      <c r="A454" s="60" t="s">
        <v>503</v>
      </c>
      <c r="B454" s="15" t="s">
        <v>353</v>
      </c>
      <c r="C454" s="12" t="s">
        <v>13</v>
      </c>
      <c r="D454" s="12">
        <v>13</v>
      </c>
      <c r="E454" s="12" t="s">
        <v>14</v>
      </c>
      <c r="F454" s="16" t="s">
        <v>257</v>
      </c>
      <c r="G454" s="27">
        <f t="shared" si="153"/>
        <v>323578411182</v>
      </c>
      <c r="H454" s="27">
        <f t="shared" si="153"/>
        <v>0</v>
      </c>
      <c r="I454" s="27">
        <f t="shared" si="153"/>
        <v>0</v>
      </c>
      <c r="J454" s="27">
        <f t="shared" si="153"/>
        <v>0</v>
      </c>
      <c r="K454" s="27">
        <f t="shared" si="153"/>
        <v>0</v>
      </c>
      <c r="L454" s="27">
        <f t="shared" si="152"/>
        <v>0</v>
      </c>
      <c r="M454" s="27">
        <f>+M455</f>
        <v>323578411182</v>
      </c>
      <c r="N454" s="27">
        <f t="shared" si="154"/>
        <v>323578411182</v>
      </c>
      <c r="O454" s="27">
        <f t="shared" si="154"/>
        <v>323578411182</v>
      </c>
      <c r="P454" s="27">
        <f t="shared" si="154"/>
        <v>1121067275</v>
      </c>
      <c r="Q454" s="64">
        <f t="shared" si="154"/>
        <v>1121067275</v>
      </c>
    </row>
    <row r="455" spans="1:17" ht="18.75" x14ac:dyDescent="0.25">
      <c r="A455" s="60" t="s">
        <v>503</v>
      </c>
      <c r="B455" s="18" t="s">
        <v>354</v>
      </c>
      <c r="C455" s="19" t="s">
        <v>13</v>
      </c>
      <c r="D455" s="19">
        <v>13</v>
      </c>
      <c r="E455" s="19" t="s">
        <v>14</v>
      </c>
      <c r="F455" s="20" t="s">
        <v>247</v>
      </c>
      <c r="G455" s="21">
        <v>323578411182</v>
      </c>
      <c r="H455" s="21">
        <v>0</v>
      </c>
      <c r="I455" s="21">
        <v>0</v>
      </c>
      <c r="J455" s="21">
        <v>0</v>
      </c>
      <c r="K455" s="21">
        <v>0</v>
      </c>
      <c r="L455" s="21">
        <f t="shared" si="152"/>
        <v>0</v>
      </c>
      <c r="M455" s="21">
        <f>+G455+L455</f>
        <v>323578411182</v>
      </c>
      <c r="N455" s="21">
        <v>323578411182</v>
      </c>
      <c r="O455" s="21">
        <v>323578411182</v>
      </c>
      <c r="P455" s="21">
        <v>1121067275</v>
      </c>
      <c r="Q455" s="62">
        <v>1121067275</v>
      </c>
    </row>
    <row r="456" spans="1:17" ht="63" x14ac:dyDescent="0.25">
      <c r="A456" s="60" t="s">
        <v>503</v>
      </c>
      <c r="B456" s="15" t="s">
        <v>355</v>
      </c>
      <c r="C456" s="12" t="s">
        <v>13</v>
      </c>
      <c r="D456" s="12">
        <v>13</v>
      </c>
      <c r="E456" s="12" t="s">
        <v>14</v>
      </c>
      <c r="F456" s="16" t="s">
        <v>500</v>
      </c>
      <c r="G456" s="27">
        <f t="shared" ref="G456:K458" si="155">+G457</f>
        <v>53127095469</v>
      </c>
      <c r="H456" s="27">
        <f t="shared" si="155"/>
        <v>0</v>
      </c>
      <c r="I456" s="27">
        <f t="shared" si="155"/>
        <v>0</v>
      </c>
      <c r="J456" s="27">
        <f t="shared" si="155"/>
        <v>0</v>
      </c>
      <c r="K456" s="27">
        <f t="shared" si="155"/>
        <v>0</v>
      </c>
      <c r="L456" s="27">
        <f t="shared" si="152"/>
        <v>0</v>
      </c>
      <c r="M456" s="27">
        <f>+M457</f>
        <v>53127095469</v>
      </c>
      <c r="N456" s="27">
        <f t="shared" ref="N456:Q458" si="156">+N457</f>
        <v>53127095469</v>
      </c>
      <c r="O456" s="27">
        <f t="shared" si="156"/>
        <v>53127095469</v>
      </c>
      <c r="P456" s="27">
        <f t="shared" si="156"/>
        <v>0</v>
      </c>
      <c r="Q456" s="64">
        <f t="shared" si="156"/>
        <v>0</v>
      </c>
    </row>
    <row r="457" spans="1:17" ht="63" x14ac:dyDescent="0.25">
      <c r="A457" s="60" t="s">
        <v>503</v>
      </c>
      <c r="B457" s="15" t="s">
        <v>357</v>
      </c>
      <c r="C457" s="12" t="s">
        <v>13</v>
      </c>
      <c r="D457" s="12">
        <v>13</v>
      </c>
      <c r="E457" s="12" t="s">
        <v>14</v>
      </c>
      <c r="F457" s="43" t="s">
        <v>500</v>
      </c>
      <c r="G457" s="27">
        <f t="shared" si="155"/>
        <v>53127095469</v>
      </c>
      <c r="H457" s="27">
        <f t="shared" si="155"/>
        <v>0</v>
      </c>
      <c r="I457" s="27">
        <f t="shared" si="155"/>
        <v>0</v>
      </c>
      <c r="J457" s="27">
        <f t="shared" si="155"/>
        <v>0</v>
      </c>
      <c r="K457" s="27">
        <f t="shared" si="155"/>
        <v>0</v>
      </c>
      <c r="L457" s="27">
        <f t="shared" si="152"/>
        <v>0</v>
      </c>
      <c r="M457" s="27">
        <f>+M458</f>
        <v>53127095469</v>
      </c>
      <c r="N457" s="27">
        <f t="shared" si="156"/>
        <v>53127095469</v>
      </c>
      <c r="O457" s="27">
        <f t="shared" si="156"/>
        <v>53127095469</v>
      </c>
      <c r="P457" s="27">
        <f t="shared" si="156"/>
        <v>0</v>
      </c>
      <c r="Q457" s="64">
        <f t="shared" si="156"/>
        <v>0</v>
      </c>
    </row>
    <row r="458" spans="1:17" ht="18.75" x14ac:dyDescent="0.25">
      <c r="A458" s="60" t="s">
        <v>503</v>
      </c>
      <c r="B458" s="15" t="s">
        <v>358</v>
      </c>
      <c r="C458" s="12" t="s">
        <v>13</v>
      </c>
      <c r="D458" s="12">
        <v>13</v>
      </c>
      <c r="E458" s="12" t="s">
        <v>14</v>
      </c>
      <c r="F458" s="16" t="s">
        <v>257</v>
      </c>
      <c r="G458" s="27">
        <f t="shared" si="155"/>
        <v>53127095469</v>
      </c>
      <c r="H458" s="27">
        <f t="shared" si="155"/>
        <v>0</v>
      </c>
      <c r="I458" s="27">
        <f t="shared" si="155"/>
        <v>0</v>
      </c>
      <c r="J458" s="27">
        <f t="shared" si="155"/>
        <v>0</v>
      </c>
      <c r="K458" s="27">
        <f t="shared" si="155"/>
        <v>0</v>
      </c>
      <c r="L458" s="27">
        <f t="shared" si="152"/>
        <v>0</v>
      </c>
      <c r="M458" s="27">
        <f>+M459</f>
        <v>53127095469</v>
      </c>
      <c r="N458" s="27">
        <f t="shared" si="156"/>
        <v>53127095469</v>
      </c>
      <c r="O458" s="27">
        <f t="shared" si="156"/>
        <v>53127095469</v>
      </c>
      <c r="P458" s="27">
        <f t="shared" si="156"/>
        <v>0</v>
      </c>
      <c r="Q458" s="64">
        <f t="shared" si="156"/>
        <v>0</v>
      </c>
    </row>
    <row r="459" spans="1:17" ht="18.75" x14ac:dyDescent="0.25">
      <c r="A459" s="60" t="s">
        <v>503</v>
      </c>
      <c r="B459" s="18" t="s">
        <v>359</v>
      </c>
      <c r="C459" s="19" t="s">
        <v>13</v>
      </c>
      <c r="D459" s="19">
        <v>13</v>
      </c>
      <c r="E459" s="19" t="s">
        <v>14</v>
      </c>
      <c r="F459" s="20" t="s">
        <v>247</v>
      </c>
      <c r="G459" s="21">
        <v>53127095469</v>
      </c>
      <c r="H459" s="21">
        <v>0</v>
      </c>
      <c r="I459" s="21">
        <v>0</v>
      </c>
      <c r="J459" s="21">
        <v>0</v>
      </c>
      <c r="K459" s="21">
        <v>0</v>
      </c>
      <c r="L459" s="21">
        <f t="shared" si="152"/>
        <v>0</v>
      </c>
      <c r="M459" s="21">
        <f>+G459+L459</f>
        <v>53127095469</v>
      </c>
      <c r="N459" s="21">
        <v>53127095469</v>
      </c>
      <c r="O459" s="21">
        <v>53127095469</v>
      </c>
      <c r="P459" s="21">
        <v>0</v>
      </c>
      <c r="Q459" s="62">
        <v>0</v>
      </c>
    </row>
    <row r="460" spans="1:17" ht="47.25" x14ac:dyDescent="0.25">
      <c r="A460" s="60" t="s">
        <v>503</v>
      </c>
      <c r="B460" s="44" t="s">
        <v>360</v>
      </c>
      <c r="C460" s="46" t="s">
        <v>13</v>
      </c>
      <c r="D460" s="12">
        <v>11</v>
      </c>
      <c r="E460" s="12" t="s">
        <v>14</v>
      </c>
      <c r="F460" s="43" t="s">
        <v>501</v>
      </c>
      <c r="G460" s="26">
        <f>+G462</f>
        <v>25000000000</v>
      </c>
      <c r="H460" s="26">
        <f t="shared" ref="H460:K461" si="157">+H462</f>
        <v>0</v>
      </c>
      <c r="I460" s="26">
        <f t="shared" si="157"/>
        <v>0</v>
      </c>
      <c r="J460" s="26">
        <f t="shared" si="157"/>
        <v>0</v>
      </c>
      <c r="K460" s="26">
        <f t="shared" si="157"/>
        <v>0</v>
      </c>
      <c r="L460" s="26">
        <f t="shared" si="152"/>
        <v>0</v>
      </c>
      <c r="M460" s="29">
        <f>+G460+L460</f>
        <v>25000000000</v>
      </c>
      <c r="N460" s="26">
        <f t="shared" ref="N460:Q461" si="158">+N462</f>
        <v>2259020000</v>
      </c>
      <c r="O460" s="26">
        <f t="shared" si="158"/>
        <v>16549.91</v>
      </c>
      <c r="P460" s="26">
        <f t="shared" si="158"/>
        <v>16549.91</v>
      </c>
      <c r="Q460" s="74">
        <f t="shared" si="158"/>
        <v>16549.91</v>
      </c>
    </row>
    <row r="461" spans="1:17" ht="47.25" x14ac:dyDescent="0.25">
      <c r="A461" s="60" t="s">
        <v>503</v>
      </c>
      <c r="B461" s="44" t="s">
        <v>360</v>
      </c>
      <c r="C461" s="46" t="s">
        <v>13</v>
      </c>
      <c r="D461" s="12">
        <v>13</v>
      </c>
      <c r="E461" s="12" t="s">
        <v>14</v>
      </c>
      <c r="F461" s="43" t="s">
        <v>501</v>
      </c>
      <c r="G461" s="26">
        <f>+G463</f>
        <v>80000000000</v>
      </c>
      <c r="H461" s="26">
        <f t="shared" si="157"/>
        <v>0</v>
      </c>
      <c r="I461" s="26">
        <f t="shared" si="157"/>
        <v>0</v>
      </c>
      <c r="J461" s="26">
        <f t="shared" si="157"/>
        <v>0</v>
      </c>
      <c r="K461" s="26">
        <f t="shared" si="157"/>
        <v>0</v>
      </c>
      <c r="L461" s="26">
        <f t="shared" si="152"/>
        <v>0</v>
      </c>
      <c r="M461" s="29">
        <f>+G461+L461</f>
        <v>80000000000</v>
      </c>
      <c r="N461" s="26">
        <f t="shared" si="158"/>
        <v>0</v>
      </c>
      <c r="O461" s="26">
        <f t="shared" si="158"/>
        <v>0</v>
      </c>
      <c r="P461" s="26">
        <f t="shared" si="158"/>
        <v>0</v>
      </c>
      <c r="Q461" s="74">
        <f t="shared" si="158"/>
        <v>0</v>
      </c>
    </row>
    <row r="462" spans="1:17" ht="47.25" x14ac:dyDescent="0.25">
      <c r="A462" s="60" t="s">
        <v>503</v>
      </c>
      <c r="B462" s="44" t="s">
        <v>362</v>
      </c>
      <c r="C462" s="46" t="s">
        <v>13</v>
      </c>
      <c r="D462" s="12">
        <v>11</v>
      </c>
      <c r="E462" s="12" t="s">
        <v>14</v>
      </c>
      <c r="F462" s="43" t="s">
        <v>501</v>
      </c>
      <c r="G462" s="26">
        <f>+G465+G469</f>
        <v>25000000000</v>
      </c>
      <c r="H462" s="26">
        <f>+H465+H469</f>
        <v>0</v>
      </c>
      <c r="I462" s="26">
        <f>+I465+I469</f>
        <v>0</v>
      </c>
      <c r="J462" s="26">
        <f>+J465+J469</f>
        <v>0</v>
      </c>
      <c r="K462" s="26">
        <f>+K465+K469</f>
        <v>0</v>
      </c>
      <c r="L462" s="26">
        <f t="shared" si="152"/>
        <v>0</v>
      </c>
      <c r="M462" s="29">
        <f>+G462+L462</f>
        <v>25000000000</v>
      </c>
      <c r="N462" s="26">
        <f>+N465+N469</f>
        <v>2259020000</v>
      </c>
      <c r="O462" s="26">
        <f>+O465+O469</f>
        <v>16549.91</v>
      </c>
      <c r="P462" s="26">
        <f>+P465+P469</f>
        <v>16549.91</v>
      </c>
      <c r="Q462" s="74">
        <f>+Q465+Q469</f>
        <v>16549.91</v>
      </c>
    </row>
    <row r="463" spans="1:17" ht="47.25" x14ac:dyDescent="0.25">
      <c r="A463" s="60" t="s">
        <v>503</v>
      </c>
      <c r="B463" s="44" t="s">
        <v>362</v>
      </c>
      <c r="C463" s="46" t="s">
        <v>13</v>
      </c>
      <c r="D463" s="12">
        <v>13</v>
      </c>
      <c r="E463" s="12" t="s">
        <v>14</v>
      </c>
      <c r="F463" s="43" t="s">
        <v>501</v>
      </c>
      <c r="G463" s="26">
        <f>+G467</f>
        <v>80000000000</v>
      </c>
      <c r="H463" s="26">
        <f>+H467</f>
        <v>0</v>
      </c>
      <c r="I463" s="26">
        <f>+I467</f>
        <v>0</v>
      </c>
      <c r="J463" s="26">
        <f>+J467</f>
        <v>0</v>
      </c>
      <c r="K463" s="26">
        <f>+K467</f>
        <v>0</v>
      </c>
      <c r="L463" s="26">
        <f t="shared" si="152"/>
        <v>0</v>
      </c>
      <c r="M463" s="29">
        <f>+G463+L463</f>
        <v>80000000000</v>
      </c>
      <c r="N463" s="26">
        <f>+N467</f>
        <v>0</v>
      </c>
      <c r="O463" s="26">
        <f>+O467</f>
        <v>0</v>
      </c>
      <c r="P463" s="26">
        <f>+P467</f>
        <v>0</v>
      </c>
      <c r="Q463" s="74">
        <f>+Q467</f>
        <v>0</v>
      </c>
    </row>
    <row r="464" spans="1:17" ht="18.75" x14ac:dyDescent="0.25">
      <c r="A464" s="60" t="s">
        <v>503</v>
      </c>
      <c r="B464" s="44" t="s">
        <v>363</v>
      </c>
      <c r="C464" s="46" t="s">
        <v>13</v>
      </c>
      <c r="D464" s="12">
        <v>11</v>
      </c>
      <c r="E464" s="12" t="s">
        <v>14</v>
      </c>
      <c r="F464" s="43" t="s">
        <v>364</v>
      </c>
      <c r="G464" s="26">
        <f>+G465</f>
        <v>12000000000</v>
      </c>
      <c r="H464" s="26">
        <f>+H465</f>
        <v>0</v>
      </c>
      <c r="I464" s="26">
        <f>+I465</f>
        <v>0</v>
      </c>
      <c r="J464" s="26">
        <f>+J465</f>
        <v>0</v>
      </c>
      <c r="K464" s="26">
        <f>+K465</f>
        <v>0</v>
      </c>
      <c r="L464" s="26">
        <f t="shared" si="152"/>
        <v>0</v>
      </c>
      <c r="M464" s="26">
        <f>+M465</f>
        <v>12000000000</v>
      </c>
      <c r="N464" s="26">
        <f>+N465</f>
        <v>15000</v>
      </c>
      <c r="O464" s="26">
        <f>+O465</f>
        <v>0</v>
      </c>
      <c r="P464" s="26">
        <f>+P465</f>
        <v>0</v>
      </c>
      <c r="Q464" s="74">
        <f>+Q465</f>
        <v>0</v>
      </c>
    </row>
    <row r="465" spans="1:17" ht="18.75" x14ac:dyDescent="0.25">
      <c r="A465" s="60" t="s">
        <v>503</v>
      </c>
      <c r="B465" s="47" t="s">
        <v>365</v>
      </c>
      <c r="C465" s="48" t="s">
        <v>13</v>
      </c>
      <c r="D465" s="19">
        <v>11</v>
      </c>
      <c r="E465" s="19" t="s">
        <v>14</v>
      </c>
      <c r="F465" s="20" t="s">
        <v>247</v>
      </c>
      <c r="G465" s="21">
        <v>12000000000</v>
      </c>
      <c r="H465" s="32">
        <v>0</v>
      </c>
      <c r="I465" s="32">
        <v>0</v>
      </c>
      <c r="J465" s="32">
        <v>0</v>
      </c>
      <c r="K465" s="32">
        <v>0</v>
      </c>
      <c r="L465" s="32">
        <f t="shared" si="152"/>
        <v>0</v>
      </c>
      <c r="M465" s="21">
        <f>+G465+L465</f>
        <v>12000000000</v>
      </c>
      <c r="N465" s="32">
        <v>15000</v>
      </c>
      <c r="O465" s="32">
        <v>0</v>
      </c>
      <c r="P465" s="32">
        <v>0</v>
      </c>
      <c r="Q465" s="75">
        <v>0</v>
      </c>
    </row>
    <row r="466" spans="1:17" ht="31.5" x14ac:dyDescent="0.25">
      <c r="A466" s="60" t="s">
        <v>503</v>
      </c>
      <c r="B466" s="44" t="s">
        <v>366</v>
      </c>
      <c r="C466" s="46" t="s">
        <v>13</v>
      </c>
      <c r="D466" s="12">
        <v>13</v>
      </c>
      <c r="E466" s="12" t="s">
        <v>14</v>
      </c>
      <c r="F466" s="43" t="s">
        <v>367</v>
      </c>
      <c r="G466" s="26">
        <f>+G467</f>
        <v>80000000000</v>
      </c>
      <c r="H466" s="26">
        <f>+H467</f>
        <v>0</v>
      </c>
      <c r="I466" s="26">
        <f>+I467</f>
        <v>0</v>
      </c>
      <c r="J466" s="26">
        <f>+J467</f>
        <v>0</v>
      </c>
      <c r="K466" s="26">
        <f>+K467</f>
        <v>0</v>
      </c>
      <c r="L466" s="26">
        <f t="shared" si="152"/>
        <v>0</v>
      </c>
      <c r="M466" s="26">
        <f>+M467</f>
        <v>80000000000</v>
      </c>
      <c r="N466" s="26">
        <f>+N467</f>
        <v>0</v>
      </c>
      <c r="O466" s="26">
        <f>+O467</f>
        <v>0</v>
      </c>
      <c r="P466" s="26">
        <f>+P467</f>
        <v>0</v>
      </c>
      <c r="Q466" s="74">
        <f>+Q467</f>
        <v>0</v>
      </c>
    </row>
    <row r="467" spans="1:17" ht="18.75" x14ac:dyDescent="0.25">
      <c r="A467" s="60" t="s">
        <v>503</v>
      </c>
      <c r="B467" s="47" t="s">
        <v>368</v>
      </c>
      <c r="C467" s="48" t="s">
        <v>13</v>
      </c>
      <c r="D467" s="19">
        <v>13</v>
      </c>
      <c r="E467" s="19" t="s">
        <v>14</v>
      </c>
      <c r="F467" s="20" t="s">
        <v>247</v>
      </c>
      <c r="G467" s="32">
        <v>80000000000</v>
      </c>
      <c r="H467" s="32">
        <v>0</v>
      </c>
      <c r="I467" s="32">
        <v>0</v>
      </c>
      <c r="J467" s="32">
        <v>0</v>
      </c>
      <c r="K467" s="32">
        <v>0</v>
      </c>
      <c r="L467" s="32">
        <f t="shared" si="152"/>
        <v>0</v>
      </c>
      <c r="M467" s="21">
        <f>+G467+L467</f>
        <v>80000000000</v>
      </c>
      <c r="N467" s="21">
        <v>0</v>
      </c>
      <c r="O467" s="21">
        <v>0</v>
      </c>
      <c r="P467" s="21">
        <v>0</v>
      </c>
      <c r="Q467" s="62">
        <v>0</v>
      </c>
    </row>
    <row r="468" spans="1:17" ht="18.75" x14ac:dyDescent="0.25">
      <c r="A468" s="60" t="s">
        <v>503</v>
      </c>
      <c r="B468" s="44" t="s">
        <v>369</v>
      </c>
      <c r="C468" s="46" t="s">
        <v>13</v>
      </c>
      <c r="D468" s="12">
        <v>11</v>
      </c>
      <c r="E468" s="12" t="s">
        <v>14</v>
      </c>
      <c r="F468" s="43" t="s">
        <v>257</v>
      </c>
      <c r="G468" s="26">
        <f>+G469</f>
        <v>13000000000</v>
      </c>
      <c r="H468" s="26">
        <f>+H469</f>
        <v>0</v>
      </c>
      <c r="I468" s="26">
        <f>+I469</f>
        <v>0</v>
      </c>
      <c r="J468" s="26">
        <f>+J469</f>
        <v>0</v>
      </c>
      <c r="K468" s="26">
        <f>+K469</f>
        <v>0</v>
      </c>
      <c r="L468" s="26">
        <f t="shared" si="152"/>
        <v>0</v>
      </c>
      <c r="M468" s="26">
        <f>+M469</f>
        <v>13000000000</v>
      </c>
      <c r="N468" s="26">
        <f>+N469</f>
        <v>2259005000</v>
      </c>
      <c r="O468" s="26">
        <f>+O469</f>
        <v>16549.91</v>
      </c>
      <c r="P468" s="26">
        <f>+P469</f>
        <v>16549.91</v>
      </c>
      <c r="Q468" s="74">
        <f>+Q469</f>
        <v>16549.91</v>
      </c>
    </row>
    <row r="469" spans="1:17" ht="18.75" x14ac:dyDescent="0.25">
      <c r="A469" s="60" t="s">
        <v>503</v>
      </c>
      <c r="B469" s="47" t="s">
        <v>370</v>
      </c>
      <c r="C469" s="48" t="s">
        <v>13</v>
      </c>
      <c r="D469" s="19">
        <v>11</v>
      </c>
      <c r="E469" s="19" t="s">
        <v>14</v>
      </c>
      <c r="F469" s="20" t="s">
        <v>247</v>
      </c>
      <c r="G469" s="21">
        <v>13000000000</v>
      </c>
      <c r="H469" s="32">
        <v>0</v>
      </c>
      <c r="I469" s="32">
        <v>0</v>
      </c>
      <c r="J469" s="32">
        <v>0</v>
      </c>
      <c r="K469" s="32">
        <v>0</v>
      </c>
      <c r="L469" s="32">
        <f t="shared" si="152"/>
        <v>0</v>
      </c>
      <c r="M469" s="21">
        <f>+G469+L469</f>
        <v>13000000000</v>
      </c>
      <c r="N469" s="21">
        <v>2259005000</v>
      </c>
      <c r="O469" s="21">
        <v>16549.91</v>
      </c>
      <c r="P469" s="32">
        <v>16549.91</v>
      </c>
      <c r="Q469" s="75">
        <v>16549.91</v>
      </c>
    </row>
    <row r="470" spans="1:17" ht="31.5" x14ac:dyDescent="0.25">
      <c r="A470" s="60" t="s">
        <v>503</v>
      </c>
      <c r="B470" s="15" t="s">
        <v>371</v>
      </c>
      <c r="C470" s="12" t="s">
        <v>13</v>
      </c>
      <c r="D470" s="12">
        <v>13</v>
      </c>
      <c r="E470" s="12" t="s">
        <v>14</v>
      </c>
      <c r="F470" s="43" t="s">
        <v>372</v>
      </c>
      <c r="G470" s="27">
        <f>+G471</f>
        <v>6042022926</v>
      </c>
      <c r="H470" s="27">
        <f>+H471</f>
        <v>0</v>
      </c>
      <c r="I470" s="27">
        <f>+I471</f>
        <v>0</v>
      </c>
      <c r="J470" s="27">
        <f>+J471</f>
        <v>0</v>
      </c>
      <c r="K470" s="27">
        <f>+K471</f>
        <v>0</v>
      </c>
      <c r="L470" s="27">
        <f t="shared" si="152"/>
        <v>0</v>
      </c>
      <c r="M470" s="27">
        <f>+M471</f>
        <v>6042022926</v>
      </c>
      <c r="N470" s="27">
        <f>+N471</f>
        <v>1977078034.5</v>
      </c>
      <c r="O470" s="27">
        <f>+O471</f>
        <v>1875445400.79</v>
      </c>
      <c r="P470" s="27">
        <f>+P471</f>
        <v>89295939.290000007</v>
      </c>
      <c r="Q470" s="64">
        <f>+Q471</f>
        <v>88125556.290000007</v>
      </c>
    </row>
    <row r="471" spans="1:17" ht="18.75" x14ac:dyDescent="0.25">
      <c r="A471" s="60" t="s">
        <v>503</v>
      </c>
      <c r="B471" s="15" t="s">
        <v>373</v>
      </c>
      <c r="C471" s="12" t="s">
        <v>13</v>
      </c>
      <c r="D471" s="12">
        <v>13</v>
      </c>
      <c r="E471" s="12" t="s">
        <v>14</v>
      </c>
      <c r="F471" s="16" t="s">
        <v>240</v>
      </c>
      <c r="G471" s="27">
        <f>+G472+G476</f>
        <v>6042022926</v>
      </c>
      <c r="H471" s="27">
        <f>+H472+H476</f>
        <v>0</v>
      </c>
      <c r="I471" s="27">
        <f>+I472+I476</f>
        <v>0</v>
      </c>
      <c r="J471" s="27">
        <f>+J472+J476</f>
        <v>0</v>
      </c>
      <c r="K471" s="27">
        <f>+K472+K476</f>
        <v>0</v>
      </c>
      <c r="L471" s="27">
        <f t="shared" si="152"/>
        <v>0</v>
      </c>
      <c r="M471" s="27">
        <f>+M472+M476</f>
        <v>6042022926</v>
      </c>
      <c r="N471" s="27">
        <f>+N472+N476</f>
        <v>1977078034.5</v>
      </c>
      <c r="O471" s="27">
        <f>+O472+O476</f>
        <v>1875445400.79</v>
      </c>
      <c r="P471" s="27">
        <f>+P472+P476</f>
        <v>89295939.290000007</v>
      </c>
      <c r="Q471" s="64">
        <f>+Q472+Q476</f>
        <v>88125556.290000007</v>
      </c>
    </row>
    <row r="472" spans="1:17" ht="31.5" x14ac:dyDescent="0.25">
      <c r="A472" s="60" t="s">
        <v>503</v>
      </c>
      <c r="B472" s="15" t="s">
        <v>374</v>
      </c>
      <c r="C472" s="12" t="s">
        <v>13</v>
      </c>
      <c r="D472" s="12">
        <v>13</v>
      </c>
      <c r="E472" s="12" t="s">
        <v>14</v>
      </c>
      <c r="F472" s="16" t="s">
        <v>375</v>
      </c>
      <c r="G472" s="27">
        <f t="shared" ref="G472:K474" si="159">+G473</f>
        <v>2257022926</v>
      </c>
      <c r="H472" s="27">
        <f t="shared" si="159"/>
        <v>0</v>
      </c>
      <c r="I472" s="27">
        <f t="shared" si="159"/>
        <v>0</v>
      </c>
      <c r="J472" s="27">
        <f t="shared" si="159"/>
        <v>0</v>
      </c>
      <c r="K472" s="27">
        <f t="shared" si="159"/>
        <v>0</v>
      </c>
      <c r="L472" s="27">
        <f t="shared" si="152"/>
        <v>0</v>
      </c>
      <c r="M472" s="27">
        <f>+M473</f>
        <v>2257022926</v>
      </c>
      <c r="N472" s="27">
        <f t="shared" ref="N472:Q474" si="160">+N473</f>
        <v>1977078034.5</v>
      </c>
      <c r="O472" s="27">
        <f t="shared" si="160"/>
        <v>1875445400.79</v>
      </c>
      <c r="P472" s="27">
        <f t="shared" si="160"/>
        <v>89295939.290000007</v>
      </c>
      <c r="Q472" s="64">
        <f t="shared" si="160"/>
        <v>88125556.290000007</v>
      </c>
    </row>
    <row r="473" spans="1:17" ht="31.5" x14ac:dyDescent="0.25">
      <c r="A473" s="60" t="s">
        <v>503</v>
      </c>
      <c r="B473" s="15" t="s">
        <v>376</v>
      </c>
      <c r="C473" s="12" t="s">
        <v>13</v>
      </c>
      <c r="D473" s="12">
        <v>13</v>
      </c>
      <c r="E473" s="12" t="s">
        <v>14</v>
      </c>
      <c r="F473" s="16" t="s">
        <v>375</v>
      </c>
      <c r="G473" s="27">
        <f t="shared" si="159"/>
        <v>2257022926</v>
      </c>
      <c r="H473" s="27">
        <f t="shared" si="159"/>
        <v>0</v>
      </c>
      <c r="I473" s="27">
        <f t="shared" si="159"/>
        <v>0</v>
      </c>
      <c r="J473" s="27">
        <f t="shared" si="159"/>
        <v>0</v>
      </c>
      <c r="K473" s="27">
        <f t="shared" si="159"/>
        <v>0</v>
      </c>
      <c r="L473" s="27">
        <f t="shared" si="152"/>
        <v>0</v>
      </c>
      <c r="M473" s="27">
        <f>+M474</f>
        <v>2257022926</v>
      </c>
      <c r="N473" s="27">
        <f t="shared" si="160"/>
        <v>1977078034.5</v>
      </c>
      <c r="O473" s="27">
        <f t="shared" si="160"/>
        <v>1875445400.79</v>
      </c>
      <c r="P473" s="27">
        <f t="shared" si="160"/>
        <v>89295939.290000007</v>
      </c>
      <c r="Q473" s="64">
        <f t="shared" si="160"/>
        <v>88125556.290000007</v>
      </c>
    </row>
    <row r="474" spans="1:17" ht="18.75" x14ac:dyDescent="0.25">
      <c r="A474" s="60" t="s">
        <v>503</v>
      </c>
      <c r="B474" s="15" t="s">
        <v>377</v>
      </c>
      <c r="C474" s="12" t="s">
        <v>13</v>
      </c>
      <c r="D474" s="12">
        <v>13</v>
      </c>
      <c r="E474" s="12" t="s">
        <v>14</v>
      </c>
      <c r="F474" s="43" t="s">
        <v>378</v>
      </c>
      <c r="G474" s="27">
        <f t="shared" si="159"/>
        <v>2257022926</v>
      </c>
      <c r="H474" s="27">
        <f t="shared" si="159"/>
        <v>0</v>
      </c>
      <c r="I474" s="27">
        <f t="shared" si="159"/>
        <v>0</v>
      </c>
      <c r="J474" s="27">
        <f t="shared" si="159"/>
        <v>0</v>
      </c>
      <c r="K474" s="27">
        <f t="shared" si="159"/>
        <v>0</v>
      </c>
      <c r="L474" s="27">
        <f t="shared" si="152"/>
        <v>0</v>
      </c>
      <c r="M474" s="27">
        <f>+M475</f>
        <v>2257022926</v>
      </c>
      <c r="N474" s="27">
        <f t="shared" si="160"/>
        <v>1977078034.5</v>
      </c>
      <c r="O474" s="27">
        <f t="shared" si="160"/>
        <v>1875445400.79</v>
      </c>
      <c r="P474" s="27">
        <f t="shared" si="160"/>
        <v>89295939.290000007</v>
      </c>
      <c r="Q474" s="64">
        <f t="shared" si="160"/>
        <v>88125556.290000007</v>
      </c>
    </row>
    <row r="475" spans="1:17" ht="18.75" x14ac:dyDescent="0.25">
      <c r="A475" s="60" t="s">
        <v>503</v>
      </c>
      <c r="B475" s="18" t="s">
        <v>379</v>
      </c>
      <c r="C475" s="19" t="s">
        <v>13</v>
      </c>
      <c r="D475" s="19">
        <v>13</v>
      </c>
      <c r="E475" s="19" t="s">
        <v>14</v>
      </c>
      <c r="F475" s="20" t="s">
        <v>247</v>
      </c>
      <c r="G475" s="21">
        <v>2257022926</v>
      </c>
      <c r="H475" s="21">
        <v>0</v>
      </c>
      <c r="I475" s="21">
        <v>0</v>
      </c>
      <c r="J475" s="21">
        <v>0</v>
      </c>
      <c r="K475" s="21">
        <v>0</v>
      </c>
      <c r="L475" s="21">
        <f t="shared" si="152"/>
        <v>0</v>
      </c>
      <c r="M475" s="21">
        <f>+G475+L475</f>
        <v>2257022926</v>
      </c>
      <c r="N475" s="21">
        <v>1977078034.5</v>
      </c>
      <c r="O475" s="21">
        <v>1875445400.79</v>
      </c>
      <c r="P475" s="21">
        <v>89295939.290000007</v>
      </c>
      <c r="Q475" s="62">
        <v>88125556.290000007</v>
      </c>
    </row>
    <row r="476" spans="1:17" ht="31.5" x14ac:dyDescent="0.25">
      <c r="A476" s="60" t="s">
        <v>503</v>
      </c>
      <c r="B476" s="15" t="s">
        <v>380</v>
      </c>
      <c r="C476" s="12" t="s">
        <v>13</v>
      </c>
      <c r="D476" s="12">
        <v>13</v>
      </c>
      <c r="E476" s="12" t="s">
        <v>14</v>
      </c>
      <c r="F476" s="16" t="s">
        <v>381</v>
      </c>
      <c r="G476" s="27">
        <f t="shared" ref="G476:K478" si="161">+G477</f>
        <v>3785000000</v>
      </c>
      <c r="H476" s="27">
        <f t="shared" si="161"/>
        <v>0</v>
      </c>
      <c r="I476" s="27">
        <f t="shared" si="161"/>
        <v>0</v>
      </c>
      <c r="J476" s="27">
        <f t="shared" si="161"/>
        <v>0</v>
      </c>
      <c r="K476" s="27">
        <f t="shared" si="161"/>
        <v>0</v>
      </c>
      <c r="L476" s="27">
        <f t="shared" si="152"/>
        <v>0</v>
      </c>
      <c r="M476" s="27">
        <f>+M477</f>
        <v>3785000000</v>
      </c>
      <c r="N476" s="27">
        <f t="shared" ref="N476:Q478" si="162">+N477</f>
        <v>0</v>
      </c>
      <c r="O476" s="27">
        <f t="shared" si="162"/>
        <v>0</v>
      </c>
      <c r="P476" s="27">
        <f t="shared" si="162"/>
        <v>0</v>
      </c>
      <c r="Q476" s="64">
        <f t="shared" si="162"/>
        <v>0</v>
      </c>
    </row>
    <row r="477" spans="1:17" ht="31.5" x14ac:dyDescent="0.25">
      <c r="A477" s="60" t="s">
        <v>503</v>
      </c>
      <c r="B477" s="15" t="s">
        <v>382</v>
      </c>
      <c r="C477" s="12" t="s">
        <v>13</v>
      </c>
      <c r="D477" s="12">
        <v>13</v>
      </c>
      <c r="E477" s="12" t="s">
        <v>14</v>
      </c>
      <c r="F477" s="16" t="s">
        <v>383</v>
      </c>
      <c r="G477" s="27">
        <f t="shared" si="161"/>
        <v>3785000000</v>
      </c>
      <c r="H477" s="27">
        <f t="shared" si="161"/>
        <v>0</v>
      </c>
      <c r="I477" s="27">
        <f t="shared" si="161"/>
        <v>0</v>
      </c>
      <c r="J477" s="27">
        <f t="shared" si="161"/>
        <v>0</v>
      </c>
      <c r="K477" s="27">
        <f t="shared" si="161"/>
        <v>0</v>
      </c>
      <c r="L477" s="27">
        <f t="shared" si="152"/>
        <v>0</v>
      </c>
      <c r="M477" s="27">
        <f>+M478</f>
        <v>3785000000</v>
      </c>
      <c r="N477" s="27">
        <f t="shared" si="162"/>
        <v>0</v>
      </c>
      <c r="O477" s="27">
        <f t="shared" si="162"/>
        <v>0</v>
      </c>
      <c r="P477" s="27">
        <f t="shared" si="162"/>
        <v>0</v>
      </c>
      <c r="Q477" s="64">
        <f t="shared" si="162"/>
        <v>0</v>
      </c>
    </row>
    <row r="478" spans="1:17" ht="18.75" x14ac:dyDescent="0.25">
      <c r="A478" s="60" t="s">
        <v>503</v>
      </c>
      <c r="B478" s="15" t="s">
        <v>384</v>
      </c>
      <c r="C478" s="12" t="s">
        <v>13</v>
      </c>
      <c r="D478" s="12">
        <v>13</v>
      </c>
      <c r="E478" s="12" t="s">
        <v>14</v>
      </c>
      <c r="F478" s="43" t="s">
        <v>378</v>
      </c>
      <c r="G478" s="27">
        <f t="shared" si="161"/>
        <v>3785000000</v>
      </c>
      <c r="H478" s="27">
        <f t="shared" si="161"/>
        <v>0</v>
      </c>
      <c r="I478" s="27">
        <f t="shared" si="161"/>
        <v>0</v>
      </c>
      <c r="J478" s="27">
        <f t="shared" si="161"/>
        <v>0</v>
      </c>
      <c r="K478" s="27">
        <f t="shared" si="161"/>
        <v>0</v>
      </c>
      <c r="L478" s="27">
        <f t="shared" si="152"/>
        <v>0</v>
      </c>
      <c r="M478" s="27">
        <f>+M479</f>
        <v>3785000000</v>
      </c>
      <c r="N478" s="27">
        <f t="shared" si="162"/>
        <v>0</v>
      </c>
      <c r="O478" s="27">
        <f t="shared" si="162"/>
        <v>0</v>
      </c>
      <c r="P478" s="27">
        <f t="shared" si="162"/>
        <v>0</v>
      </c>
      <c r="Q478" s="64">
        <f t="shared" si="162"/>
        <v>0</v>
      </c>
    </row>
    <row r="479" spans="1:17" ht="18.75" x14ac:dyDescent="0.25">
      <c r="A479" s="60" t="s">
        <v>503</v>
      </c>
      <c r="B479" s="18" t="s">
        <v>385</v>
      </c>
      <c r="C479" s="19" t="s">
        <v>13</v>
      </c>
      <c r="D479" s="19">
        <v>13</v>
      </c>
      <c r="E479" s="19" t="s">
        <v>14</v>
      </c>
      <c r="F479" s="20" t="s">
        <v>247</v>
      </c>
      <c r="G479" s="21">
        <v>3785000000</v>
      </c>
      <c r="H479" s="21">
        <v>0</v>
      </c>
      <c r="I479" s="21">
        <v>0</v>
      </c>
      <c r="J479" s="21">
        <v>0</v>
      </c>
      <c r="K479" s="21">
        <v>0</v>
      </c>
      <c r="L479" s="21">
        <f t="shared" si="152"/>
        <v>0</v>
      </c>
      <c r="M479" s="21">
        <f>+G479+L479</f>
        <v>3785000000</v>
      </c>
      <c r="N479" s="21">
        <v>0</v>
      </c>
      <c r="O479" s="21">
        <v>0</v>
      </c>
      <c r="P479" s="21">
        <v>0</v>
      </c>
      <c r="Q479" s="62">
        <v>0</v>
      </c>
    </row>
    <row r="480" spans="1:17" ht="18.75" x14ac:dyDescent="0.25">
      <c r="A480" s="60" t="s">
        <v>503</v>
      </c>
      <c r="B480" s="15" t="s">
        <v>386</v>
      </c>
      <c r="C480" s="12" t="s">
        <v>13</v>
      </c>
      <c r="D480" s="12">
        <v>13</v>
      </c>
      <c r="E480" s="12" t="s">
        <v>14</v>
      </c>
      <c r="F480" s="16" t="s">
        <v>387</v>
      </c>
      <c r="G480" s="27">
        <f>+G482</f>
        <v>1124097372</v>
      </c>
      <c r="H480" s="27">
        <f t="shared" ref="H480:K481" si="163">+H482</f>
        <v>0</v>
      </c>
      <c r="I480" s="27">
        <f t="shared" si="163"/>
        <v>0</v>
      </c>
      <c r="J480" s="27">
        <f t="shared" si="163"/>
        <v>0</v>
      </c>
      <c r="K480" s="27">
        <f t="shared" si="163"/>
        <v>0</v>
      </c>
      <c r="L480" s="27">
        <f t="shared" si="152"/>
        <v>0</v>
      </c>
      <c r="M480" s="27">
        <f>+M482</f>
        <v>1124097372</v>
      </c>
      <c r="N480" s="27">
        <f t="shared" ref="N480:Q481" si="164">+N482</f>
        <v>906736566</v>
      </c>
      <c r="O480" s="27">
        <f t="shared" si="164"/>
        <v>818933657.09000003</v>
      </c>
      <c r="P480" s="27">
        <f t="shared" si="164"/>
        <v>30087649.09</v>
      </c>
      <c r="Q480" s="64">
        <f t="shared" si="164"/>
        <v>30087649.09</v>
      </c>
    </row>
    <row r="481" spans="1:17" ht="18.75" x14ac:dyDescent="0.25">
      <c r="A481" s="60" t="s">
        <v>503</v>
      </c>
      <c r="B481" s="15" t="s">
        <v>386</v>
      </c>
      <c r="C481" s="12" t="s">
        <v>16</v>
      </c>
      <c r="D481" s="12">
        <v>20</v>
      </c>
      <c r="E481" s="12" t="s">
        <v>14</v>
      </c>
      <c r="F481" s="16" t="s">
        <v>387</v>
      </c>
      <c r="G481" s="27">
        <f>+G483</f>
        <v>76235881312</v>
      </c>
      <c r="H481" s="27">
        <f t="shared" si="163"/>
        <v>0</v>
      </c>
      <c r="I481" s="27">
        <f t="shared" si="163"/>
        <v>0</v>
      </c>
      <c r="J481" s="27">
        <f t="shared" si="163"/>
        <v>0</v>
      </c>
      <c r="K481" s="27">
        <f t="shared" si="163"/>
        <v>0</v>
      </c>
      <c r="L481" s="27">
        <f t="shared" si="152"/>
        <v>0</v>
      </c>
      <c r="M481" s="27">
        <f>+M483</f>
        <v>76235881312</v>
      </c>
      <c r="N481" s="27">
        <f t="shared" si="164"/>
        <v>49002053305</v>
      </c>
      <c r="O481" s="27">
        <f t="shared" si="164"/>
        <v>29487449537</v>
      </c>
      <c r="P481" s="27">
        <f>+P484</f>
        <v>0</v>
      </c>
      <c r="Q481" s="64">
        <f t="shared" si="164"/>
        <v>0</v>
      </c>
    </row>
    <row r="482" spans="1:17" ht="18.75" x14ac:dyDescent="0.25">
      <c r="A482" s="60" t="s">
        <v>503</v>
      </c>
      <c r="B482" s="15" t="s">
        <v>388</v>
      </c>
      <c r="C482" s="12" t="s">
        <v>13</v>
      </c>
      <c r="D482" s="12">
        <v>13</v>
      </c>
      <c r="E482" s="12" t="s">
        <v>14</v>
      </c>
      <c r="F482" s="16" t="s">
        <v>240</v>
      </c>
      <c r="G482" s="27">
        <f>+G490</f>
        <v>1124097372</v>
      </c>
      <c r="H482" s="27">
        <f>+H490</f>
        <v>0</v>
      </c>
      <c r="I482" s="27">
        <f>+I490</f>
        <v>0</v>
      </c>
      <c r="J482" s="27">
        <f>+J490</f>
        <v>0</v>
      </c>
      <c r="K482" s="27">
        <f>+K490</f>
        <v>0</v>
      </c>
      <c r="L482" s="27">
        <f t="shared" si="152"/>
        <v>0</v>
      </c>
      <c r="M482" s="27">
        <f>+M490</f>
        <v>1124097372</v>
      </c>
      <c r="N482" s="27">
        <f>+N490</f>
        <v>906736566</v>
      </c>
      <c r="O482" s="27">
        <f>+O490</f>
        <v>818933657.09000003</v>
      </c>
      <c r="P482" s="27">
        <f>+P484+P490</f>
        <v>30087649.09</v>
      </c>
      <c r="Q482" s="64">
        <f>+Q490</f>
        <v>30087649.09</v>
      </c>
    </row>
    <row r="483" spans="1:17" ht="18.75" x14ac:dyDescent="0.25">
      <c r="A483" s="60" t="s">
        <v>503</v>
      </c>
      <c r="B483" s="15" t="s">
        <v>388</v>
      </c>
      <c r="C483" s="12" t="s">
        <v>16</v>
      </c>
      <c r="D483" s="12">
        <v>20</v>
      </c>
      <c r="E483" s="12" t="s">
        <v>14</v>
      </c>
      <c r="F483" s="16" t="s">
        <v>240</v>
      </c>
      <c r="G483" s="27">
        <f>+G484</f>
        <v>76235881312</v>
      </c>
      <c r="H483" s="27">
        <f t="shared" ref="H483:K484" si="165">+H484</f>
        <v>0</v>
      </c>
      <c r="I483" s="27">
        <f t="shared" si="165"/>
        <v>0</v>
      </c>
      <c r="J483" s="27">
        <f t="shared" si="165"/>
        <v>0</v>
      </c>
      <c r="K483" s="27">
        <f t="shared" si="165"/>
        <v>0</v>
      </c>
      <c r="L483" s="27">
        <f t="shared" si="152"/>
        <v>0</v>
      </c>
      <c r="M483" s="27">
        <f>+M484</f>
        <v>76235881312</v>
      </c>
      <c r="N483" s="27">
        <f t="shared" ref="N483:P484" si="166">+N484</f>
        <v>49002053305</v>
      </c>
      <c r="O483" s="27">
        <f t="shared" si="166"/>
        <v>29487449537</v>
      </c>
      <c r="P483" s="27">
        <f>+P485+P491</f>
        <v>30087649.09</v>
      </c>
      <c r="Q483" s="64">
        <f>+Q484</f>
        <v>0</v>
      </c>
    </row>
    <row r="484" spans="1:17" ht="47.25" x14ac:dyDescent="0.25">
      <c r="A484" s="60" t="s">
        <v>503</v>
      </c>
      <c r="B484" s="15" t="s">
        <v>389</v>
      </c>
      <c r="C484" s="12" t="s">
        <v>16</v>
      </c>
      <c r="D484" s="12">
        <v>20</v>
      </c>
      <c r="E484" s="12" t="s">
        <v>14</v>
      </c>
      <c r="F484" s="43" t="s">
        <v>390</v>
      </c>
      <c r="G484" s="27">
        <f>+G485</f>
        <v>76235881312</v>
      </c>
      <c r="H484" s="27">
        <f t="shared" si="165"/>
        <v>0</v>
      </c>
      <c r="I484" s="27">
        <f t="shared" si="165"/>
        <v>0</v>
      </c>
      <c r="J484" s="27">
        <f t="shared" si="165"/>
        <v>0</v>
      </c>
      <c r="K484" s="27">
        <f t="shared" si="165"/>
        <v>0</v>
      </c>
      <c r="L484" s="27">
        <f t="shared" si="152"/>
        <v>0</v>
      </c>
      <c r="M484" s="27">
        <f>+M485</f>
        <v>76235881312</v>
      </c>
      <c r="N484" s="27">
        <f t="shared" si="166"/>
        <v>49002053305</v>
      </c>
      <c r="O484" s="27">
        <f t="shared" si="166"/>
        <v>29487449537</v>
      </c>
      <c r="P484" s="27">
        <f t="shared" si="166"/>
        <v>0</v>
      </c>
      <c r="Q484" s="64">
        <f>+Q485</f>
        <v>0</v>
      </c>
    </row>
    <row r="485" spans="1:17" ht="47.25" x14ac:dyDescent="0.25">
      <c r="A485" s="60" t="s">
        <v>503</v>
      </c>
      <c r="B485" s="15" t="s">
        <v>391</v>
      </c>
      <c r="C485" s="12" t="s">
        <v>16</v>
      </c>
      <c r="D485" s="12">
        <v>20</v>
      </c>
      <c r="E485" s="12" t="s">
        <v>14</v>
      </c>
      <c r="F485" s="16" t="s">
        <v>390</v>
      </c>
      <c r="G485" s="27">
        <f>+G486+G488</f>
        <v>76235881312</v>
      </c>
      <c r="H485" s="27">
        <f>+H486+H488</f>
        <v>0</v>
      </c>
      <c r="I485" s="27">
        <f>+I486+I488</f>
        <v>0</v>
      </c>
      <c r="J485" s="27">
        <f>+J486+J488</f>
        <v>0</v>
      </c>
      <c r="K485" s="27">
        <f>+K486+K488</f>
        <v>0</v>
      </c>
      <c r="L485" s="27">
        <f t="shared" si="152"/>
        <v>0</v>
      </c>
      <c r="M485" s="27">
        <f>+M486+M488</f>
        <v>76235881312</v>
      </c>
      <c r="N485" s="27">
        <f>+N486+N488</f>
        <v>49002053305</v>
      </c>
      <c r="O485" s="27">
        <f>+O486+O488</f>
        <v>29487449537</v>
      </c>
      <c r="P485" s="27">
        <f>+P486+P488</f>
        <v>0</v>
      </c>
      <c r="Q485" s="64">
        <f>+Q486+Q488</f>
        <v>0</v>
      </c>
    </row>
    <row r="486" spans="1:17" ht="18.75" x14ac:dyDescent="0.25">
      <c r="A486" s="60" t="s">
        <v>503</v>
      </c>
      <c r="B486" s="15" t="s">
        <v>392</v>
      </c>
      <c r="C486" s="12" t="s">
        <v>16</v>
      </c>
      <c r="D486" s="12">
        <v>20</v>
      </c>
      <c r="E486" s="12" t="s">
        <v>14</v>
      </c>
      <c r="F486" s="16" t="s">
        <v>393</v>
      </c>
      <c r="G486" s="27">
        <f>+G487</f>
        <v>65370924168</v>
      </c>
      <c r="H486" s="27">
        <f>+H487</f>
        <v>0</v>
      </c>
      <c r="I486" s="27">
        <f>+I487</f>
        <v>0</v>
      </c>
      <c r="J486" s="27">
        <f>+J487</f>
        <v>0</v>
      </c>
      <c r="K486" s="27">
        <f>+K487</f>
        <v>0</v>
      </c>
      <c r="L486" s="27">
        <f t="shared" si="152"/>
        <v>0</v>
      </c>
      <c r="M486" s="27">
        <f>+M487</f>
        <v>65370924168</v>
      </c>
      <c r="N486" s="27">
        <f>+N487</f>
        <v>44627166353</v>
      </c>
      <c r="O486" s="27">
        <f>+O487</f>
        <v>25112562585</v>
      </c>
      <c r="P486" s="27">
        <f>+P487</f>
        <v>0</v>
      </c>
      <c r="Q486" s="64">
        <f>+Q487</f>
        <v>0</v>
      </c>
    </row>
    <row r="487" spans="1:17" ht="18.75" x14ac:dyDescent="0.25">
      <c r="A487" s="60" t="s">
        <v>503</v>
      </c>
      <c r="B487" s="18" t="s">
        <v>394</v>
      </c>
      <c r="C487" s="19" t="s">
        <v>16</v>
      </c>
      <c r="D487" s="19">
        <v>20</v>
      </c>
      <c r="E487" s="19" t="s">
        <v>14</v>
      </c>
      <c r="F487" s="20" t="s">
        <v>247</v>
      </c>
      <c r="G487" s="21">
        <v>65370924168</v>
      </c>
      <c r="H487" s="21">
        <v>0</v>
      </c>
      <c r="I487" s="21">
        <v>0</v>
      </c>
      <c r="J487" s="21"/>
      <c r="K487" s="21">
        <v>0</v>
      </c>
      <c r="L487" s="21">
        <f t="shared" si="152"/>
        <v>0</v>
      </c>
      <c r="M487" s="21">
        <f>+G487+L487</f>
        <v>65370924168</v>
      </c>
      <c r="N487" s="21">
        <v>44627166353</v>
      </c>
      <c r="O487" s="21">
        <v>25112562585</v>
      </c>
      <c r="P487" s="21">
        <v>0</v>
      </c>
      <c r="Q487" s="62">
        <v>0</v>
      </c>
    </row>
    <row r="488" spans="1:17" ht="18.75" x14ac:dyDescent="0.25">
      <c r="A488" s="60" t="s">
        <v>503</v>
      </c>
      <c r="B488" s="15" t="s">
        <v>395</v>
      </c>
      <c r="C488" s="12" t="s">
        <v>16</v>
      </c>
      <c r="D488" s="12">
        <v>20</v>
      </c>
      <c r="E488" s="12" t="s">
        <v>14</v>
      </c>
      <c r="F488" s="16" t="s">
        <v>396</v>
      </c>
      <c r="G488" s="27">
        <f>+G489</f>
        <v>10864957144</v>
      </c>
      <c r="H488" s="27">
        <f>+H489</f>
        <v>0</v>
      </c>
      <c r="I488" s="27">
        <f>+I489</f>
        <v>0</v>
      </c>
      <c r="J488" s="27">
        <f>+J489</f>
        <v>0</v>
      </c>
      <c r="K488" s="27">
        <f>+K489</f>
        <v>0</v>
      </c>
      <c r="L488" s="27">
        <f t="shared" si="152"/>
        <v>0</v>
      </c>
      <c r="M488" s="27">
        <f>+M489</f>
        <v>10864957144</v>
      </c>
      <c r="N488" s="27">
        <f>+N489</f>
        <v>4374886952</v>
      </c>
      <c r="O488" s="27">
        <f>+O489</f>
        <v>4374886952</v>
      </c>
      <c r="P488" s="27">
        <f>+P489</f>
        <v>0</v>
      </c>
      <c r="Q488" s="64">
        <f>+Q489</f>
        <v>0</v>
      </c>
    </row>
    <row r="489" spans="1:17" ht="18.75" x14ac:dyDescent="0.25">
      <c r="A489" s="60" t="s">
        <v>503</v>
      </c>
      <c r="B489" s="18" t="s">
        <v>397</v>
      </c>
      <c r="C489" s="19" t="s">
        <v>16</v>
      </c>
      <c r="D489" s="19">
        <v>20</v>
      </c>
      <c r="E489" s="19" t="s">
        <v>14</v>
      </c>
      <c r="F489" s="20" t="s">
        <v>247</v>
      </c>
      <c r="G489" s="21">
        <v>10864957144</v>
      </c>
      <c r="H489" s="21">
        <v>0</v>
      </c>
      <c r="I489" s="21">
        <v>0</v>
      </c>
      <c r="J489" s="21">
        <v>0</v>
      </c>
      <c r="K489" s="21"/>
      <c r="L489" s="21">
        <f t="shared" si="152"/>
        <v>0</v>
      </c>
      <c r="M489" s="21">
        <f>+G489+L489</f>
        <v>10864957144</v>
      </c>
      <c r="N489" s="21">
        <v>4374886952</v>
      </c>
      <c r="O489" s="21">
        <v>4374886952</v>
      </c>
      <c r="P489" s="21">
        <v>0</v>
      </c>
      <c r="Q489" s="62">
        <v>0</v>
      </c>
    </row>
    <row r="490" spans="1:17" ht="31.5" x14ac:dyDescent="0.25">
      <c r="A490" s="60" t="s">
        <v>503</v>
      </c>
      <c r="B490" s="15" t="s">
        <v>398</v>
      </c>
      <c r="C490" s="12" t="s">
        <v>13</v>
      </c>
      <c r="D490" s="12">
        <v>13</v>
      </c>
      <c r="E490" s="12" t="s">
        <v>14</v>
      </c>
      <c r="F490" s="16" t="s">
        <v>399</v>
      </c>
      <c r="G490" s="27">
        <f t="shared" ref="G490:K492" si="167">+G491</f>
        <v>1124097372</v>
      </c>
      <c r="H490" s="27">
        <f t="shared" si="167"/>
        <v>0</v>
      </c>
      <c r="I490" s="27">
        <f t="shared" si="167"/>
        <v>0</v>
      </c>
      <c r="J490" s="27">
        <f t="shared" si="167"/>
        <v>0</v>
      </c>
      <c r="K490" s="27">
        <f t="shared" si="167"/>
        <v>0</v>
      </c>
      <c r="L490" s="27">
        <f t="shared" si="152"/>
        <v>0</v>
      </c>
      <c r="M490" s="27">
        <f>+M491</f>
        <v>1124097372</v>
      </c>
      <c r="N490" s="27">
        <f t="shared" ref="N490:Q492" si="168">+N491</f>
        <v>906736566</v>
      </c>
      <c r="O490" s="27">
        <f t="shared" si="168"/>
        <v>818933657.09000003</v>
      </c>
      <c r="P490" s="27">
        <f t="shared" si="168"/>
        <v>30087649.09</v>
      </c>
      <c r="Q490" s="64">
        <f t="shared" si="168"/>
        <v>30087649.09</v>
      </c>
    </row>
    <row r="491" spans="1:17" ht="31.5" x14ac:dyDescent="0.25">
      <c r="A491" s="60" t="s">
        <v>503</v>
      </c>
      <c r="B491" s="15" t="s">
        <v>400</v>
      </c>
      <c r="C491" s="12" t="s">
        <v>13</v>
      </c>
      <c r="D491" s="12">
        <v>13</v>
      </c>
      <c r="E491" s="12" t="s">
        <v>14</v>
      </c>
      <c r="F491" s="16" t="s">
        <v>399</v>
      </c>
      <c r="G491" s="27">
        <f t="shared" si="167"/>
        <v>1124097372</v>
      </c>
      <c r="H491" s="27">
        <f t="shared" si="167"/>
        <v>0</v>
      </c>
      <c r="I491" s="27">
        <f t="shared" si="167"/>
        <v>0</v>
      </c>
      <c r="J491" s="27">
        <f t="shared" si="167"/>
        <v>0</v>
      </c>
      <c r="K491" s="27">
        <f t="shared" si="167"/>
        <v>0</v>
      </c>
      <c r="L491" s="27">
        <f t="shared" si="152"/>
        <v>0</v>
      </c>
      <c r="M491" s="27">
        <f>+M492</f>
        <v>1124097372</v>
      </c>
      <c r="N491" s="27">
        <f t="shared" si="168"/>
        <v>906736566</v>
      </c>
      <c r="O491" s="27">
        <f t="shared" si="168"/>
        <v>818933657.09000003</v>
      </c>
      <c r="P491" s="27">
        <f t="shared" si="168"/>
        <v>30087649.09</v>
      </c>
      <c r="Q491" s="64">
        <f t="shared" si="168"/>
        <v>30087649.09</v>
      </c>
    </row>
    <row r="492" spans="1:17" ht="18.75" x14ac:dyDescent="0.25">
      <c r="A492" s="60" t="s">
        <v>503</v>
      </c>
      <c r="B492" s="15" t="s">
        <v>401</v>
      </c>
      <c r="C492" s="12" t="s">
        <v>13</v>
      </c>
      <c r="D492" s="12">
        <v>13</v>
      </c>
      <c r="E492" s="12" t="s">
        <v>14</v>
      </c>
      <c r="F492" s="16" t="s">
        <v>378</v>
      </c>
      <c r="G492" s="17">
        <f t="shared" si="167"/>
        <v>1124097372</v>
      </c>
      <c r="H492" s="17">
        <f t="shared" si="167"/>
        <v>0</v>
      </c>
      <c r="I492" s="17">
        <f t="shared" si="167"/>
        <v>0</v>
      </c>
      <c r="J492" s="17">
        <f t="shared" si="167"/>
        <v>0</v>
      </c>
      <c r="K492" s="17">
        <f t="shared" si="167"/>
        <v>0</v>
      </c>
      <c r="L492" s="17">
        <f t="shared" si="152"/>
        <v>0</v>
      </c>
      <c r="M492" s="17">
        <f>+M493</f>
        <v>1124097372</v>
      </c>
      <c r="N492" s="17">
        <f t="shared" si="168"/>
        <v>906736566</v>
      </c>
      <c r="O492" s="17">
        <f t="shared" si="168"/>
        <v>818933657.09000003</v>
      </c>
      <c r="P492" s="17">
        <f t="shared" si="168"/>
        <v>30087649.09</v>
      </c>
      <c r="Q492" s="61">
        <f t="shared" si="168"/>
        <v>30087649.09</v>
      </c>
    </row>
    <row r="493" spans="1:17" ht="18.75" x14ac:dyDescent="0.25">
      <c r="A493" s="60" t="s">
        <v>503</v>
      </c>
      <c r="B493" s="18" t="s">
        <v>402</v>
      </c>
      <c r="C493" s="19" t="s">
        <v>13</v>
      </c>
      <c r="D493" s="19">
        <v>13</v>
      </c>
      <c r="E493" s="19" t="s">
        <v>14</v>
      </c>
      <c r="F493" s="20" t="s">
        <v>247</v>
      </c>
      <c r="G493" s="21">
        <v>1124097372</v>
      </c>
      <c r="H493" s="21">
        <v>0</v>
      </c>
      <c r="I493" s="21">
        <v>0</v>
      </c>
      <c r="J493" s="21">
        <v>0</v>
      </c>
      <c r="K493" s="21">
        <v>0</v>
      </c>
      <c r="L493" s="21">
        <f t="shared" si="152"/>
        <v>0</v>
      </c>
      <c r="M493" s="21">
        <f>+G493+L493</f>
        <v>1124097372</v>
      </c>
      <c r="N493" s="21">
        <v>906736566</v>
      </c>
      <c r="O493" s="21">
        <v>818933657.09000003</v>
      </c>
      <c r="P493" s="21">
        <v>30087649.09</v>
      </c>
      <c r="Q493" s="62">
        <v>30087649.09</v>
      </c>
    </row>
    <row r="494" spans="1:17" ht="18.75" x14ac:dyDescent="0.25">
      <c r="A494" s="60" t="s">
        <v>503</v>
      </c>
      <c r="B494" s="15" t="s">
        <v>403</v>
      </c>
      <c r="C494" s="12" t="s">
        <v>13</v>
      </c>
      <c r="D494" s="12">
        <v>13</v>
      </c>
      <c r="E494" s="12" t="s">
        <v>14</v>
      </c>
      <c r="F494" s="16" t="s">
        <v>404</v>
      </c>
      <c r="G494" s="26">
        <f>+G495</f>
        <v>4056837754</v>
      </c>
      <c r="H494" s="26">
        <f>+H495</f>
        <v>0</v>
      </c>
      <c r="I494" s="26">
        <f>+I495</f>
        <v>0</v>
      </c>
      <c r="J494" s="26">
        <f>+J495</f>
        <v>0</v>
      </c>
      <c r="K494" s="26">
        <f>+K495</f>
        <v>0</v>
      </c>
      <c r="L494" s="26">
        <f t="shared" si="152"/>
        <v>0</v>
      </c>
      <c r="M494" s="26">
        <f>+M495</f>
        <v>4056837754</v>
      </c>
      <c r="N494" s="26">
        <f>+N495</f>
        <v>3201556313</v>
      </c>
      <c r="O494" s="26">
        <f>+O495</f>
        <v>3048490087.2800002</v>
      </c>
      <c r="P494" s="26">
        <f>+P495</f>
        <v>129354569.48</v>
      </c>
      <c r="Q494" s="74">
        <f>+Q495</f>
        <v>129354569.48</v>
      </c>
    </row>
    <row r="495" spans="1:17" ht="18.75" x14ac:dyDescent="0.25">
      <c r="A495" s="60" t="s">
        <v>503</v>
      </c>
      <c r="B495" s="15" t="s">
        <v>405</v>
      </c>
      <c r="C495" s="12" t="s">
        <v>13</v>
      </c>
      <c r="D495" s="12">
        <v>13</v>
      </c>
      <c r="E495" s="12" t="s">
        <v>14</v>
      </c>
      <c r="F495" s="43" t="s">
        <v>240</v>
      </c>
      <c r="G495" s="26">
        <f>G496+G500</f>
        <v>4056837754</v>
      </c>
      <c r="H495" s="26">
        <f>H496+H500</f>
        <v>0</v>
      </c>
      <c r="I495" s="26">
        <f>I496+I500</f>
        <v>0</v>
      </c>
      <c r="J495" s="26">
        <f>J496+J500</f>
        <v>0</v>
      </c>
      <c r="K495" s="26">
        <f>K496+K500</f>
        <v>0</v>
      </c>
      <c r="L495" s="26">
        <f t="shared" si="152"/>
        <v>0</v>
      </c>
      <c r="M495" s="26">
        <f>M496+M500</f>
        <v>4056837754</v>
      </c>
      <c r="N495" s="26">
        <f>N496+N500</f>
        <v>3201556313</v>
      </c>
      <c r="O495" s="26">
        <f>O496+O500</f>
        <v>3048490087.2800002</v>
      </c>
      <c r="P495" s="26">
        <f>P496+P500</f>
        <v>129354569.48</v>
      </c>
      <c r="Q495" s="74">
        <f>Q496+Q500</f>
        <v>129354569.48</v>
      </c>
    </row>
    <row r="496" spans="1:17" ht="31.5" x14ac:dyDescent="0.25">
      <c r="A496" s="60" t="s">
        <v>503</v>
      </c>
      <c r="B496" s="15" t="s">
        <v>406</v>
      </c>
      <c r="C496" s="12" t="s">
        <v>13</v>
      </c>
      <c r="D496" s="12">
        <v>13</v>
      </c>
      <c r="E496" s="12" t="s">
        <v>14</v>
      </c>
      <c r="F496" s="16" t="s">
        <v>407</v>
      </c>
      <c r="G496" s="26">
        <f>G497</f>
        <v>1000000000</v>
      </c>
      <c r="H496" s="26">
        <f>H497</f>
        <v>0</v>
      </c>
      <c r="I496" s="26">
        <f>I497</f>
        <v>0</v>
      </c>
      <c r="J496" s="26">
        <f>J497</f>
        <v>0</v>
      </c>
      <c r="K496" s="26">
        <f>K497</f>
        <v>0</v>
      </c>
      <c r="L496" s="26">
        <f t="shared" si="152"/>
        <v>0</v>
      </c>
      <c r="M496" s="26">
        <f>M497</f>
        <v>1000000000</v>
      </c>
      <c r="N496" s="26">
        <f>N497</f>
        <v>367252932</v>
      </c>
      <c r="O496" s="26">
        <f>O497</f>
        <v>367250432</v>
      </c>
      <c r="P496" s="26">
        <f>P497</f>
        <v>0</v>
      </c>
      <c r="Q496" s="74">
        <f>Q497</f>
        <v>0</v>
      </c>
    </row>
    <row r="497" spans="1:17" ht="31.5" x14ac:dyDescent="0.25">
      <c r="A497" s="60" t="s">
        <v>503</v>
      </c>
      <c r="B497" s="15" t="s">
        <v>408</v>
      </c>
      <c r="C497" s="12" t="s">
        <v>13</v>
      </c>
      <c r="D497" s="12">
        <v>13</v>
      </c>
      <c r="E497" s="12" t="s">
        <v>14</v>
      </c>
      <c r="F497" s="16" t="s">
        <v>407</v>
      </c>
      <c r="G497" s="26">
        <f t="shared" ref="G497:K498" si="169">+G498</f>
        <v>1000000000</v>
      </c>
      <c r="H497" s="26">
        <f t="shared" si="169"/>
        <v>0</v>
      </c>
      <c r="I497" s="26">
        <f t="shared" si="169"/>
        <v>0</v>
      </c>
      <c r="J497" s="26">
        <f t="shared" si="169"/>
        <v>0</v>
      </c>
      <c r="K497" s="26">
        <f t="shared" si="169"/>
        <v>0</v>
      </c>
      <c r="L497" s="26">
        <f t="shared" si="152"/>
        <v>0</v>
      </c>
      <c r="M497" s="26">
        <f>+M498</f>
        <v>1000000000</v>
      </c>
      <c r="N497" s="26">
        <f t="shared" ref="N497:Q498" si="170">+N498</f>
        <v>367252932</v>
      </c>
      <c r="O497" s="26">
        <f t="shared" si="170"/>
        <v>367250432</v>
      </c>
      <c r="P497" s="26">
        <f t="shared" si="170"/>
        <v>0</v>
      </c>
      <c r="Q497" s="74">
        <f t="shared" si="170"/>
        <v>0</v>
      </c>
    </row>
    <row r="498" spans="1:17" ht="18.75" x14ac:dyDescent="0.25">
      <c r="A498" s="60" t="s">
        <v>503</v>
      </c>
      <c r="B498" s="15" t="s">
        <v>409</v>
      </c>
      <c r="C498" s="12" t="s">
        <v>13</v>
      </c>
      <c r="D498" s="12">
        <v>13</v>
      </c>
      <c r="E498" s="12" t="s">
        <v>14</v>
      </c>
      <c r="F498" s="16" t="s">
        <v>410</v>
      </c>
      <c r="G498" s="26">
        <f t="shared" si="169"/>
        <v>1000000000</v>
      </c>
      <c r="H498" s="26">
        <f t="shared" si="169"/>
        <v>0</v>
      </c>
      <c r="I498" s="26">
        <f t="shared" si="169"/>
        <v>0</v>
      </c>
      <c r="J498" s="26">
        <f t="shared" si="169"/>
        <v>0</v>
      </c>
      <c r="K498" s="26">
        <f t="shared" si="169"/>
        <v>0</v>
      </c>
      <c r="L498" s="26">
        <f t="shared" si="152"/>
        <v>0</v>
      </c>
      <c r="M498" s="26">
        <f>+M499</f>
        <v>1000000000</v>
      </c>
      <c r="N498" s="26">
        <f t="shared" si="170"/>
        <v>367252932</v>
      </c>
      <c r="O498" s="26">
        <f t="shared" si="170"/>
        <v>367250432</v>
      </c>
      <c r="P498" s="26">
        <f t="shared" si="170"/>
        <v>0</v>
      </c>
      <c r="Q498" s="74">
        <f t="shared" si="170"/>
        <v>0</v>
      </c>
    </row>
    <row r="499" spans="1:17" ht="18.75" x14ac:dyDescent="0.25">
      <c r="A499" s="60" t="s">
        <v>503</v>
      </c>
      <c r="B499" s="18" t="s">
        <v>411</v>
      </c>
      <c r="C499" s="19" t="s">
        <v>13</v>
      </c>
      <c r="D499" s="19">
        <v>13</v>
      </c>
      <c r="E499" s="19" t="s">
        <v>14</v>
      </c>
      <c r="F499" s="20" t="s">
        <v>247</v>
      </c>
      <c r="G499" s="21">
        <v>1000000000</v>
      </c>
      <c r="H499" s="21">
        <v>0</v>
      </c>
      <c r="I499" s="21">
        <v>0</v>
      </c>
      <c r="J499" s="21">
        <v>0</v>
      </c>
      <c r="K499" s="21">
        <v>0</v>
      </c>
      <c r="L499" s="21">
        <f t="shared" si="152"/>
        <v>0</v>
      </c>
      <c r="M499" s="21">
        <f>+G499+L499</f>
        <v>1000000000</v>
      </c>
      <c r="N499" s="21">
        <v>367252932</v>
      </c>
      <c r="O499" s="21">
        <v>367250432</v>
      </c>
      <c r="P499" s="21">
        <v>0</v>
      </c>
      <c r="Q499" s="62">
        <v>0</v>
      </c>
    </row>
    <row r="500" spans="1:17" ht="31.5" x14ac:dyDescent="0.25">
      <c r="A500" s="60" t="s">
        <v>503</v>
      </c>
      <c r="B500" s="15" t="s">
        <v>412</v>
      </c>
      <c r="C500" s="12" t="s">
        <v>13</v>
      </c>
      <c r="D500" s="12">
        <v>13</v>
      </c>
      <c r="E500" s="12" t="s">
        <v>14</v>
      </c>
      <c r="F500" s="16" t="s">
        <v>413</v>
      </c>
      <c r="G500" s="27">
        <f t="shared" ref="G500:K502" si="171">+G501</f>
        <v>3056837754</v>
      </c>
      <c r="H500" s="27">
        <f t="shared" si="171"/>
        <v>0</v>
      </c>
      <c r="I500" s="27">
        <f t="shared" si="171"/>
        <v>0</v>
      </c>
      <c r="J500" s="27">
        <f t="shared" si="171"/>
        <v>0</v>
      </c>
      <c r="K500" s="27">
        <f t="shared" si="171"/>
        <v>0</v>
      </c>
      <c r="L500" s="27">
        <f t="shared" si="152"/>
        <v>0</v>
      </c>
      <c r="M500" s="27">
        <f>+M501</f>
        <v>3056837754</v>
      </c>
      <c r="N500" s="27">
        <f t="shared" ref="N500:Q502" si="172">+N501</f>
        <v>2834303381</v>
      </c>
      <c r="O500" s="27">
        <f t="shared" si="172"/>
        <v>2681239655.2800002</v>
      </c>
      <c r="P500" s="27">
        <f t="shared" si="172"/>
        <v>129354569.48</v>
      </c>
      <c r="Q500" s="64">
        <f t="shared" si="172"/>
        <v>129354569.48</v>
      </c>
    </row>
    <row r="501" spans="1:17" ht="31.5" x14ac:dyDescent="0.25">
      <c r="A501" s="60" t="s">
        <v>503</v>
      </c>
      <c r="B501" s="15" t="s">
        <v>414</v>
      </c>
      <c r="C501" s="12" t="s">
        <v>13</v>
      </c>
      <c r="D501" s="12">
        <v>13</v>
      </c>
      <c r="E501" s="12" t="s">
        <v>14</v>
      </c>
      <c r="F501" s="16" t="s">
        <v>413</v>
      </c>
      <c r="G501" s="27">
        <f t="shared" si="171"/>
        <v>3056837754</v>
      </c>
      <c r="H501" s="27">
        <f t="shared" si="171"/>
        <v>0</v>
      </c>
      <c r="I501" s="27">
        <f t="shared" si="171"/>
        <v>0</v>
      </c>
      <c r="J501" s="27">
        <f t="shared" si="171"/>
        <v>0</v>
      </c>
      <c r="K501" s="27">
        <f t="shared" si="171"/>
        <v>0</v>
      </c>
      <c r="L501" s="27">
        <f t="shared" si="152"/>
        <v>0</v>
      </c>
      <c r="M501" s="27">
        <f>+M502</f>
        <v>3056837754</v>
      </c>
      <c r="N501" s="27">
        <f t="shared" si="172"/>
        <v>2834303381</v>
      </c>
      <c r="O501" s="27">
        <f t="shared" si="172"/>
        <v>2681239655.2800002</v>
      </c>
      <c r="P501" s="27">
        <f t="shared" si="172"/>
        <v>129354569.48</v>
      </c>
      <c r="Q501" s="64">
        <f t="shared" si="172"/>
        <v>129354569.48</v>
      </c>
    </row>
    <row r="502" spans="1:17" ht="18.75" x14ac:dyDescent="0.25">
      <c r="A502" s="60" t="s">
        <v>503</v>
      </c>
      <c r="B502" s="15" t="s">
        <v>415</v>
      </c>
      <c r="C502" s="12" t="s">
        <v>13</v>
      </c>
      <c r="D502" s="12">
        <v>13</v>
      </c>
      <c r="E502" s="12" t="s">
        <v>14</v>
      </c>
      <c r="F502" s="16" t="s">
        <v>378</v>
      </c>
      <c r="G502" s="27">
        <f t="shared" si="171"/>
        <v>3056837754</v>
      </c>
      <c r="H502" s="27">
        <f t="shared" si="171"/>
        <v>0</v>
      </c>
      <c r="I502" s="27">
        <f t="shared" si="171"/>
        <v>0</v>
      </c>
      <c r="J502" s="27">
        <f t="shared" si="171"/>
        <v>0</v>
      </c>
      <c r="K502" s="27">
        <f t="shared" si="171"/>
        <v>0</v>
      </c>
      <c r="L502" s="27">
        <f t="shared" si="152"/>
        <v>0</v>
      </c>
      <c r="M502" s="27">
        <f>+M503</f>
        <v>3056837754</v>
      </c>
      <c r="N502" s="27">
        <f t="shared" si="172"/>
        <v>2834303381</v>
      </c>
      <c r="O502" s="27">
        <f t="shared" si="172"/>
        <v>2681239655.2800002</v>
      </c>
      <c r="P502" s="27">
        <f t="shared" si="172"/>
        <v>129354569.48</v>
      </c>
      <c r="Q502" s="64">
        <f t="shared" si="172"/>
        <v>129354569.48</v>
      </c>
    </row>
    <row r="503" spans="1:17" ht="18.75" x14ac:dyDescent="0.25">
      <c r="A503" s="60" t="s">
        <v>503</v>
      </c>
      <c r="B503" s="18" t="s">
        <v>416</v>
      </c>
      <c r="C503" s="19" t="s">
        <v>13</v>
      </c>
      <c r="D503" s="19">
        <v>13</v>
      </c>
      <c r="E503" s="19" t="s">
        <v>14</v>
      </c>
      <c r="F503" s="20" t="s">
        <v>247</v>
      </c>
      <c r="G503" s="21">
        <v>3056837754</v>
      </c>
      <c r="H503" s="21">
        <v>0</v>
      </c>
      <c r="I503" s="21">
        <v>0</v>
      </c>
      <c r="J503" s="21">
        <v>0</v>
      </c>
      <c r="K503" s="21">
        <v>0</v>
      </c>
      <c r="L503" s="21">
        <f t="shared" si="152"/>
        <v>0</v>
      </c>
      <c r="M503" s="21">
        <f>+G503+L503</f>
        <v>3056837754</v>
      </c>
      <c r="N503" s="21">
        <v>2834303381</v>
      </c>
      <c r="O503" s="21">
        <v>2681239655.2800002</v>
      </c>
      <c r="P503" s="21">
        <v>129354569.48</v>
      </c>
      <c r="Q503" s="62">
        <v>129354569.48</v>
      </c>
    </row>
    <row r="504" spans="1:17" ht="18.75" x14ac:dyDescent="0.25">
      <c r="A504" s="60" t="s">
        <v>503</v>
      </c>
      <c r="B504" s="15" t="s">
        <v>417</v>
      </c>
      <c r="C504" s="12" t="s">
        <v>13</v>
      </c>
      <c r="D504" s="12">
        <v>13</v>
      </c>
      <c r="E504" s="12" t="s">
        <v>14</v>
      </c>
      <c r="F504" s="16" t="s">
        <v>418</v>
      </c>
      <c r="G504" s="26">
        <f t="shared" ref="G504:K505" si="173">+G505</f>
        <v>907945356</v>
      </c>
      <c r="H504" s="26">
        <f t="shared" si="173"/>
        <v>0</v>
      </c>
      <c r="I504" s="26">
        <f t="shared" si="173"/>
        <v>0</v>
      </c>
      <c r="J504" s="26">
        <f t="shared" si="173"/>
        <v>0</v>
      </c>
      <c r="K504" s="26">
        <f t="shared" si="173"/>
        <v>0</v>
      </c>
      <c r="L504" s="26">
        <f t="shared" si="152"/>
        <v>0</v>
      </c>
      <c r="M504" s="26">
        <f>+M505</f>
        <v>907945356</v>
      </c>
      <c r="N504" s="26">
        <f t="shared" ref="N504:Q505" si="174">+N505</f>
        <v>146495298</v>
      </c>
      <c r="O504" s="26">
        <f t="shared" si="174"/>
        <v>119393074</v>
      </c>
      <c r="P504" s="26">
        <f t="shared" si="174"/>
        <v>3398631</v>
      </c>
      <c r="Q504" s="74">
        <f t="shared" si="174"/>
        <v>3398631</v>
      </c>
    </row>
    <row r="505" spans="1:17" ht="18.75" x14ac:dyDescent="0.25">
      <c r="A505" s="60" t="s">
        <v>503</v>
      </c>
      <c r="B505" s="15" t="s">
        <v>419</v>
      </c>
      <c r="C505" s="12" t="s">
        <v>13</v>
      </c>
      <c r="D505" s="12">
        <v>13</v>
      </c>
      <c r="E505" s="12" t="s">
        <v>14</v>
      </c>
      <c r="F505" s="43" t="s">
        <v>240</v>
      </c>
      <c r="G505" s="26">
        <f t="shared" si="173"/>
        <v>907945356</v>
      </c>
      <c r="H505" s="26">
        <f t="shared" si="173"/>
        <v>0</v>
      </c>
      <c r="I505" s="26">
        <f t="shared" si="173"/>
        <v>0</v>
      </c>
      <c r="J505" s="26">
        <f t="shared" si="173"/>
        <v>0</v>
      </c>
      <c r="K505" s="26">
        <f t="shared" si="173"/>
        <v>0</v>
      </c>
      <c r="L505" s="26">
        <f t="shared" si="152"/>
        <v>0</v>
      </c>
      <c r="M505" s="26">
        <f>+M506</f>
        <v>907945356</v>
      </c>
      <c r="N505" s="26">
        <f t="shared" si="174"/>
        <v>146495298</v>
      </c>
      <c r="O505" s="26">
        <f t="shared" si="174"/>
        <v>119393074</v>
      </c>
      <c r="P505" s="26">
        <f t="shared" si="174"/>
        <v>3398631</v>
      </c>
      <c r="Q505" s="74">
        <f t="shared" si="174"/>
        <v>3398631</v>
      </c>
    </row>
    <row r="506" spans="1:17" ht="31.5" x14ac:dyDescent="0.25">
      <c r="A506" s="60" t="s">
        <v>503</v>
      </c>
      <c r="B506" s="15" t="s">
        <v>420</v>
      </c>
      <c r="C506" s="12" t="s">
        <v>13</v>
      </c>
      <c r="D506" s="12">
        <v>13</v>
      </c>
      <c r="E506" s="12" t="s">
        <v>14</v>
      </c>
      <c r="F506" s="16" t="s">
        <v>421</v>
      </c>
      <c r="G506" s="26">
        <f>G507</f>
        <v>907945356</v>
      </c>
      <c r="H506" s="26">
        <f>H507</f>
        <v>0</v>
      </c>
      <c r="I506" s="26">
        <f>I507</f>
        <v>0</v>
      </c>
      <c r="J506" s="26">
        <f>J507</f>
        <v>0</v>
      </c>
      <c r="K506" s="26">
        <f>K507</f>
        <v>0</v>
      </c>
      <c r="L506" s="26">
        <f t="shared" si="152"/>
        <v>0</v>
      </c>
      <c r="M506" s="26">
        <f>M507</f>
        <v>907945356</v>
      </c>
      <c r="N506" s="26">
        <f>N507</f>
        <v>146495298</v>
      </c>
      <c r="O506" s="26">
        <f>O507</f>
        <v>119393074</v>
      </c>
      <c r="P506" s="26">
        <f>P507</f>
        <v>3398631</v>
      </c>
      <c r="Q506" s="74">
        <f>Q507</f>
        <v>3398631</v>
      </c>
    </row>
    <row r="507" spans="1:17" ht="31.5" x14ac:dyDescent="0.25">
      <c r="A507" s="60" t="s">
        <v>503</v>
      </c>
      <c r="B507" s="15" t="s">
        <v>422</v>
      </c>
      <c r="C507" s="12" t="s">
        <v>13</v>
      </c>
      <c r="D507" s="12">
        <v>13</v>
      </c>
      <c r="E507" s="12" t="s">
        <v>14</v>
      </c>
      <c r="F507" s="16" t="s">
        <v>421</v>
      </c>
      <c r="G507" s="26">
        <f t="shared" ref="G507:K508" si="175">+G508</f>
        <v>907945356</v>
      </c>
      <c r="H507" s="26">
        <f t="shared" si="175"/>
        <v>0</v>
      </c>
      <c r="I507" s="26">
        <f t="shared" si="175"/>
        <v>0</v>
      </c>
      <c r="J507" s="26">
        <f t="shared" si="175"/>
        <v>0</v>
      </c>
      <c r="K507" s="26">
        <f t="shared" si="175"/>
        <v>0</v>
      </c>
      <c r="L507" s="26">
        <f t="shared" si="152"/>
        <v>0</v>
      </c>
      <c r="M507" s="26">
        <f>+M508</f>
        <v>907945356</v>
      </c>
      <c r="N507" s="26">
        <f t="shared" ref="N507:Q508" si="176">+N508</f>
        <v>146495298</v>
      </c>
      <c r="O507" s="26">
        <f t="shared" si="176"/>
        <v>119393074</v>
      </c>
      <c r="P507" s="26">
        <f t="shared" si="176"/>
        <v>3398631</v>
      </c>
      <c r="Q507" s="74">
        <f t="shared" si="176"/>
        <v>3398631</v>
      </c>
    </row>
    <row r="508" spans="1:17" ht="18.75" x14ac:dyDescent="0.25">
      <c r="A508" s="60" t="s">
        <v>503</v>
      </c>
      <c r="B508" s="15" t="s">
        <v>423</v>
      </c>
      <c r="C508" s="12" t="s">
        <v>13</v>
      </c>
      <c r="D508" s="12">
        <v>13</v>
      </c>
      <c r="E508" s="12" t="s">
        <v>14</v>
      </c>
      <c r="F508" s="16" t="s">
        <v>378</v>
      </c>
      <c r="G508" s="26">
        <f t="shared" si="175"/>
        <v>907945356</v>
      </c>
      <c r="H508" s="26">
        <f t="shared" si="175"/>
        <v>0</v>
      </c>
      <c r="I508" s="26">
        <f t="shared" si="175"/>
        <v>0</v>
      </c>
      <c r="J508" s="26">
        <f t="shared" si="175"/>
        <v>0</v>
      </c>
      <c r="K508" s="26">
        <f t="shared" si="175"/>
        <v>0</v>
      </c>
      <c r="L508" s="26">
        <f t="shared" si="152"/>
        <v>0</v>
      </c>
      <c r="M508" s="26">
        <f>+M509</f>
        <v>907945356</v>
      </c>
      <c r="N508" s="26">
        <f t="shared" si="176"/>
        <v>146495298</v>
      </c>
      <c r="O508" s="26">
        <f t="shared" si="176"/>
        <v>119393074</v>
      </c>
      <c r="P508" s="26">
        <f t="shared" si="176"/>
        <v>3398631</v>
      </c>
      <c r="Q508" s="74">
        <f t="shared" si="176"/>
        <v>3398631</v>
      </c>
    </row>
    <row r="509" spans="1:17" ht="18.75" x14ac:dyDescent="0.25">
      <c r="A509" s="60" t="s">
        <v>503</v>
      </c>
      <c r="B509" s="18" t="s">
        <v>424</v>
      </c>
      <c r="C509" s="19" t="s">
        <v>13</v>
      </c>
      <c r="D509" s="19">
        <v>13</v>
      </c>
      <c r="E509" s="19" t="s">
        <v>14</v>
      </c>
      <c r="F509" s="20" t="s">
        <v>247</v>
      </c>
      <c r="G509" s="21">
        <v>907945356</v>
      </c>
      <c r="H509" s="21">
        <v>0</v>
      </c>
      <c r="I509" s="21">
        <v>0</v>
      </c>
      <c r="J509" s="21">
        <v>0</v>
      </c>
      <c r="K509" s="21">
        <v>0</v>
      </c>
      <c r="L509" s="21">
        <f t="shared" si="152"/>
        <v>0</v>
      </c>
      <c r="M509" s="21">
        <f>+G509+L509</f>
        <v>907945356</v>
      </c>
      <c r="N509" s="21">
        <v>146495298</v>
      </c>
      <c r="O509" s="21">
        <v>119393074</v>
      </c>
      <c r="P509" s="21">
        <v>3398631</v>
      </c>
      <c r="Q509" s="62">
        <v>3398631</v>
      </c>
    </row>
    <row r="510" spans="1:17" ht="31.5" x14ac:dyDescent="0.25">
      <c r="A510" s="60" t="s">
        <v>503</v>
      </c>
      <c r="B510" s="49" t="s">
        <v>425</v>
      </c>
      <c r="C510" s="46" t="s">
        <v>13</v>
      </c>
      <c r="D510" s="12">
        <v>13</v>
      </c>
      <c r="E510" s="12" t="s">
        <v>14</v>
      </c>
      <c r="F510" s="43" t="s">
        <v>426</v>
      </c>
      <c r="G510" s="29">
        <f>+G512</f>
        <v>55000000000</v>
      </c>
      <c r="H510" s="29">
        <f t="shared" ref="H510:K511" si="177">+H512</f>
        <v>0</v>
      </c>
      <c r="I510" s="29">
        <f t="shared" si="177"/>
        <v>0</v>
      </c>
      <c r="J510" s="29">
        <f t="shared" si="177"/>
        <v>0</v>
      </c>
      <c r="K510" s="29">
        <f t="shared" si="177"/>
        <v>0</v>
      </c>
      <c r="L510" s="29">
        <f t="shared" si="152"/>
        <v>0</v>
      </c>
      <c r="M510" s="29">
        <f>+M512</f>
        <v>55000000000</v>
      </c>
      <c r="N510" s="29">
        <f t="shared" ref="N510:Q511" si="178">+N512</f>
        <v>19778098864</v>
      </c>
      <c r="O510" s="29">
        <f t="shared" si="178"/>
        <v>17724446620.079998</v>
      </c>
      <c r="P510" s="29">
        <f t="shared" si="178"/>
        <v>619874723.48000002</v>
      </c>
      <c r="Q510" s="63">
        <f t="shared" si="178"/>
        <v>521666030.81</v>
      </c>
    </row>
    <row r="511" spans="1:17" ht="31.5" x14ac:dyDescent="0.25">
      <c r="A511" s="60" t="s">
        <v>503</v>
      </c>
      <c r="B511" s="49" t="s">
        <v>425</v>
      </c>
      <c r="C511" s="46" t="s">
        <v>16</v>
      </c>
      <c r="D511" s="12">
        <v>20</v>
      </c>
      <c r="E511" s="12" t="s">
        <v>14</v>
      </c>
      <c r="F511" s="43" t="s">
        <v>426</v>
      </c>
      <c r="G511" s="29">
        <f>+G513</f>
        <v>10000000000</v>
      </c>
      <c r="H511" s="29">
        <f t="shared" si="177"/>
        <v>0</v>
      </c>
      <c r="I511" s="29">
        <f t="shared" si="177"/>
        <v>0</v>
      </c>
      <c r="J511" s="29">
        <f t="shared" si="177"/>
        <v>0</v>
      </c>
      <c r="K511" s="29">
        <f t="shared" si="177"/>
        <v>0</v>
      </c>
      <c r="L511" s="29">
        <f t="shared" si="152"/>
        <v>0</v>
      </c>
      <c r="M511" s="29">
        <f>+M513</f>
        <v>10000000000</v>
      </c>
      <c r="N511" s="29">
        <f t="shared" si="178"/>
        <v>0</v>
      </c>
      <c r="O511" s="29">
        <f t="shared" si="178"/>
        <v>0</v>
      </c>
      <c r="P511" s="29">
        <f t="shared" si="178"/>
        <v>0</v>
      </c>
      <c r="Q511" s="63">
        <f t="shared" si="178"/>
        <v>0</v>
      </c>
    </row>
    <row r="512" spans="1:17" ht="18.75" x14ac:dyDescent="0.25">
      <c r="A512" s="60" t="s">
        <v>503</v>
      </c>
      <c r="B512" s="49" t="s">
        <v>427</v>
      </c>
      <c r="C512" s="46" t="s">
        <v>13</v>
      </c>
      <c r="D512" s="12">
        <v>13</v>
      </c>
      <c r="E512" s="12" t="s">
        <v>14</v>
      </c>
      <c r="F512" s="43" t="s">
        <v>240</v>
      </c>
      <c r="G512" s="29">
        <f>+G514+G518+G528+G532</f>
        <v>55000000000</v>
      </c>
      <c r="H512" s="29">
        <f>+H514+H518+H528+H532</f>
        <v>0</v>
      </c>
      <c r="I512" s="29">
        <f>+I514+I518+I528+I532</f>
        <v>0</v>
      </c>
      <c r="J512" s="29">
        <f>+J514+J518+J528+J532</f>
        <v>0</v>
      </c>
      <c r="K512" s="29">
        <f>+K514+K518+K528+K532</f>
        <v>0</v>
      </c>
      <c r="L512" s="29">
        <f t="shared" si="152"/>
        <v>0</v>
      </c>
      <c r="M512" s="29">
        <f>+M517+M525+M526+M528+M532</f>
        <v>55000000000</v>
      </c>
      <c r="N512" s="29">
        <f>+N514+N518+N528+N532</f>
        <v>19778098864</v>
      </c>
      <c r="O512" s="29">
        <f>+O514+O518+O528+O532</f>
        <v>17724446620.079998</v>
      </c>
      <c r="P512" s="29">
        <f>+P514+P518+P528+P532</f>
        <v>619874723.48000002</v>
      </c>
      <c r="Q512" s="63">
        <f>+Q514+Q518+Q528+Q532</f>
        <v>521666030.81</v>
      </c>
    </row>
    <row r="513" spans="1:17" ht="18.75" x14ac:dyDescent="0.25">
      <c r="A513" s="60" t="s">
        <v>503</v>
      </c>
      <c r="B513" s="49" t="s">
        <v>427</v>
      </c>
      <c r="C513" s="46" t="s">
        <v>16</v>
      </c>
      <c r="D513" s="12">
        <v>20</v>
      </c>
      <c r="E513" s="12" t="s">
        <v>14</v>
      </c>
      <c r="F513" s="43" t="s">
        <v>240</v>
      </c>
      <c r="G513" s="29">
        <f>+G519</f>
        <v>10000000000</v>
      </c>
      <c r="H513" s="29">
        <f>+H519</f>
        <v>0</v>
      </c>
      <c r="I513" s="29">
        <f>+I519</f>
        <v>0</v>
      </c>
      <c r="J513" s="29">
        <f>+J519</f>
        <v>0</v>
      </c>
      <c r="K513" s="29">
        <f>+K519</f>
        <v>0</v>
      </c>
      <c r="L513" s="29">
        <f t="shared" si="152"/>
        <v>0</v>
      </c>
      <c r="M513" s="29">
        <f>+M527</f>
        <v>10000000000</v>
      </c>
      <c r="N513" s="29">
        <f>+N519</f>
        <v>0</v>
      </c>
      <c r="O513" s="29">
        <f>+O519</f>
        <v>0</v>
      </c>
      <c r="P513" s="29">
        <f>+P519</f>
        <v>0</v>
      </c>
      <c r="Q513" s="63">
        <f>+Q519</f>
        <v>0</v>
      </c>
    </row>
    <row r="514" spans="1:17" ht="47.25" x14ac:dyDescent="0.25">
      <c r="A514" s="60" t="s">
        <v>503</v>
      </c>
      <c r="B514" s="44" t="s">
        <v>428</v>
      </c>
      <c r="C514" s="46" t="s">
        <v>13</v>
      </c>
      <c r="D514" s="12">
        <v>13</v>
      </c>
      <c r="E514" s="12" t="s">
        <v>14</v>
      </c>
      <c r="F514" s="43" t="s">
        <v>429</v>
      </c>
      <c r="G514" s="29">
        <f t="shared" ref="G514:K516" si="179">+G515</f>
        <v>200000000</v>
      </c>
      <c r="H514" s="29">
        <f t="shared" si="179"/>
        <v>0</v>
      </c>
      <c r="I514" s="29">
        <f t="shared" si="179"/>
        <v>0</v>
      </c>
      <c r="J514" s="29">
        <f t="shared" si="179"/>
        <v>0</v>
      </c>
      <c r="K514" s="29">
        <f t="shared" si="179"/>
        <v>0</v>
      </c>
      <c r="L514" s="29">
        <f t="shared" si="152"/>
        <v>0</v>
      </c>
      <c r="M514" s="29">
        <f>+M515</f>
        <v>200000000</v>
      </c>
      <c r="N514" s="29">
        <f t="shared" ref="N514:Q516" si="180">+N515</f>
        <v>145267564</v>
      </c>
      <c r="O514" s="29">
        <f t="shared" si="180"/>
        <v>79900728.379999995</v>
      </c>
      <c r="P514" s="29">
        <f t="shared" si="180"/>
        <v>3271531.38</v>
      </c>
      <c r="Q514" s="63">
        <f t="shared" si="180"/>
        <v>3271531.38</v>
      </c>
    </row>
    <row r="515" spans="1:17" ht="47.25" x14ac:dyDescent="0.25">
      <c r="A515" s="60" t="s">
        <v>503</v>
      </c>
      <c r="B515" s="44" t="s">
        <v>430</v>
      </c>
      <c r="C515" s="46" t="s">
        <v>13</v>
      </c>
      <c r="D515" s="12">
        <v>13</v>
      </c>
      <c r="E515" s="12" t="s">
        <v>14</v>
      </c>
      <c r="F515" s="43" t="s">
        <v>429</v>
      </c>
      <c r="G515" s="29">
        <f t="shared" si="179"/>
        <v>200000000</v>
      </c>
      <c r="H515" s="29">
        <f t="shared" si="179"/>
        <v>0</v>
      </c>
      <c r="I515" s="29">
        <f t="shared" si="179"/>
        <v>0</v>
      </c>
      <c r="J515" s="29">
        <f t="shared" si="179"/>
        <v>0</v>
      </c>
      <c r="K515" s="29">
        <f t="shared" si="179"/>
        <v>0</v>
      </c>
      <c r="L515" s="29">
        <f t="shared" ref="L515:L578" si="181">+H515-I515+J515-K515</f>
        <v>0</v>
      </c>
      <c r="M515" s="29">
        <f>+M516</f>
        <v>200000000</v>
      </c>
      <c r="N515" s="29">
        <f t="shared" si="180"/>
        <v>145267564</v>
      </c>
      <c r="O515" s="29">
        <f t="shared" si="180"/>
        <v>79900728.379999995</v>
      </c>
      <c r="P515" s="29">
        <f t="shared" si="180"/>
        <v>3271531.38</v>
      </c>
      <c r="Q515" s="63">
        <f t="shared" si="180"/>
        <v>3271531.38</v>
      </c>
    </row>
    <row r="516" spans="1:17" ht="31.5" x14ac:dyDescent="0.25">
      <c r="A516" s="60" t="s">
        <v>503</v>
      </c>
      <c r="B516" s="44" t="s">
        <v>431</v>
      </c>
      <c r="C516" s="46" t="s">
        <v>13</v>
      </c>
      <c r="D516" s="12">
        <v>13</v>
      </c>
      <c r="E516" s="12" t="s">
        <v>14</v>
      </c>
      <c r="F516" s="43" t="s">
        <v>432</v>
      </c>
      <c r="G516" s="29">
        <f t="shared" si="179"/>
        <v>200000000</v>
      </c>
      <c r="H516" s="29">
        <f t="shared" si="179"/>
        <v>0</v>
      </c>
      <c r="I516" s="29">
        <f t="shared" si="179"/>
        <v>0</v>
      </c>
      <c r="J516" s="29">
        <f t="shared" si="179"/>
        <v>0</v>
      </c>
      <c r="K516" s="29">
        <f t="shared" si="179"/>
        <v>0</v>
      </c>
      <c r="L516" s="29">
        <f t="shared" si="181"/>
        <v>0</v>
      </c>
      <c r="M516" s="29">
        <f>+M517</f>
        <v>200000000</v>
      </c>
      <c r="N516" s="29">
        <f t="shared" si="180"/>
        <v>145267564</v>
      </c>
      <c r="O516" s="29">
        <f t="shared" si="180"/>
        <v>79900728.379999995</v>
      </c>
      <c r="P516" s="29">
        <f t="shared" si="180"/>
        <v>3271531.38</v>
      </c>
      <c r="Q516" s="63">
        <f t="shared" si="180"/>
        <v>3271531.38</v>
      </c>
    </row>
    <row r="517" spans="1:17" ht="18.75" x14ac:dyDescent="0.25">
      <c r="A517" s="60" t="s">
        <v>503</v>
      </c>
      <c r="B517" s="18" t="s">
        <v>433</v>
      </c>
      <c r="C517" s="48" t="s">
        <v>13</v>
      </c>
      <c r="D517" s="19">
        <v>13</v>
      </c>
      <c r="E517" s="19" t="s">
        <v>14</v>
      </c>
      <c r="F517" s="20" t="s">
        <v>247</v>
      </c>
      <c r="G517" s="21">
        <v>200000000</v>
      </c>
      <c r="H517" s="21">
        <v>0</v>
      </c>
      <c r="I517" s="21">
        <v>0</v>
      </c>
      <c r="J517" s="21">
        <v>0</v>
      </c>
      <c r="K517" s="21">
        <v>0</v>
      </c>
      <c r="L517" s="21">
        <f t="shared" si="181"/>
        <v>0</v>
      </c>
      <c r="M517" s="21">
        <f t="shared" ref="M517:M527" si="182">+G517+L517</f>
        <v>200000000</v>
      </c>
      <c r="N517" s="21">
        <v>145267564</v>
      </c>
      <c r="O517" s="21">
        <v>79900728.379999995</v>
      </c>
      <c r="P517" s="21">
        <v>3271531.38</v>
      </c>
      <c r="Q517" s="62">
        <v>3271531.38</v>
      </c>
    </row>
    <row r="518" spans="1:17" ht="47.25" x14ac:dyDescent="0.25">
      <c r="A518" s="60" t="s">
        <v>503</v>
      </c>
      <c r="B518" s="44" t="s">
        <v>434</v>
      </c>
      <c r="C518" s="50" t="s">
        <v>13</v>
      </c>
      <c r="D518" s="12">
        <v>13</v>
      </c>
      <c r="E518" s="12" t="s">
        <v>14</v>
      </c>
      <c r="F518" s="43" t="s">
        <v>435</v>
      </c>
      <c r="G518" s="26">
        <f>+G520</f>
        <v>48800000000</v>
      </c>
      <c r="H518" s="26">
        <f>+H520</f>
        <v>0</v>
      </c>
      <c r="I518" s="26">
        <f>+I520</f>
        <v>0</v>
      </c>
      <c r="J518" s="26">
        <f>+J520</f>
        <v>0</v>
      </c>
      <c r="K518" s="26">
        <f>+K520</f>
        <v>0</v>
      </c>
      <c r="L518" s="29">
        <f t="shared" si="181"/>
        <v>0</v>
      </c>
      <c r="M518" s="27">
        <f t="shared" si="182"/>
        <v>48800000000</v>
      </c>
      <c r="N518" s="26">
        <f>+N520</f>
        <v>15027849708</v>
      </c>
      <c r="O518" s="26">
        <f>+O520</f>
        <v>13595457292.889999</v>
      </c>
      <c r="P518" s="26">
        <f>+P520</f>
        <v>413612800.07999998</v>
      </c>
      <c r="Q518" s="74">
        <f>+Q520</f>
        <v>401888912.41000003</v>
      </c>
    </row>
    <row r="519" spans="1:17" ht="47.25" x14ac:dyDescent="0.25">
      <c r="A519" s="60" t="s">
        <v>503</v>
      </c>
      <c r="B519" s="44" t="s">
        <v>434</v>
      </c>
      <c r="C519" s="46" t="s">
        <v>16</v>
      </c>
      <c r="D519" s="12">
        <v>20</v>
      </c>
      <c r="E519" s="12" t="s">
        <v>14</v>
      </c>
      <c r="F519" s="43" t="s">
        <v>435</v>
      </c>
      <c r="G519" s="26">
        <f>+G524</f>
        <v>10000000000</v>
      </c>
      <c r="H519" s="26">
        <f>+H524</f>
        <v>0</v>
      </c>
      <c r="I519" s="26">
        <f>+I524</f>
        <v>0</v>
      </c>
      <c r="J519" s="26">
        <f>+J524</f>
        <v>0</v>
      </c>
      <c r="K519" s="26">
        <f>+K524</f>
        <v>0</v>
      </c>
      <c r="L519" s="29">
        <f t="shared" si="181"/>
        <v>0</v>
      </c>
      <c r="M519" s="27">
        <f t="shared" si="182"/>
        <v>10000000000</v>
      </c>
      <c r="N519" s="26">
        <f>+N524</f>
        <v>0</v>
      </c>
      <c r="O519" s="26">
        <f>+O524</f>
        <v>0</v>
      </c>
      <c r="P519" s="26">
        <f>+P524</f>
        <v>0</v>
      </c>
      <c r="Q519" s="74">
        <f>+Q524</f>
        <v>0</v>
      </c>
    </row>
    <row r="520" spans="1:17" ht="47.25" x14ac:dyDescent="0.25">
      <c r="A520" s="60" t="s">
        <v>503</v>
      </c>
      <c r="B520" s="44" t="s">
        <v>436</v>
      </c>
      <c r="C520" s="50" t="s">
        <v>13</v>
      </c>
      <c r="D520" s="12">
        <v>13</v>
      </c>
      <c r="E520" s="12" t="s">
        <v>14</v>
      </c>
      <c r="F520" s="43" t="s">
        <v>435</v>
      </c>
      <c r="G520" s="29">
        <f>+G522+G523</f>
        <v>48800000000</v>
      </c>
      <c r="H520" s="29">
        <f>+H522+H523</f>
        <v>0</v>
      </c>
      <c r="I520" s="29">
        <f>+I522+I523</f>
        <v>0</v>
      </c>
      <c r="J520" s="29">
        <f>+J522+J523</f>
        <v>0</v>
      </c>
      <c r="K520" s="29">
        <f>+K522+K523</f>
        <v>0</v>
      </c>
      <c r="L520" s="29">
        <f t="shared" si="181"/>
        <v>0</v>
      </c>
      <c r="M520" s="27">
        <f t="shared" si="182"/>
        <v>48800000000</v>
      </c>
      <c r="N520" s="29">
        <f>+N522+N523</f>
        <v>15027849708</v>
      </c>
      <c r="O520" s="29">
        <f>+O522+O523</f>
        <v>13595457292.889999</v>
      </c>
      <c r="P520" s="29">
        <f>+P522+P523</f>
        <v>413612800.07999998</v>
      </c>
      <c r="Q520" s="63">
        <f>+Q522+Q523</f>
        <v>401888912.41000003</v>
      </c>
    </row>
    <row r="521" spans="1:17" ht="47.25" x14ac:dyDescent="0.25">
      <c r="A521" s="60" t="s">
        <v>503</v>
      </c>
      <c r="B521" s="44" t="s">
        <v>436</v>
      </c>
      <c r="C521" s="46" t="s">
        <v>16</v>
      </c>
      <c r="D521" s="12">
        <v>20</v>
      </c>
      <c r="E521" s="12" t="s">
        <v>14</v>
      </c>
      <c r="F521" s="43" t="s">
        <v>435</v>
      </c>
      <c r="G521" s="29">
        <f>+G524</f>
        <v>10000000000</v>
      </c>
      <c r="H521" s="29">
        <f>+H524</f>
        <v>0</v>
      </c>
      <c r="I521" s="29">
        <f>+I524</f>
        <v>0</v>
      </c>
      <c r="J521" s="29">
        <f>+J524</f>
        <v>0</v>
      </c>
      <c r="K521" s="29">
        <f>+K524</f>
        <v>0</v>
      </c>
      <c r="L521" s="29">
        <f t="shared" si="181"/>
        <v>0</v>
      </c>
      <c r="M521" s="27">
        <f t="shared" si="182"/>
        <v>10000000000</v>
      </c>
      <c r="N521" s="29">
        <f>+N524</f>
        <v>0</v>
      </c>
      <c r="O521" s="29">
        <f>+O524</f>
        <v>0</v>
      </c>
      <c r="P521" s="29">
        <f>+P524</f>
        <v>0</v>
      </c>
      <c r="Q521" s="63">
        <f>+Q524</f>
        <v>0</v>
      </c>
    </row>
    <row r="522" spans="1:17" ht="18.75" x14ac:dyDescent="0.25">
      <c r="A522" s="60" t="s">
        <v>503</v>
      </c>
      <c r="B522" s="15" t="s">
        <v>437</v>
      </c>
      <c r="C522" s="50" t="s">
        <v>13</v>
      </c>
      <c r="D522" s="12">
        <v>13</v>
      </c>
      <c r="E522" s="12" t="s">
        <v>14</v>
      </c>
      <c r="F522" s="16" t="s">
        <v>438</v>
      </c>
      <c r="G522" s="27">
        <f>+G526</f>
        <v>20000000000</v>
      </c>
      <c r="H522" s="27">
        <f>+H526</f>
        <v>0</v>
      </c>
      <c r="I522" s="27">
        <f>+I526</f>
        <v>0</v>
      </c>
      <c r="J522" s="27">
        <f>+J526</f>
        <v>0</v>
      </c>
      <c r="K522" s="27">
        <f>+K526</f>
        <v>0</v>
      </c>
      <c r="L522" s="27">
        <f t="shared" si="181"/>
        <v>0</v>
      </c>
      <c r="M522" s="27">
        <f t="shared" si="182"/>
        <v>20000000000</v>
      </c>
      <c r="N522" s="27">
        <f>+N526</f>
        <v>1500000</v>
      </c>
      <c r="O522" s="27">
        <f>+O526</f>
        <v>34241.800000000003</v>
      </c>
      <c r="P522" s="27">
        <f>+P526</f>
        <v>34241.800000000003</v>
      </c>
      <c r="Q522" s="64">
        <f>+Q526</f>
        <v>34241.800000000003</v>
      </c>
    </row>
    <row r="523" spans="1:17" ht="18.75" x14ac:dyDescent="0.25">
      <c r="A523" s="60" t="s">
        <v>503</v>
      </c>
      <c r="B523" s="44" t="s">
        <v>439</v>
      </c>
      <c r="C523" s="50" t="s">
        <v>13</v>
      </c>
      <c r="D523" s="12">
        <v>13</v>
      </c>
      <c r="E523" s="12" t="s">
        <v>14</v>
      </c>
      <c r="F523" s="43" t="s">
        <v>378</v>
      </c>
      <c r="G523" s="29">
        <f>+G525</f>
        <v>28800000000</v>
      </c>
      <c r="H523" s="29">
        <f>+H525</f>
        <v>0</v>
      </c>
      <c r="I523" s="29">
        <f>+I525</f>
        <v>0</v>
      </c>
      <c r="J523" s="29">
        <f>+J525</f>
        <v>0</v>
      </c>
      <c r="K523" s="29">
        <f>+K525</f>
        <v>0</v>
      </c>
      <c r="L523" s="29">
        <f t="shared" si="181"/>
        <v>0</v>
      </c>
      <c r="M523" s="27">
        <f t="shared" si="182"/>
        <v>28800000000</v>
      </c>
      <c r="N523" s="29">
        <f>+N525</f>
        <v>15026349708</v>
      </c>
      <c r="O523" s="29">
        <f>+O525</f>
        <v>13595423051.09</v>
      </c>
      <c r="P523" s="29">
        <f>+P525</f>
        <v>413578558.27999997</v>
      </c>
      <c r="Q523" s="63">
        <f>+Q525</f>
        <v>401854670.61000001</v>
      </c>
    </row>
    <row r="524" spans="1:17" ht="18.75" x14ac:dyDescent="0.25">
      <c r="A524" s="60" t="s">
        <v>503</v>
      </c>
      <c r="B524" s="15" t="s">
        <v>437</v>
      </c>
      <c r="C524" s="46" t="s">
        <v>16</v>
      </c>
      <c r="D524" s="12">
        <v>20</v>
      </c>
      <c r="E524" s="12" t="s">
        <v>14</v>
      </c>
      <c r="F524" s="16" t="s">
        <v>438</v>
      </c>
      <c r="G524" s="27">
        <f>+G527</f>
        <v>10000000000</v>
      </c>
      <c r="H524" s="27">
        <f>+H527</f>
        <v>0</v>
      </c>
      <c r="I524" s="27">
        <f>+I527</f>
        <v>0</v>
      </c>
      <c r="J524" s="27">
        <f>+J527</f>
        <v>0</v>
      </c>
      <c r="K524" s="27">
        <f>+K527</f>
        <v>0</v>
      </c>
      <c r="L524" s="27">
        <f t="shared" si="181"/>
        <v>0</v>
      </c>
      <c r="M524" s="27">
        <f t="shared" si="182"/>
        <v>10000000000</v>
      </c>
      <c r="N524" s="27">
        <f>+N527</f>
        <v>0</v>
      </c>
      <c r="O524" s="27">
        <f>+O527</f>
        <v>0</v>
      </c>
      <c r="P524" s="27">
        <f>+P527</f>
        <v>0</v>
      </c>
      <c r="Q524" s="64">
        <f>+Q527</f>
        <v>0</v>
      </c>
    </row>
    <row r="525" spans="1:17" ht="18.75" x14ac:dyDescent="0.25">
      <c r="A525" s="60" t="s">
        <v>503</v>
      </c>
      <c r="B525" s="18" t="s">
        <v>440</v>
      </c>
      <c r="C525" s="45" t="s">
        <v>13</v>
      </c>
      <c r="D525" s="19">
        <v>13</v>
      </c>
      <c r="E525" s="19" t="s">
        <v>14</v>
      </c>
      <c r="F525" s="51" t="s">
        <v>247</v>
      </c>
      <c r="G525" s="21">
        <v>28800000000</v>
      </c>
      <c r="H525" s="21">
        <v>0</v>
      </c>
      <c r="I525" s="21">
        <v>0</v>
      </c>
      <c r="J525" s="21">
        <v>0</v>
      </c>
      <c r="K525" s="21">
        <v>0</v>
      </c>
      <c r="L525" s="21">
        <f t="shared" si="181"/>
        <v>0</v>
      </c>
      <c r="M525" s="21">
        <f t="shared" si="182"/>
        <v>28800000000</v>
      </c>
      <c r="N525" s="21">
        <v>15026349708</v>
      </c>
      <c r="O525" s="21">
        <v>13595423051.09</v>
      </c>
      <c r="P525" s="21">
        <v>413578558.27999997</v>
      </c>
      <c r="Q525" s="62">
        <v>401854670.61000001</v>
      </c>
    </row>
    <row r="526" spans="1:17" ht="18.75" x14ac:dyDescent="0.25">
      <c r="A526" s="60" t="s">
        <v>503</v>
      </c>
      <c r="B526" s="18" t="s">
        <v>441</v>
      </c>
      <c r="C526" s="48" t="s">
        <v>13</v>
      </c>
      <c r="D526" s="19">
        <v>13</v>
      </c>
      <c r="E526" s="19" t="s">
        <v>14</v>
      </c>
      <c r="F526" s="51" t="s">
        <v>247</v>
      </c>
      <c r="G526" s="21">
        <v>20000000000</v>
      </c>
      <c r="H526" s="21">
        <v>0</v>
      </c>
      <c r="I526" s="21">
        <v>0</v>
      </c>
      <c r="J526" s="21">
        <v>0</v>
      </c>
      <c r="K526" s="21">
        <v>0</v>
      </c>
      <c r="L526" s="21">
        <f t="shared" si="181"/>
        <v>0</v>
      </c>
      <c r="M526" s="25">
        <f t="shared" si="182"/>
        <v>20000000000</v>
      </c>
      <c r="N526" s="21">
        <v>1500000</v>
      </c>
      <c r="O526" s="21">
        <v>34241.800000000003</v>
      </c>
      <c r="P526" s="21">
        <v>34241.800000000003</v>
      </c>
      <c r="Q526" s="62">
        <v>34241.800000000003</v>
      </c>
    </row>
    <row r="527" spans="1:17" ht="18.75" x14ac:dyDescent="0.25">
      <c r="A527" s="60" t="s">
        <v>503</v>
      </c>
      <c r="B527" s="18" t="s">
        <v>441</v>
      </c>
      <c r="C527" s="48" t="s">
        <v>16</v>
      </c>
      <c r="D527" s="19">
        <v>20</v>
      </c>
      <c r="E527" s="19" t="s">
        <v>14</v>
      </c>
      <c r="F527" s="51" t="s">
        <v>247</v>
      </c>
      <c r="G527" s="21">
        <v>10000000000</v>
      </c>
      <c r="H527" s="21">
        <v>0</v>
      </c>
      <c r="I527" s="21">
        <v>0</v>
      </c>
      <c r="J527" s="21">
        <v>0</v>
      </c>
      <c r="K527" s="21">
        <v>0</v>
      </c>
      <c r="L527" s="21">
        <f t="shared" si="181"/>
        <v>0</v>
      </c>
      <c r="M527" s="25">
        <f t="shared" si="182"/>
        <v>10000000000</v>
      </c>
      <c r="N527" s="21">
        <v>0</v>
      </c>
      <c r="O527" s="21">
        <v>0</v>
      </c>
      <c r="P527" s="21">
        <v>0</v>
      </c>
      <c r="Q527" s="62">
        <v>0</v>
      </c>
    </row>
    <row r="528" spans="1:17" ht="47.25" x14ac:dyDescent="0.25">
      <c r="A528" s="60" t="s">
        <v>503</v>
      </c>
      <c r="B528" s="44" t="s">
        <v>442</v>
      </c>
      <c r="C528" s="46" t="s">
        <v>13</v>
      </c>
      <c r="D528" s="12">
        <v>13</v>
      </c>
      <c r="E528" s="12" t="s">
        <v>14</v>
      </c>
      <c r="F528" s="43" t="s">
        <v>502</v>
      </c>
      <c r="G528" s="29">
        <f t="shared" ref="G528:K530" si="183">+G529</f>
        <v>5000000000</v>
      </c>
      <c r="H528" s="29">
        <f t="shared" si="183"/>
        <v>0</v>
      </c>
      <c r="I528" s="29">
        <f t="shared" si="183"/>
        <v>0</v>
      </c>
      <c r="J528" s="29">
        <f t="shared" si="183"/>
        <v>0</v>
      </c>
      <c r="K528" s="29">
        <f t="shared" si="183"/>
        <v>0</v>
      </c>
      <c r="L528" s="29">
        <f t="shared" si="181"/>
        <v>0</v>
      </c>
      <c r="M528" s="29">
        <f>+M529</f>
        <v>5000000000</v>
      </c>
      <c r="N528" s="29">
        <f t="shared" ref="N528:Q530" si="184">+N529</f>
        <v>3694212376</v>
      </c>
      <c r="O528" s="29">
        <f t="shared" si="184"/>
        <v>3138361589.9699998</v>
      </c>
      <c r="P528" s="29">
        <f t="shared" si="184"/>
        <v>178338995.18000001</v>
      </c>
      <c r="Q528" s="63">
        <f t="shared" si="184"/>
        <v>91854190.180000007</v>
      </c>
    </row>
    <row r="529" spans="1:17" ht="47.25" x14ac:dyDescent="0.25">
      <c r="A529" s="60" t="s">
        <v>503</v>
      </c>
      <c r="B529" s="44" t="s">
        <v>444</v>
      </c>
      <c r="C529" s="46" t="s">
        <v>13</v>
      </c>
      <c r="D529" s="12">
        <v>13</v>
      </c>
      <c r="E529" s="12" t="s">
        <v>14</v>
      </c>
      <c r="F529" s="43" t="s">
        <v>502</v>
      </c>
      <c r="G529" s="29">
        <f t="shared" si="183"/>
        <v>5000000000</v>
      </c>
      <c r="H529" s="29">
        <f t="shared" si="183"/>
        <v>0</v>
      </c>
      <c r="I529" s="29">
        <f t="shared" si="183"/>
        <v>0</v>
      </c>
      <c r="J529" s="29">
        <f t="shared" si="183"/>
        <v>0</v>
      </c>
      <c r="K529" s="29">
        <f t="shared" si="183"/>
        <v>0</v>
      </c>
      <c r="L529" s="29">
        <f t="shared" si="181"/>
        <v>0</v>
      </c>
      <c r="M529" s="29">
        <f>+M530</f>
        <v>5000000000</v>
      </c>
      <c r="N529" s="29">
        <f t="shared" si="184"/>
        <v>3694212376</v>
      </c>
      <c r="O529" s="29">
        <f t="shared" si="184"/>
        <v>3138361589.9699998</v>
      </c>
      <c r="P529" s="29">
        <f t="shared" si="184"/>
        <v>178338995.18000001</v>
      </c>
      <c r="Q529" s="63">
        <f t="shared" si="184"/>
        <v>91854190.180000007</v>
      </c>
    </row>
    <row r="530" spans="1:17" ht="18.75" x14ac:dyDescent="0.25">
      <c r="A530" s="60" t="s">
        <v>503</v>
      </c>
      <c r="B530" s="44" t="s">
        <v>445</v>
      </c>
      <c r="C530" s="46" t="s">
        <v>13</v>
      </c>
      <c r="D530" s="12">
        <v>13</v>
      </c>
      <c r="E530" s="12" t="s">
        <v>14</v>
      </c>
      <c r="F530" s="43" t="s">
        <v>446</v>
      </c>
      <c r="G530" s="29">
        <f t="shared" si="183"/>
        <v>5000000000</v>
      </c>
      <c r="H530" s="29">
        <f t="shared" si="183"/>
        <v>0</v>
      </c>
      <c r="I530" s="29">
        <f t="shared" si="183"/>
        <v>0</v>
      </c>
      <c r="J530" s="29">
        <f t="shared" si="183"/>
        <v>0</v>
      </c>
      <c r="K530" s="29">
        <f t="shared" si="183"/>
        <v>0</v>
      </c>
      <c r="L530" s="29">
        <f t="shared" si="181"/>
        <v>0</v>
      </c>
      <c r="M530" s="29">
        <f>+M531</f>
        <v>5000000000</v>
      </c>
      <c r="N530" s="29">
        <f t="shared" si="184"/>
        <v>3694212376</v>
      </c>
      <c r="O530" s="29">
        <f t="shared" si="184"/>
        <v>3138361589.9699998</v>
      </c>
      <c r="P530" s="29">
        <f t="shared" si="184"/>
        <v>178338995.18000001</v>
      </c>
      <c r="Q530" s="63">
        <f t="shared" si="184"/>
        <v>91854190.180000007</v>
      </c>
    </row>
    <row r="531" spans="1:17" ht="18.75" x14ac:dyDescent="0.25">
      <c r="A531" s="60" t="s">
        <v>503</v>
      </c>
      <c r="B531" s="18" t="s">
        <v>447</v>
      </c>
      <c r="C531" s="48" t="s">
        <v>13</v>
      </c>
      <c r="D531" s="19">
        <v>13</v>
      </c>
      <c r="E531" s="19" t="s">
        <v>14</v>
      </c>
      <c r="F531" s="51" t="s">
        <v>247</v>
      </c>
      <c r="G531" s="21">
        <v>5000000000</v>
      </c>
      <c r="H531" s="21">
        <v>0</v>
      </c>
      <c r="I531" s="21">
        <v>0</v>
      </c>
      <c r="J531" s="21">
        <v>0</v>
      </c>
      <c r="K531" s="21">
        <v>0</v>
      </c>
      <c r="L531" s="21">
        <f t="shared" si="181"/>
        <v>0</v>
      </c>
      <c r="M531" s="21">
        <f>+G531+L531</f>
        <v>5000000000</v>
      </c>
      <c r="N531" s="21">
        <v>3694212376</v>
      </c>
      <c r="O531" s="21">
        <v>3138361589.9699998</v>
      </c>
      <c r="P531" s="21">
        <v>178338995.18000001</v>
      </c>
      <c r="Q531" s="62">
        <v>91854190.180000007</v>
      </c>
    </row>
    <row r="532" spans="1:17" ht="47.25" x14ac:dyDescent="0.25">
      <c r="A532" s="60" t="s">
        <v>503</v>
      </c>
      <c r="B532" s="44" t="s">
        <v>448</v>
      </c>
      <c r="C532" s="46" t="s">
        <v>13</v>
      </c>
      <c r="D532" s="12">
        <v>13</v>
      </c>
      <c r="E532" s="12" t="s">
        <v>14</v>
      </c>
      <c r="F532" s="43" t="s">
        <v>449</v>
      </c>
      <c r="G532" s="29">
        <f t="shared" ref="G532:K534" si="185">+G533</f>
        <v>1000000000</v>
      </c>
      <c r="H532" s="29">
        <f t="shared" si="185"/>
        <v>0</v>
      </c>
      <c r="I532" s="29">
        <f t="shared" si="185"/>
        <v>0</v>
      </c>
      <c r="J532" s="29">
        <f t="shared" si="185"/>
        <v>0</v>
      </c>
      <c r="K532" s="29">
        <f t="shared" si="185"/>
        <v>0</v>
      </c>
      <c r="L532" s="29">
        <f t="shared" si="181"/>
        <v>0</v>
      </c>
      <c r="M532" s="29">
        <f>+M533</f>
        <v>1000000000</v>
      </c>
      <c r="N532" s="29">
        <f t="shared" ref="N532:Q534" si="186">+N533</f>
        <v>910769216</v>
      </c>
      <c r="O532" s="29">
        <f t="shared" si="186"/>
        <v>910727008.84000003</v>
      </c>
      <c r="P532" s="29">
        <f t="shared" si="186"/>
        <v>24651396.84</v>
      </c>
      <c r="Q532" s="63">
        <f t="shared" si="186"/>
        <v>24651396.84</v>
      </c>
    </row>
    <row r="533" spans="1:17" ht="47.25" x14ac:dyDescent="0.25">
      <c r="A533" s="60" t="s">
        <v>503</v>
      </c>
      <c r="B533" s="44" t="s">
        <v>450</v>
      </c>
      <c r="C533" s="46" t="s">
        <v>13</v>
      </c>
      <c r="D533" s="12">
        <v>13</v>
      </c>
      <c r="E533" s="12" t="s">
        <v>14</v>
      </c>
      <c r="F533" s="43" t="s">
        <v>449</v>
      </c>
      <c r="G533" s="29">
        <f t="shared" si="185"/>
        <v>1000000000</v>
      </c>
      <c r="H533" s="29">
        <f t="shared" si="185"/>
        <v>0</v>
      </c>
      <c r="I533" s="29">
        <f t="shared" si="185"/>
        <v>0</v>
      </c>
      <c r="J533" s="29">
        <f t="shared" si="185"/>
        <v>0</v>
      </c>
      <c r="K533" s="29">
        <f t="shared" si="185"/>
        <v>0</v>
      </c>
      <c r="L533" s="29">
        <f t="shared" si="181"/>
        <v>0</v>
      </c>
      <c r="M533" s="29">
        <f>+M534</f>
        <v>1000000000</v>
      </c>
      <c r="N533" s="29">
        <f t="shared" si="186"/>
        <v>910769216</v>
      </c>
      <c r="O533" s="29">
        <f t="shared" si="186"/>
        <v>910727008.84000003</v>
      </c>
      <c r="P533" s="29">
        <f t="shared" si="186"/>
        <v>24651396.84</v>
      </c>
      <c r="Q533" s="63">
        <f t="shared" si="186"/>
        <v>24651396.84</v>
      </c>
    </row>
    <row r="534" spans="1:17" ht="18.75" x14ac:dyDescent="0.25">
      <c r="A534" s="60" t="s">
        <v>503</v>
      </c>
      <c r="B534" s="44" t="s">
        <v>451</v>
      </c>
      <c r="C534" s="46" t="s">
        <v>13</v>
      </c>
      <c r="D534" s="12">
        <v>13</v>
      </c>
      <c r="E534" s="12" t="s">
        <v>14</v>
      </c>
      <c r="F534" s="43" t="s">
        <v>452</v>
      </c>
      <c r="G534" s="29">
        <f t="shared" si="185"/>
        <v>1000000000</v>
      </c>
      <c r="H534" s="29">
        <f t="shared" si="185"/>
        <v>0</v>
      </c>
      <c r="I534" s="29">
        <f t="shared" si="185"/>
        <v>0</v>
      </c>
      <c r="J534" s="29">
        <f t="shared" si="185"/>
        <v>0</v>
      </c>
      <c r="K534" s="29">
        <f t="shared" si="185"/>
        <v>0</v>
      </c>
      <c r="L534" s="29">
        <f t="shared" si="181"/>
        <v>0</v>
      </c>
      <c r="M534" s="29">
        <f>+M535</f>
        <v>1000000000</v>
      </c>
      <c r="N534" s="29">
        <f t="shared" si="186"/>
        <v>910769216</v>
      </c>
      <c r="O534" s="29">
        <f t="shared" si="186"/>
        <v>910727008.84000003</v>
      </c>
      <c r="P534" s="29">
        <f t="shared" si="186"/>
        <v>24651396.84</v>
      </c>
      <c r="Q534" s="63">
        <f t="shared" si="186"/>
        <v>24651396.84</v>
      </c>
    </row>
    <row r="535" spans="1:17" ht="19.5" thickBot="1" x14ac:dyDescent="0.3">
      <c r="A535" s="87" t="s">
        <v>503</v>
      </c>
      <c r="B535" s="88" t="s">
        <v>453</v>
      </c>
      <c r="C535" s="89" t="s">
        <v>13</v>
      </c>
      <c r="D535" s="90">
        <v>13</v>
      </c>
      <c r="E535" s="90" t="s">
        <v>14</v>
      </c>
      <c r="F535" s="91" t="s">
        <v>247</v>
      </c>
      <c r="G535" s="92">
        <v>1000000000</v>
      </c>
      <c r="H535" s="93">
        <v>0</v>
      </c>
      <c r="I535" s="93">
        <v>0</v>
      </c>
      <c r="J535" s="93">
        <v>0</v>
      </c>
      <c r="K535" s="93">
        <v>0</v>
      </c>
      <c r="L535" s="93">
        <f t="shared" si="181"/>
        <v>0</v>
      </c>
      <c r="M535" s="93">
        <f>+G535+L535</f>
        <v>1000000000</v>
      </c>
      <c r="N535" s="93">
        <v>910769216</v>
      </c>
      <c r="O535" s="93">
        <v>910727008.84000003</v>
      </c>
      <c r="P535" s="93">
        <v>24651396.84</v>
      </c>
      <c r="Q535" s="94">
        <v>24651396.84</v>
      </c>
    </row>
    <row r="536" spans="1:17" ht="19.5" thickBot="1" x14ac:dyDescent="0.3">
      <c r="A536" s="87" t="s">
        <v>506</v>
      </c>
      <c r="B536" s="7" t="s">
        <v>12</v>
      </c>
      <c r="C536" s="8" t="s">
        <v>13</v>
      </c>
      <c r="D536" s="8">
        <v>10</v>
      </c>
      <c r="E536" s="8" t="s">
        <v>14</v>
      </c>
      <c r="F536" s="9" t="s">
        <v>15</v>
      </c>
      <c r="G536" s="10">
        <f>+G623</f>
        <v>1451042370</v>
      </c>
      <c r="H536" s="10">
        <f>+H623</f>
        <v>0</v>
      </c>
      <c r="I536" s="10">
        <f>+I623</f>
        <v>0</v>
      </c>
      <c r="J536" s="10">
        <f>+J623</f>
        <v>0</v>
      </c>
      <c r="K536" s="10">
        <f>+K623</f>
        <v>0</v>
      </c>
      <c r="L536" s="10">
        <f t="shared" si="181"/>
        <v>0</v>
      </c>
      <c r="M536" s="10">
        <f>+G536+L536</f>
        <v>1451042370</v>
      </c>
      <c r="N536" s="10">
        <f>+N623</f>
        <v>0</v>
      </c>
      <c r="O536" s="10">
        <f>+O623</f>
        <v>0</v>
      </c>
      <c r="P536" s="10">
        <f>+P623</f>
        <v>0</v>
      </c>
      <c r="Q536" s="81">
        <f>+Q623</f>
        <v>0</v>
      </c>
    </row>
    <row r="537" spans="1:17" ht="19.5" thickBot="1" x14ac:dyDescent="0.3">
      <c r="A537" s="87" t="s">
        <v>506</v>
      </c>
      <c r="B537" s="7" t="s">
        <v>12</v>
      </c>
      <c r="C537" s="8" t="s">
        <v>16</v>
      </c>
      <c r="D537" s="8">
        <v>20</v>
      </c>
      <c r="E537" s="8" t="s">
        <v>14</v>
      </c>
      <c r="F537" s="9" t="s">
        <v>15</v>
      </c>
      <c r="G537" s="10">
        <f>+G538+G567+G614+G630</f>
        <v>98334943000</v>
      </c>
      <c r="H537" s="10">
        <f>+H538+H567+H614+H630</f>
        <v>0</v>
      </c>
      <c r="I537" s="10">
        <f>+I538+I567+I614+I630</f>
        <v>0</v>
      </c>
      <c r="J537" s="10">
        <f>+J538+J567+J614+J630</f>
        <v>118021000</v>
      </c>
      <c r="K537" s="10">
        <f>+K538+K567+K614+K630</f>
        <v>118021000</v>
      </c>
      <c r="L537" s="10">
        <f t="shared" si="181"/>
        <v>0</v>
      </c>
      <c r="M537" s="10">
        <f>+G537+L537</f>
        <v>98334943000</v>
      </c>
      <c r="N537" s="10">
        <f>+N538+N567+N614+N630</f>
        <v>63561860317.779999</v>
      </c>
      <c r="O537" s="10">
        <f>+O538+O567+O614+O630</f>
        <v>23586893098.450005</v>
      </c>
      <c r="P537" s="10">
        <f>+P538+P567+P614+P630</f>
        <v>15006592410.740002</v>
      </c>
      <c r="Q537" s="81">
        <f>+Q538+Q567+Q614+Q630</f>
        <v>13913491643.740002</v>
      </c>
    </row>
    <row r="538" spans="1:17" ht="19.5" thickBot="1" x14ac:dyDescent="0.3">
      <c r="A538" s="87" t="s">
        <v>506</v>
      </c>
      <c r="B538" s="11" t="s">
        <v>17</v>
      </c>
      <c r="C538" s="12" t="s">
        <v>16</v>
      </c>
      <c r="D538" s="12">
        <v>20</v>
      </c>
      <c r="E538" s="12" t="s">
        <v>14</v>
      </c>
      <c r="F538" s="13" t="s">
        <v>18</v>
      </c>
      <c r="G538" s="14">
        <f>+G539</f>
        <v>51464345000</v>
      </c>
      <c r="H538" s="14">
        <f>+H539</f>
        <v>0</v>
      </c>
      <c r="I538" s="14">
        <f>+I539</f>
        <v>0</v>
      </c>
      <c r="J538" s="14">
        <f>+J539</f>
        <v>0</v>
      </c>
      <c r="K538" s="14">
        <f>+K539</f>
        <v>0</v>
      </c>
      <c r="L538" s="14">
        <f t="shared" si="181"/>
        <v>0</v>
      </c>
      <c r="M538" s="14">
        <f>+M539</f>
        <v>51464345000</v>
      </c>
      <c r="N538" s="14">
        <f>+N539</f>
        <v>49182287000</v>
      </c>
      <c r="O538" s="14">
        <f>+O539</f>
        <v>10892914200.5</v>
      </c>
      <c r="P538" s="14">
        <f>+P539</f>
        <v>10892914200.5</v>
      </c>
      <c r="Q538" s="59">
        <f>+Q539</f>
        <v>9982507741.5</v>
      </c>
    </row>
    <row r="539" spans="1:17" ht="19.5" thickBot="1" x14ac:dyDescent="0.3">
      <c r="A539" s="87" t="s">
        <v>506</v>
      </c>
      <c r="B539" s="15" t="s">
        <v>19</v>
      </c>
      <c r="C539" s="12" t="s">
        <v>16</v>
      </c>
      <c r="D539" s="12">
        <v>20</v>
      </c>
      <c r="E539" s="12" t="s">
        <v>14</v>
      </c>
      <c r="F539" s="16" t="s">
        <v>20</v>
      </c>
      <c r="G539" s="17">
        <f>+G540+G551+G559+G566</f>
        <v>51464345000</v>
      </c>
      <c r="H539" s="17">
        <f>+H540+H551+H559+H566</f>
        <v>0</v>
      </c>
      <c r="I539" s="17">
        <f>+I540+I551+I559+I566</f>
        <v>0</v>
      </c>
      <c r="J539" s="17">
        <f>+J540+J551+J559+J566</f>
        <v>0</v>
      </c>
      <c r="K539" s="17">
        <f>+K540+K551+K559+K566</f>
        <v>0</v>
      </c>
      <c r="L539" s="17">
        <f t="shared" si="181"/>
        <v>0</v>
      </c>
      <c r="M539" s="17">
        <f>+M540+M551+M559+M566</f>
        <v>51464345000</v>
      </c>
      <c r="N539" s="17">
        <f>+N540+N551+N559+N566</f>
        <v>49182287000</v>
      </c>
      <c r="O539" s="17">
        <f>+O540+O551+O559+O566</f>
        <v>10892914200.5</v>
      </c>
      <c r="P539" s="17">
        <f>+P540+P551+P559+P566</f>
        <v>10892914200.5</v>
      </c>
      <c r="Q539" s="61">
        <f>+Q540+Q551+Q559+Q566</f>
        <v>9982507741.5</v>
      </c>
    </row>
    <row r="540" spans="1:17" ht="19.5" thickBot="1" x14ac:dyDescent="0.3">
      <c r="A540" s="87" t="s">
        <v>506</v>
      </c>
      <c r="B540" s="15" t="s">
        <v>21</v>
      </c>
      <c r="C540" s="12" t="s">
        <v>16</v>
      </c>
      <c r="D540" s="12">
        <v>20</v>
      </c>
      <c r="E540" s="12" t="s">
        <v>14</v>
      </c>
      <c r="F540" s="16" t="s">
        <v>22</v>
      </c>
      <c r="G540" s="17">
        <f>+G541</f>
        <v>32943478000</v>
      </c>
      <c r="H540" s="17">
        <f>+H541</f>
        <v>0</v>
      </c>
      <c r="I540" s="17">
        <f>+I541</f>
        <v>0</v>
      </c>
      <c r="J540" s="17">
        <f>+J541</f>
        <v>0</v>
      </c>
      <c r="K540" s="17">
        <f>+K541</f>
        <v>0</v>
      </c>
      <c r="L540" s="17">
        <f t="shared" si="181"/>
        <v>0</v>
      </c>
      <c r="M540" s="17">
        <f>+M541</f>
        <v>32943478000</v>
      </c>
      <c r="N540" s="17">
        <f>+N541</f>
        <v>32943478000</v>
      </c>
      <c r="O540" s="17">
        <f>+O541</f>
        <v>7088311585.9499998</v>
      </c>
      <c r="P540" s="17">
        <f>+P541</f>
        <v>7088311585.9499998</v>
      </c>
      <c r="Q540" s="61">
        <f>+Q541</f>
        <v>7088311585.9499998</v>
      </c>
    </row>
    <row r="541" spans="1:17" ht="19.5" thickBot="1" x14ac:dyDescent="0.3">
      <c r="A541" s="87" t="s">
        <v>506</v>
      </c>
      <c r="B541" s="15" t="s">
        <v>23</v>
      </c>
      <c r="C541" s="12" t="s">
        <v>16</v>
      </c>
      <c r="D541" s="12">
        <v>20</v>
      </c>
      <c r="E541" s="12" t="s">
        <v>14</v>
      </c>
      <c r="F541" s="16" t="s">
        <v>24</v>
      </c>
      <c r="G541" s="17">
        <f>SUM(G542:G550)</f>
        <v>32943478000</v>
      </c>
      <c r="H541" s="17">
        <f>SUM(H542:H550)</f>
        <v>0</v>
      </c>
      <c r="I541" s="17">
        <f>SUM(I542:I550)</f>
        <v>0</v>
      </c>
      <c r="J541" s="17">
        <f>SUM(J542:J550)</f>
        <v>0</v>
      </c>
      <c r="K541" s="17">
        <f>SUM(K542:K550)</f>
        <v>0</v>
      </c>
      <c r="L541" s="17">
        <f t="shared" si="181"/>
        <v>0</v>
      </c>
      <c r="M541" s="17">
        <f>SUM(M542:M550)</f>
        <v>32943478000</v>
      </c>
      <c r="N541" s="17">
        <f>SUM(N542:N550)</f>
        <v>32943478000</v>
      </c>
      <c r="O541" s="17">
        <f>SUM(O542:O550)</f>
        <v>7088311585.9499998</v>
      </c>
      <c r="P541" s="17">
        <f>SUM(P542:P550)</f>
        <v>7088311585.9499998</v>
      </c>
      <c r="Q541" s="61">
        <f>SUM(Q542:Q550)</f>
        <v>7088311585.9499998</v>
      </c>
    </row>
    <row r="542" spans="1:17" ht="19.5" thickBot="1" x14ac:dyDescent="0.3">
      <c r="A542" s="87" t="s">
        <v>506</v>
      </c>
      <c r="B542" s="18" t="s">
        <v>25</v>
      </c>
      <c r="C542" s="19" t="s">
        <v>16</v>
      </c>
      <c r="D542" s="19">
        <v>20</v>
      </c>
      <c r="E542" s="19" t="s">
        <v>14</v>
      </c>
      <c r="F542" s="20" t="s">
        <v>26</v>
      </c>
      <c r="G542" s="21">
        <v>24891309551</v>
      </c>
      <c r="H542" s="21">
        <v>0</v>
      </c>
      <c r="I542" s="21">
        <v>0</v>
      </c>
      <c r="J542" s="21">
        <v>0</v>
      </c>
      <c r="K542" s="21">
        <v>0</v>
      </c>
      <c r="L542" s="21">
        <f t="shared" si="181"/>
        <v>0</v>
      </c>
      <c r="M542" s="22">
        <f t="shared" ref="M542:M550" si="187">+G542+L542</f>
        <v>24891309551</v>
      </c>
      <c r="N542" s="21">
        <v>24891309551</v>
      </c>
      <c r="O542" s="21">
        <v>5916655230.1300001</v>
      </c>
      <c r="P542" s="21">
        <v>5916655230.1300001</v>
      </c>
      <c r="Q542" s="62">
        <v>5916655230.1300001</v>
      </c>
    </row>
    <row r="543" spans="1:17" ht="19.5" thickBot="1" x14ac:dyDescent="0.3">
      <c r="A543" s="87" t="s">
        <v>506</v>
      </c>
      <c r="B543" s="18" t="s">
        <v>27</v>
      </c>
      <c r="C543" s="19" t="s">
        <v>16</v>
      </c>
      <c r="D543" s="19">
        <v>20</v>
      </c>
      <c r="E543" s="19" t="s">
        <v>14</v>
      </c>
      <c r="F543" s="20" t="s">
        <v>28</v>
      </c>
      <c r="G543" s="21">
        <v>1976608680</v>
      </c>
      <c r="H543" s="21">
        <v>0</v>
      </c>
      <c r="I543" s="21">
        <v>0</v>
      </c>
      <c r="J543" s="21">
        <v>0</v>
      </c>
      <c r="K543" s="21">
        <v>0</v>
      </c>
      <c r="L543" s="21">
        <f t="shared" si="181"/>
        <v>0</v>
      </c>
      <c r="M543" s="22">
        <f t="shared" si="187"/>
        <v>1976608680</v>
      </c>
      <c r="N543" s="21">
        <v>1976608680</v>
      </c>
      <c r="O543" s="21">
        <v>533537964</v>
      </c>
      <c r="P543" s="21">
        <v>533537964</v>
      </c>
      <c r="Q543" s="62">
        <v>533537964</v>
      </c>
    </row>
    <row r="544" spans="1:17" ht="19.5" thickBot="1" x14ac:dyDescent="0.3">
      <c r="A544" s="87" t="s">
        <v>506</v>
      </c>
      <c r="B544" s="18" t="s">
        <v>29</v>
      </c>
      <c r="C544" s="19" t="s">
        <v>16</v>
      </c>
      <c r="D544" s="19">
        <v>20</v>
      </c>
      <c r="E544" s="19" t="s">
        <v>14</v>
      </c>
      <c r="F544" s="20" t="s">
        <v>30</v>
      </c>
      <c r="G544" s="21">
        <v>3991193</v>
      </c>
      <c r="H544" s="21">
        <v>0</v>
      </c>
      <c r="I544" s="21">
        <v>0</v>
      </c>
      <c r="J544" s="21">
        <v>0</v>
      </c>
      <c r="K544" s="21">
        <v>0</v>
      </c>
      <c r="L544" s="21">
        <f t="shared" si="181"/>
        <v>0</v>
      </c>
      <c r="M544" s="22">
        <f t="shared" si="187"/>
        <v>3991193</v>
      </c>
      <c r="N544" s="21">
        <v>3991193</v>
      </c>
      <c r="O544" s="21">
        <v>610416</v>
      </c>
      <c r="P544" s="21">
        <v>610416</v>
      </c>
      <c r="Q544" s="62">
        <v>610416</v>
      </c>
    </row>
    <row r="545" spans="1:17" ht="19.5" thickBot="1" x14ac:dyDescent="0.3">
      <c r="A545" s="87" t="s">
        <v>506</v>
      </c>
      <c r="B545" s="18" t="s">
        <v>31</v>
      </c>
      <c r="C545" s="19" t="s">
        <v>16</v>
      </c>
      <c r="D545" s="19">
        <v>20</v>
      </c>
      <c r="E545" s="19" t="s">
        <v>14</v>
      </c>
      <c r="F545" s="20" t="s">
        <v>32</v>
      </c>
      <c r="G545" s="21">
        <v>4218200</v>
      </c>
      <c r="H545" s="21">
        <v>0</v>
      </c>
      <c r="I545" s="21">
        <v>0</v>
      </c>
      <c r="J545" s="21">
        <v>0</v>
      </c>
      <c r="K545" s="21">
        <v>0</v>
      </c>
      <c r="L545" s="21">
        <f t="shared" si="181"/>
        <v>0</v>
      </c>
      <c r="M545" s="22">
        <f t="shared" si="187"/>
        <v>4218200</v>
      </c>
      <c r="N545" s="21">
        <v>4218200</v>
      </c>
      <c r="O545" s="21">
        <v>1054548</v>
      </c>
      <c r="P545" s="21">
        <v>1054548</v>
      </c>
      <c r="Q545" s="62">
        <v>1054548</v>
      </c>
    </row>
    <row r="546" spans="1:17" ht="19.5" thickBot="1" x14ac:dyDescent="0.3">
      <c r="A546" s="87" t="s">
        <v>506</v>
      </c>
      <c r="B546" s="18" t="s">
        <v>33</v>
      </c>
      <c r="C546" s="19" t="s">
        <v>16</v>
      </c>
      <c r="D546" s="19">
        <v>20</v>
      </c>
      <c r="E546" s="19" t="s">
        <v>14</v>
      </c>
      <c r="F546" s="20" t="s">
        <v>34</v>
      </c>
      <c r="G546" s="21">
        <v>1317739120</v>
      </c>
      <c r="H546" s="21">
        <v>0</v>
      </c>
      <c r="I546" s="21">
        <v>0</v>
      </c>
      <c r="J546" s="21">
        <v>0</v>
      </c>
      <c r="K546" s="21">
        <v>0</v>
      </c>
      <c r="L546" s="21">
        <f t="shared" si="181"/>
        <v>0</v>
      </c>
      <c r="M546" s="22">
        <f t="shared" si="187"/>
        <v>1317739120</v>
      </c>
      <c r="N546" s="21">
        <v>1317739120</v>
      </c>
      <c r="O546" s="21">
        <v>58885336</v>
      </c>
      <c r="P546" s="21">
        <v>58885336</v>
      </c>
      <c r="Q546" s="62">
        <v>58885336</v>
      </c>
    </row>
    <row r="547" spans="1:17" ht="19.5" thickBot="1" x14ac:dyDescent="0.3">
      <c r="A547" s="87" t="s">
        <v>506</v>
      </c>
      <c r="B547" s="18" t="s">
        <v>35</v>
      </c>
      <c r="C547" s="19" t="s">
        <v>16</v>
      </c>
      <c r="D547" s="19">
        <v>20</v>
      </c>
      <c r="E547" s="19" t="s">
        <v>14</v>
      </c>
      <c r="F547" s="20" t="s">
        <v>36</v>
      </c>
      <c r="G547" s="21">
        <v>859861479</v>
      </c>
      <c r="H547" s="21">
        <v>0</v>
      </c>
      <c r="I547" s="21">
        <v>0</v>
      </c>
      <c r="J547" s="21">
        <v>0</v>
      </c>
      <c r="K547" s="21">
        <v>0</v>
      </c>
      <c r="L547" s="21">
        <f t="shared" si="181"/>
        <v>0</v>
      </c>
      <c r="M547" s="22">
        <f t="shared" si="187"/>
        <v>859861479</v>
      </c>
      <c r="N547" s="21">
        <v>859861479</v>
      </c>
      <c r="O547" s="21">
        <v>216241687</v>
      </c>
      <c r="P547" s="21">
        <v>216241687</v>
      </c>
      <c r="Q547" s="62">
        <v>216241687</v>
      </c>
    </row>
    <row r="548" spans="1:17" ht="32.25" thickBot="1" x14ac:dyDescent="0.3">
      <c r="A548" s="87" t="s">
        <v>506</v>
      </c>
      <c r="B548" s="18" t="s">
        <v>37</v>
      </c>
      <c r="C548" s="19" t="s">
        <v>16</v>
      </c>
      <c r="D548" s="19">
        <v>20</v>
      </c>
      <c r="E548" s="19" t="s">
        <v>14</v>
      </c>
      <c r="F548" s="20" t="s">
        <v>461</v>
      </c>
      <c r="G548" s="21">
        <v>129930180</v>
      </c>
      <c r="H548" s="21">
        <v>0</v>
      </c>
      <c r="I548" s="21">
        <v>0</v>
      </c>
      <c r="J548" s="21">
        <v>0</v>
      </c>
      <c r="K548" s="21">
        <v>0</v>
      </c>
      <c r="L548" s="21">
        <f t="shared" si="181"/>
        <v>0</v>
      </c>
      <c r="M548" s="22">
        <f t="shared" si="187"/>
        <v>129930180</v>
      </c>
      <c r="N548" s="21">
        <v>129930180</v>
      </c>
      <c r="O548" s="21">
        <v>14021402</v>
      </c>
      <c r="P548" s="21">
        <v>14021402</v>
      </c>
      <c r="Q548" s="62">
        <v>14021402</v>
      </c>
    </row>
    <row r="549" spans="1:17" ht="19.5" thickBot="1" x14ac:dyDescent="0.3">
      <c r="A549" s="87" t="s">
        <v>506</v>
      </c>
      <c r="B549" s="18" t="s">
        <v>39</v>
      </c>
      <c r="C549" s="19" t="s">
        <v>16</v>
      </c>
      <c r="D549" s="19">
        <v>20</v>
      </c>
      <c r="E549" s="19" t="s">
        <v>14</v>
      </c>
      <c r="F549" s="20" t="s">
        <v>40</v>
      </c>
      <c r="G549" s="21">
        <v>2109645697</v>
      </c>
      <c r="H549" s="21">
        <v>0</v>
      </c>
      <c r="I549" s="21">
        <v>0</v>
      </c>
      <c r="J549" s="21">
        <v>0</v>
      </c>
      <c r="K549" s="21">
        <v>0</v>
      </c>
      <c r="L549" s="21">
        <f t="shared" si="181"/>
        <v>0</v>
      </c>
      <c r="M549" s="22">
        <f t="shared" si="187"/>
        <v>2109645697</v>
      </c>
      <c r="N549" s="21">
        <v>2109645697</v>
      </c>
      <c r="O549" s="21">
        <v>19036885.82</v>
      </c>
      <c r="P549" s="21">
        <v>19036885.82</v>
      </c>
      <c r="Q549" s="62">
        <v>19036885.82</v>
      </c>
    </row>
    <row r="550" spans="1:17" ht="19.5" thickBot="1" x14ac:dyDescent="0.3">
      <c r="A550" s="87" t="s">
        <v>506</v>
      </c>
      <c r="B550" s="18" t="s">
        <v>41</v>
      </c>
      <c r="C550" s="19" t="s">
        <v>16</v>
      </c>
      <c r="D550" s="19">
        <v>20</v>
      </c>
      <c r="E550" s="19" t="s">
        <v>14</v>
      </c>
      <c r="F550" s="20" t="s">
        <v>42</v>
      </c>
      <c r="G550" s="21">
        <v>1650173900</v>
      </c>
      <c r="H550" s="21">
        <v>0</v>
      </c>
      <c r="I550" s="21">
        <v>0</v>
      </c>
      <c r="J550" s="21">
        <v>0</v>
      </c>
      <c r="K550" s="21">
        <v>0</v>
      </c>
      <c r="L550" s="21">
        <f t="shared" si="181"/>
        <v>0</v>
      </c>
      <c r="M550" s="22">
        <f t="shared" si="187"/>
        <v>1650173900</v>
      </c>
      <c r="N550" s="21">
        <v>1650173900</v>
      </c>
      <c r="O550" s="21">
        <v>328268117</v>
      </c>
      <c r="P550" s="21">
        <v>328268117</v>
      </c>
      <c r="Q550" s="62">
        <v>328268117</v>
      </c>
    </row>
    <row r="551" spans="1:17" ht="19.5" thickBot="1" x14ac:dyDescent="0.3">
      <c r="A551" s="87" t="s">
        <v>506</v>
      </c>
      <c r="B551" s="15" t="s">
        <v>43</v>
      </c>
      <c r="C551" s="12" t="s">
        <v>16</v>
      </c>
      <c r="D551" s="12">
        <v>20</v>
      </c>
      <c r="E551" s="12" t="s">
        <v>14</v>
      </c>
      <c r="F551" s="16" t="s">
        <v>44</v>
      </c>
      <c r="G551" s="17">
        <f>SUM(G552:G558)</f>
        <v>11922438000</v>
      </c>
      <c r="H551" s="17">
        <f>SUM(H552:H558)</f>
        <v>0</v>
      </c>
      <c r="I551" s="17">
        <f>SUM(I552:I558)</f>
        <v>0</v>
      </c>
      <c r="J551" s="17">
        <f>SUM(J552:J558)</f>
        <v>0</v>
      </c>
      <c r="K551" s="17">
        <f>SUM(K552:K558)</f>
        <v>0</v>
      </c>
      <c r="L551" s="17">
        <f t="shared" si="181"/>
        <v>0</v>
      </c>
      <c r="M551" s="17">
        <f>SUM(M552:M558)</f>
        <v>11922438000</v>
      </c>
      <c r="N551" s="17">
        <f>SUM(N552:N558)</f>
        <v>11922438000</v>
      </c>
      <c r="O551" s="17">
        <f>SUM(O552:O558)</f>
        <v>2701607570.5500002</v>
      </c>
      <c r="P551" s="17">
        <f>SUM(P552:P558)</f>
        <v>2701607570.5500002</v>
      </c>
      <c r="Q551" s="61">
        <f>SUM(Q552:Q558)</f>
        <v>1791201111.55</v>
      </c>
    </row>
    <row r="552" spans="1:17" ht="19.5" thickBot="1" x14ac:dyDescent="0.3">
      <c r="A552" s="87" t="s">
        <v>506</v>
      </c>
      <c r="B552" s="18" t="s">
        <v>45</v>
      </c>
      <c r="C552" s="19" t="s">
        <v>16</v>
      </c>
      <c r="D552" s="19">
        <v>20</v>
      </c>
      <c r="E552" s="19" t="s">
        <v>14</v>
      </c>
      <c r="F552" s="20" t="s">
        <v>46</v>
      </c>
      <c r="G552" s="21">
        <v>3715862224</v>
      </c>
      <c r="H552" s="21">
        <v>0</v>
      </c>
      <c r="I552" s="21">
        <v>0</v>
      </c>
      <c r="J552" s="21">
        <v>0</v>
      </c>
      <c r="K552" s="21">
        <v>0</v>
      </c>
      <c r="L552" s="21">
        <f t="shared" si="181"/>
        <v>0</v>
      </c>
      <c r="M552" s="22">
        <f t="shared" ref="M552:M558" si="188">+G552+L552</f>
        <v>3715862224</v>
      </c>
      <c r="N552" s="21">
        <v>3715862224</v>
      </c>
      <c r="O552" s="21">
        <v>829188977.20000005</v>
      </c>
      <c r="P552" s="21">
        <v>829188977.20000005</v>
      </c>
      <c r="Q552" s="62">
        <v>560814277.20000005</v>
      </c>
    </row>
    <row r="553" spans="1:17" ht="19.5" thickBot="1" x14ac:dyDescent="0.3">
      <c r="A553" s="87" t="s">
        <v>506</v>
      </c>
      <c r="B553" s="18" t="s">
        <v>47</v>
      </c>
      <c r="C553" s="19" t="s">
        <v>16</v>
      </c>
      <c r="D553" s="19">
        <v>20</v>
      </c>
      <c r="E553" s="19" t="s">
        <v>14</v>
      </c>
      <c r="F553" s="20" t="s">
        <v>48</v>
      </c>
      <c r="G553" s="21">
        <v>2627749752</v>
      </c>
      <c r="H553" s="21">
        <v>0</v>
      </c>
      <c r="I553" s="21">
        <v>0</v>
      </c>
      <c r="J553" s="21">
        <v>0</v>
      </c>
      <c r="K553" s="21">
        <v>0</v>
      </c>
      <c r="L553" s="21">
        <f t="shared" si="181"/>
        <v>0</v>
      </c>
      <c r="M553" s="22">
        <f t="shared" si="188"/>
        <v>2627749752</v>
      </c>
      <c r="N553" s="21">
        <v>2627749752</v>
      </c>
      <c r="O553" s="21">
        <v>587346921.20000005</v>
      </c>
      <c r="P553" s="21">
        <v>587346921.20000005</v>
      </c>
      <c r="Q553" s="62">
        <v>397246821.19999999</v>
      </c>
    </row>
    <row r="554" spans="1:17" ht="19.5" thickBot="1" x14ac:dyDescent="0.3">
      <c r="A554" s="87" t="s">
        <v>506</v>
      </c>
      <c r="B554" s="18" t="s">
        <v>49</v>
      </c>
      <c r="C554" s="19" t="s">
        <v>16</v>
      </c>
      <c r="D554" s="19">
        <v>20</v>
      </c>
      <c r="E554" s="19" t="s">
        <v>14</v>
      </c>
      <c r="F554" s="20" t="s">
        <v>50</v>
      </c>
      <c r="G554" s="21">
        <v>2520758848</v>
      </c>
      <c r="H554" s="21">
        <v>0</v>
      </c>
      <c r="I554" s="21">
        <v>0</v>
      </c>
      <c r="J554" s="21">
        <v>0</v>
      </c>
      <c r="K554" s="21">
        <v>0</v>
      </c>
      <c r="L554" s="21">
        <f t="shared" si="181"/>
        <v>0</v>
      </c>
      <c r="M554" s="22">
        <f t="shared" si="188"/>
        <v>2520758848</v>
      </c>
      <c r="N554" s="21">
        <v>2520758848</v>
      </c>
      <c r="O554" s="21">
        <v>632254181.35000002</v>
      </c>
      <c r="P554" s="21">
        <v>632254181.35000002</v>
      </c>
      <c r="Q554" s="62">
        <v>399335622.35000002</v>
      </c>
    </row>
    <row r="555" spans="1:17" ht="19.5" thickBot="1" x14ac:dyDescent="0.3">
      <c r="A555" s="87" t="s">
        <v>506</v>
      </c>
      <c r="B555" s="18" t="s">
        <v>51</v>
      </c>
      <c r="C555" s="19" t="s">
        <v>16</v>
      </c>
      <c r="D555" s="19">
        <v>20</v>
      </c>
      <c r="E555" s="19" t="s">
        <v>14</v>
      </c>
      <c r="F555" s="20" t="s">
        <v>52</v>
      </c>
      <c r="G555" s="21">
        <v>1291042158</v>
      </c>
      <c r="H555" s="21">
        <v>0</v>
      </c>
      <c r="I555" s="21">
        <v>0</v>
      </c>
      <c r="J555" s="21">
        <v>0</v>
      </c>
      <c r="K555" s="21">
        <v>0</v>
      </c>
      <c r="L555" s="21">
        <f t="shared" si="181"/>
        <v>0</v>
      </c>
      <c r="M555" s="22">
        <f t="shared" si="188"/>
        <v>1291042158</v>
      </c>
      <c r="N555" s="21">
        <v>1291042158</v>
      </c>
      <c r="O555" s="21">
        <v>274689830</v>
      </c>
      <c r="P555" s="21">
        <v>274689830</v>
      </c>
      <c r="Q555" s="62">
        <v>182409730</v>
      </c>
    </row>
    <row r="556" spans="1:17" ht="32.25" thickBot="1" x14ac:dyDescent="0.3">
      <c r="A556" s="87" t="s">
        <v>506</v>
      </c>
      <c r="B556" s="18" t="s">
        <v>53</v>
      </c>
      <c r="C556" s="19" t="s">
        <v>16</v>
      </c>
      <c r="D556" s="19">
        <v>20</v>
      </c>
      <c r="E556" s="19" t="s">
        <v>14</v>
      </c>
      <c r="F556" s="20" t="s">
        <v>54</v>
      </c>
      <c r="G556" s="21">
        <v>153073328</v>
      </c>
      <c r="H556" s="21">
        <v>0</v>
      </c>
      <c r="I556" s="21">
        <v>0</v>
      </c>
      <c r="J556" s="21">
        <v>0</v>
      </c>
      <c r="K556" s="21">
        <v>0</v>
      </c>
      <c r="L556" s="21">
        <f t="shared" si="181"/>
        <v>0</v>
      </c>
      <c r="M556" s="22">
        <f t="shared" si="188"/>
        <v>153073328</v>
      </c>
      <c r="N556" s="21">
        <v>153073328</v>
      </c>
      <c r="O556" s="21">
        <v>34727593.200000003</v>
      </c>
      <c r="P556" s="21">
        <v>34727593.200000003</v>
      </c>
      <c r="Q556" s="62">
        <v>23357093.199999999</v>
      </c>
    </row>
    <row r="557" spans="1:17" ht="19.5" thickBot="1" x14ac:dyDescent="0.3">
      <c r="A557" s="87" t="s">
        <v>506</v>
      </c>
      <c r="B557" s="18" t="s">
        <v>55</v>
      </c>
      <c r="C557" s="19" t="s">
        <v>16</v>
      </c>
      <c r="D557" s="19">
        <v>20</v>
      </c>
      <c r="E557" s="19" t="s">
        <v>14</v>
      </c>
      <c r="F557" s="20" t="s">
        <v>56</v>
      </c>
      <c r="G557" s="21">
        <v>968339892</v>
      </c>
      <c r="H557" s="21">
        <v>0</v>
      </c>
      <c r="I557" s="21">
        <v>0</v>
      </c>
      <c r="J557" s="21">
        <v>0</v>
      </c>
      <c r="K557" s="21">
        <v>0</v>
      </c>
      <c r="L557" s="21">
        <f t="shared" si="181"/>
        <v>0</v>
      </c>
      <c r="M557" s="22">
        <f t="shared" si="188"/>
        <v>968339892</v>
      </c>
      <c r="N557" s="21">
        <v>968339892</v>
      </c>
      <c r="O557" s="21">
        <v>206032810.80000001</v>
      </c>
      <c r="P557" s="21">
        <v>206032810.80000001</v>
      </c>
      <c r="Q557" s="62">
        <v>136817510.80000001</v>
      </c>
    </row>
    <row r="558" spans="1:17" ht="19.5" thickBot="1" x14ac:dyDescent="0.3">
      <c r="A558" s="87" t="s">
        <v>506</v>
      </c>
      <c r="B558" s="18" t="s">
        <v>57</v>
      </c>
      <c r="C558" s="19" t="s">
        <v>16</v>
      </c>
      <c r="D558" s="19">
        <v>20</v>
      </c>
      <c r="E558" s="19" t="s">
        <v>14</v>
      </c>
      <c r="F558" s="20" t="s">
        <v>58</v>
      </c>
      <c r="G558" s="21">
        <v>645611798</v>
      </c>
      <c r="H558" s="21">
        <v>0</v>
      </c>
      <c r="I558" s="21">
        <v>0</v>
      </c>
      <c r="J558" s="21">
        <v>0</v>
      </c>
      <c r="K558" s="21">
        <v>0</v>
      </c>
      <c r="L558" s="21">
        <f t="shared" si="181"/>
        <v>0</v>
      </c>
      <c r="M558" s="22">
        <f t="shared" si="188"/>
        <v>645611798</v>
      </c>
      <c r="N558" s="21">
        <v>645611798</v>
      </c>
      <c r="O558" s="21">
        <v>137367256.80000001</v>
      </c>
      <c r="P558" s="21">
        <v>137367256.80000001</v>
      </c>
      <c r="Q558" s="62">
        <v>91220056.799999997</v>
      </c>
    </row>
    <row r="559" spans="1:17" ht="32.25" thickBot="1" x14ac:dyDescent="0.3">
      <c r="A559" s="87" t="s">
        <v>506</v>
      </c>
      <c r="B559" s="15" t="s">
        <v>59</v>
      </c>
      <c r="C559" s="12" t="s">
        <v>16</v>
      </c>
      <c r="D559" s="12">
        <v>20</v>
      </c>
      <c r="E559" s="12" t="s">
        <v>14</v>
      </c>
      <c r="F559" s="16" t="s">
        <v>60</v>
      </c>
      <c r="G559" s="17">
        <f>+G560+G564+G565</f>
        <v>4316371000</v>
      </c>
      <c r="H559" s="17">
        <f>+H560+H564+H565</f>
        <v>0</v>
      </c>
      <c r="I559" s="17">
        <f>+I560+I564+I565</f>
        <v>0</v>
      </c>
      <c r="J559" s="17">
        <f>+J560+J564+J565</f>
        <v>0</v>
      </c>
      <c r="K559" s="17">
        <f>+K560+K564+K565</f>
        <v>0</v>
      </c>
      <c r="L559" s="17">
        <f t="shared" si="181"/>
        <v>0</v>
      </c>
      <c r="M559" s="17">
        <f>+M560+M564+M565</f>
        <v>4316371000</v>
      </c>
      <c r="N559" s="17">
        <f>+N560+N564+N565</f>
        <v>4316371000</v>
      </c>
      <c r="O559" s="17">
        <f>+O560+O564+O565</f>
        <v>1102995044</v>
      </c>
      <c r="P559" s="17">
        <f>+P560+P564+P565</f>
        <v>1102995044</v>
      </c>
      <c r="Q559" s="61">
        <f>+Q560+Q564+Q565</f>
        <v>1102995044</v>
      </c>
    </row>
    <row r="560" spans="1:17" ht="32.25" thickBot="1" x14ac:dyDescent="0.3">
      <c r="A560" s="87" t="s">
        <v>506</v>
      </c>
      <c r="B560" s="15" t="s">
        <v>61</v>
      </c>
      <c r="C560" s="12" t="s">
        <v>16</v>
      </c>
      <c r="D560" s="12">
        <v>20</v>
      </c>
      <c r="E560" s="12" t="s">
        <v>14</v>
      </c>
      <c r="F560" s="16" t="s">
        <v>62</v>
      </c>
      <c r="G560" s="17">
        <f>+G561+G562+G563</f>
        <v>2014091242</v>
      </c>
      <c r="H560" s="17">
        <f>+H561+H562+H563</f>
        <v>0</v>
      </c>
      <c r="I560" s="17">
        <f>+I561+I562+I563</f>
        <v>0</v>
      </c>
      <c r="J560" s="17">
        <f>+J561+J562+J563</f>
        <v>0</v>
      </c>
      <c r="K560" s="17">
        <f>+K561+K562+K563</f>
        <v>0</v>
      </c>
      <c r="L560" s="17">
        <f t="shared" si="181"/>
        <v>0</v>
      </c>
      <c r="M560" s="24">
        <f>+M561+M562+M563</f>
        <v>2014091242</v>
      </c>
      <c r="N560" s="17">
        <f>+N561+N562+N563</f>
        <v>2014091242</v>
      </c>
      <c r="O560" s="24">
        <f>+O561+O562+O563</f>
        <v>503963778</v>
      </c>
      <c r="P560" s="17">
        <f>+P561+P562+P563</f>
        <v>503963778</v>
      </c>
      <c r="Q560" s="61">
        <f>+Q561+Q562+Q563</f>
        <v>503963778</v>
      </c>
    </row>
    <row r="561" spans="1:17" ht="19.5" thickBot="1" x14ac:dyDescent="0.3">
      <c r="A561" s="87" t="s">
        <v>506</v>
      </c>
      <c r="B561" s="18" t="s">
        <v>63</v>
      </c>
      <c r="C561" s="19" t="s">
        <v>16</v>
      </c>
      <c r="D561" s="19">
        <v>20</v>
      </c>
      <c r="E561" s="19" t="s">
        <v>14</v>
      </c>
      <c r="F561" s="20" t="s">
        <v>64</v>
      </c>
      <c r="G561" s="21">
        <v>750824259</v>
      </c>
      <c r="H561" s="21">
        <v>0</v>
      </c>
      <c r="I561" s="21">
        <v>0</v>
      </c>
      <c r="J561" s="21">
        <v>0</v>
      </c>
      <c r="K561" s="21">
        <v>0</v>
      </c>
      <c r="L561" s="21">
        <f t="shared" si="181"/>
        <v>0</v>
      </c>
      <c r="M561" s="22">
        <f t="shared" ref="M561:M566" si="189">+G561+L561</f>
        <v>750824259</v>
      </c>
      <c r="N561" s="21">
        <v>750824259</v>
      </c>
      <c r="O561" s="21">
        <v>191648000</v>
      </c>
      <c r="P561" s="21">
        <v>191648000</v>
      </c>
      <c r="Q561" s="62">
        <v>191648000</v>
      </c>
    </row>
    <row r="562" spans="1:17" ht="19.5" thickBot="1" x14ac:dyDescent="0.3">
      <c r="A562" s="87" t="s">
        <v>506</v>
      </c>
      <c r="B562" s="18" t="s">
        <v>65</v>
      </c>
      <c r="C562" s="19" t="s">
        <v>16</v>
      </c>
      <c r="D562" s="19">
        <v>20</v>
      </c>
      <c r="E562" s="19" t="s">
        <v>14</v>
      </c>
      <c r="F562" s="20" t="s">
        <v>66</v>
      </c>
      <c r="G562" s="21">
        <v>1055441724</v>
      </c>
      <c r="H562" s="21">
        <v>0</v>
      </c>
      <c r="I562" s="21">
        <v>0</v>
      </c>
      <c r="J562" s="21">
        <v>0</v>
      </c>
      <c r="K562" s="21">
        <v>0</v>
      </c>
      <c r="L562" s="21">
        <f t="shared" si="181"/>
        <v>0</v>
      </c>
      <c r="M562" s="22">
        <f t="shared" si="189"/>
        <v>1055441724</v>
      </c>
      <c r="N562" s="21">
        <v>1055441724</v>
      </c>
      <c r="O562" s="21">
        <v>273071882</v>
      </c>
      <c r="P562" s="21">
        <v>273071882</v>
      </c>
      <c r="Q562" s="62">
        <v>273071882</v>
      </c>
    </row>
    <row r="563" spans="1:17" ht="19.5" thickBot="1" x14ac:dyDescent="0.3">
      <c r="A563" s="87" t="s">
        <v>506</v>
      </c>
      <c r="B563" s="18" t="s">
        <v>67</v>
      </c>
      <c r="C563" s="19" t="s">
        <v>16</v>
      </c>
      <c r="D563" s="19">
        <v>20</v>
      </c>
      <c r="E563" s="19" t="s">
        <v>14</v>
      </c>
      <c r="F563" s="20" t="s">
        <v>68</v>
      </c>
      <c r="G563" s="21">
        <v>207825259</v>
      </c>
      <c r="H563" s="21">
        <v>0</v>
      </c>
      <c r="I563" s="21">
        <v>0</v>
      </c>
      <c r="J563" s="21">
        <v>0</v>
      </c>
      <c r="K563" s="21">
        <v>0</v>
      </c>
      <c r="L563" s="21">
        <f t="shared" si="181"/>
        <v>0</v>
      </c>
      <c r="M563" s="22">
        <f t="shared" si="189"/>
        <v>207825259</v>
      </c>
      <c r="N563" s="21">
        <v>207825259</v>
      </c>
      <c r="O563" s="21">
        <v>39243896</v>
      </c>
      <c r="P563" s="21">
        <v>39243896</v>
      </c>
      <c r="Q563" s="62">
        <v>39243896</v>
      </c>
    </row>
    <row r="564" spans="1:17" ht="19.5" thickBot="1" x14ac:dyDescent="0.3">
      <c r="A564" s="87" t="s">
        <v>506</v>
      </c>
      <c r="B564" s="18" t="s">
        <v>69</v>
      </c>
      <c r="C564" s="19" t="s">
        <v>16</v>
      </c>
      <c r="D564" s="19">
        <v>20</v>
      </c>
      <c r="E564" s="19" t="s">
        <v>14</v>
      </c>
      <c r="F564" s="20" t="s">
        <v>70</v>
      </c>
      <c r="G564" s="21">
        <v>2176888008</v>
      </c>
      <c r="H564" s="21">
        <v>0</v>
      </c>
      <c r="I564" s="21">
        <v>0</v>
      </c>
      <c r="J564" s="21">
        <v>0</v>
      </c>
      <c r="K564" s="21">
        <v>0</v>
      </c>
      <c r="L564" s="21">
        <f t="shared" si="181"/>
        <v>0</v>
      </c>
      <c r="M564" s="22">
        <f t="shared" si="189"/>
        <v>2176888008</v>
      </c>
      <c r="N564" s="21">
        <v>2176888008</v>
      </c>
      <c r="O564" s="21">
        <v>599031266</v>
      </c>
      <c r="P564" s="21">
        <v>599031266</v>
      </c>
      <c r="Q564" s="62">
        <v>599031266</v>
      </c>
    </row>
    <row r="565" spans="1:17" ht="19.5" thickBot="1" x14ac:dyDescent="0.3">
      <c r="A565" s="87" t="s">
        <v>506</v>
      </c>
      <c r="B565" s="18" t="s">
        <v>71</v>
      </c>
      <c r="C565" s="19" t="s">
        <v>16</v>
      </c>
      <c r="D565" s="19">
        <v>20</v>
      </c>
      <c r="E565" s="19" t="s">
        <v>14</v>
      </c>
      <c r="F565" s="20" t="s">
        <v>72</v>
      </c>
      <c r="G565" s="21">
        <v>125391750</v>
      </c>
      <c r="H565" s="21">
        <v>0</v>
      </c>
      <c r="I565" s="21">
        <v>0</v>
      </c>
      <c r="J565" s="21">
        <v>0</v>
      </c>
      <c r="K565" s="21">
        <v>0</v>
      </c>
      <c r="L565" s="21">
        <f t="shared" si="181"/>
        <v>0</v>
      </c>
      <c r="M565" s="22">
        <f t="shared" si="189"/>
        <v>125391750</v>
      </c>
      <c r="N565" s="21">
        <v>125391750</v>
      </c>
      <c r="O565" s="21">
        <v>0</v>
      </c>
      <c r="P565" s="21">
        <v>0</v>
      </c>
      <c r="Q565" s="62">
        <v>0</v>
      </c>
    </row>
    <row r="566" spans="1:17" ht="32.25" thickBot="1" x14ac:dyDescent="0.3">
      <c r="A566" s="87" t="s">
        <v>506</v>
      </c>
      <c r="B566" s="15" t="s">
        <v>73</v>
      </c>
      <c r="C566" s="12" t="s">
        <v>16</v>
      </c>
      <c r="D566" s="12">
        <v>20</v>
      </c>
      <c r="E566" s="12" t="s">
        <v>14</v>
      </c>
      <c r="F566" s="16" t="s">
        <v>74</v>
      </c>
      <c r="G566" s="26">
        <v>2282058000</v>
      </c>
      <c r="H566" s="26">
        <v>0</v>
      </c>
      <c r="I566" s="26">
        <v>0</v>
      </c>
      <c r="J566" s="26">
        <v>0</v>
      </c>
      <c r="K566" s="29">
        <v>0</v>
      </c>
      <c r="L566" s="27">
        <f t="shared" si="181"/>
        <v>0</v>
      </c>
      <c r="M566" s="17">
        <f t="shared" si="189"/>
        <v>2282058000</v>
      </c>
      <c r="N566" s="29">
        <v>0</v>
      </c>
      <c r="O566" s="29">
        <v>0</v>
      </c>
      <c r="P566" s="29">
        <v>0</v>
      </c>
      <c r="Q566" s="63">
        <v>0</v>
      </c>
    </row>
    <row r="567" spans="1:17" ht="19.5" thickBot="1" x14ac:dyDescent="0.3">
      <c r="A567" s="87" t="s">
        <v>506</v>
      </c>
      <c r="B567" s="15" t="s">
        <v>77</v>
      </c>
      <c r="C567" s="12" t="s">
        <v>16</v>
      </c>
      <c r="D567" s="12">
        <v>20</v>
      </c>
      <c r="E567" s="12" t="s">
        <v>14</v>
      </c>
      <c r="F567" s="16" t="s">
        <v>78</v>
      </c>
      <c r="G567" s="27">
        <f>+G568+G574</f>
        <v>19419071000</v>
      </c>
      <c r="H567" s="27">
        <f>+H568+H574</f>
        <v>0</v>
      </c>
      <c r="I567" s="27">
        <f>+I568+I574</f>
        <v>0</v>
      </c>
      <c r="J567" s="27">
        <f>+J568+J574</f>
        <v>118021000</v>
      </c>
      <c r="K567" s="27">
        <f>+K568+K574</f>
        <v>118021000</v>
      </c>
      <c r="L567" s="27">
        <f t="shared" si="181"/>
        <v>0</v>
      </c>
      <c r="M567" s="27">
        <f>+M568+M574</f>
        <v>19419071000</v>
      </c>
      <c r="N567" s="27">
        <f>+N568+N574</f>
        <v>14137059317.779999</v>
      </c>
      <c r="O567" s="27">
        <f>+O568+O574</f>
        <v>12653147179.910002</v>
      </c>
      <c r="P567" s="27">
        <f>+P568+P574</f>
        <v>4072846492.1999998</v>
      </c>
      <c r="Q567" s="64">
        <f>+Q568+Q574</f>
        <v>3890152184.1999998</v>
      </c>
    </row>
    <row r="568" spans="1:17" ht="19.5" thickBot="1" x14ac:dyDescent="0.3">
      <c r="A568" s="87" t="s">
        <v>506</v>
      </c>
      <c r="B568" s="15" t="s">
        <v>79</v>
      </c>
      <c r="C568" s="12" t="s">
        <v>16</v>
      </c>
      <c r="D568" s="12">
        <v>20</v>
      </c>
      <c r="E568" s="12" t="s">
        <v>14</v>
      </c>
      <c r="F568" s="16" t="s">
        <v>80</v>
      </c>
      <c r="G568" s="29">
        <f>+G569</f>
        <v>0</v>
      </c>
      <c r="H568" s="29">
        <f t="shared" ref="H568:K569" si="190">+H569</f>
        <v>0</v>
      </c>
      <c r="I568" s="29">
        <f t="shared" si="190"/>
        <v>0</v>
      </c>
      <c r="J568" s="29">
        <f t="shared" si="190"/>
        <v>3001000</v>
      </c>
      <c r="K568" s="29">
        <f t="shared" si="190"/>
        <v>0</v>
      </c>
      <c r="L568" s="29">
        <f t="shared" si="181"/>
        <v>3001000</v>
      </c>
      <c r="M568" s="29">
        <f>+M569</f>
        <v>3001000</v>
      </c>
      <c r="N568" s="29">
        <f t="shared" ref="N568:Q569" si="191">+N569</f>
        <v>1501000</v>
      </c>
      <c r="O568" s="29">
        <f t="shared" si="191"/>
        <v>1500075.62</v>
      </c>
      <c r="P568" s="29">
        <f t="shared" si="191"/>
        <v>1500075.62</v>
      </c>
      <c r="Q568" s="63">
        <f t="shared" si="191"/>
        <v>1500075.62</v>
      </c>
    </row>
    <row r="569" spans="1:17" ht="19.5" thickBot="1" x14ac:dyDescent="0.3">
      <c r="A569" s="87" t="s">
        <v>506</v>
      </c>
      <c r="B569" s="15" t="s">
        <v>81</v>
      </c>
      <c r="C569" s="12" t="s">
        <v>16</v>
      </c>
      <c r="D569" s="12">
        <v>20</v>
      </c>
      <c r="E569" s="12" t="s">
        <v>14</v>
      </c>
      <c r="F569" s="16" t="s">
        <v>82</v>
      </c>
      <c r="G569" s="27">
        <f>+G570</f>
        <v>0</v>
      </c>
      <c r="H569" s="27">
        <f t="shared" si="190"/>
        <v>0</v>
      </c>
      <c r="I569" s="27">
        <f t="shared" si="190"/>
        <v>0</v>
      </c>
      <c r="J569" s="27">
        <f t="shared" si="190"/>
        <v>3001000</v>
      </c>
      <c r="K569" s="27">
        <f t="shared" si="190"/>
        <v>0</v>
      </c>
      <c r="L569" s="27">
        <f t="shared" si="181"/>
        <v>3001000</v>
      </c>
      <c r="M569" s="27">
        <f>+M570</f>
        <v>3001000</v>
      </c>
      <c r="N569" s="27">
        <f t="shared" si="191"/>
        <v>1501000</v>
      </c>
      <c r="O569" s="27">
        <f t="shared" si="191"/>
        <v>1500075.62</v>
      </c>
      <c r="P569" s="27">
        <f t="shared" si="191"/>
        <v>1500075.62</v>
      </c>
      <c r="Q569" s="64">
        <f t="shared" si="191"/>
        <v>1500075.62</v>
      </c>
    </row>
    <row r="570" spans="1:17" ht="19.5" thickBot="1" x14ac:dyDescent="0.3">
      <c r="A570" s="87" t="s">
        <v>506</v>
      </c>
      <c r="B570" s="15" t="s">
        <v>87</v>
      </c>
      <c r="C570" s="12" t="s">
        <v>16</v>
      </c>
      <c r="D570" s="12">
        <v>20</v>
      </c>
      <c r="E570" s="12" t="s">
        <v>14</v>
      </c>
      <c r="F570" s="16" t="s">
        <v>88</v>
      </c>
      <c r="G570" s="27">
        <f>+G571+G573+G572</f>
        <v>0</v>
      </c>
      <c r="H570" s="27">
        <f>+H571+H573+H572</f>
        <v>0</v>
      </c>
      <c r="I570" s="27">
        <f>+I571+I573+I572</f>
        <v>0</v>
      </c>
      <c r="J570" s="27">
        <f>+J571+J573+J572</f>
        <v>3001000</v>
      </c>
      <c r="K570" s="27">
        <f>+K571+K573+K572</f>
        <v>0</v>
      </c>
      <c r="L570" s="27">
        <f t="shared" si="181"/>
        <v>3001000</v>
      </c>
      <c r="M570" s="27">
        <f>+M571+M573+M572</f>
        <v>3001000</v>
      </c>
      <c r="N570" s="27">
        <f>+N571+N573+N572</f>
        <v>1501000</v>
      </c>
      <c r="O570" s="27">
        <f>+O571+O573+O572</f>
        <v>1500075.62</v>
      </c>
      <c r="P570" s="27">
        <f>+P571+P573+P572</f>
        <v>1500075.62</v>
      </c>
      <c r="Q570" s="64">
        <f>+Q571+Q573+Q572</f>
        <v>1500075.62</v>
      </c>
    </row>
    <row r="571" spans="1:17" ht="32.25" thickBot="1" x14ac:dyDescent="0.3">
      <c r="A571" s="87" t="s">
        <v>506</v>
      </c>
      <c r="B571" s="18" t="s">
        <v>89</v>
      </c>
      <c r="C571" s="19" t="s">
        <v>16</v>
      </c>
      <c r="D571" s="19">
        <v>20</v>
      </c>
      <c r="E571" s="19" t="s">
        <v>14</v>
      </c>
      <c r="F571" s="20" t="s">
        <v>504</v>
      </c>
      <c r="G571" s="21">
        <v>0</v>
      </c>
      <c r="H571" s="21">
        <v>0</v>
      </c>
      <c r="I571" s="21">
        <v>0</v>
      </c>
      <c r="J571" s="21">
        <f>500000+501000</f>
        <v>1001000</v>
      </c>
      <c r="K571" s="21">
        <v>0</v>
      </c>
      <c r="L571" s="21">
        <f t="shared" si="181"/>
        <v>1001000</v>
      </c>
      <c r="M571" s="21">
        <f>+G571+L571</f>
        <v>1001000</v>
      </c>
      <c r="N571" s="25">
        <v>501000</v>
      </c>
      <c r="O571" s="25">
        <v>500075.62</v>
      </c>
      <c r="P571" s="21">
        <v>500075.62</v>
      </c>
      <c r="Q571" s="62">
        <v>500075.62</v>
      </c>
    </row>
    <row r="572" spans="1:17" ht="19.5" thickBot="1" x14ac:dyDescent="0.3">
      <c r="A572" s="87" t="s">
        <v>506</v>
      </c>
      <c r="B572" s="18" t="s">
        <v>91</v>
      </c>
      <c r="C572" s="19" t="s">
        <v>16</v>
      </c>
      <c r="D572" s="19">
        <v>20</v>
      </c>
      <c r="E572" s="19" t="s">
        <v>14</v>
      </c>
      <c r="F572" s="20" t="s">
        <v>92</v>
      </c>
      <c r="G572" s="21">
        <v>0</v>
      </c>
      <c r="H572" s="21">
        <v>0</v>
      </c>
      <c r="I572" s="21">
        <v>0</v>
      </c>
      <c r="J572" s="21">
        <v>1000000</v>
      </c>
      <c r="K572" s="21">
        <v>0</v>
      </c>
      <c r="L572" s="21">
        <f t="shared" si="181"/>
        <v>1000000</v>
      </c>
      <c r="M572" s="21">
        <f>+G572+L572</f>
        <v>1000000</v>
      </c>
      <c r="N572" s="25">
        <v>500000</v>
      </c>
      <c r="O572" s="25">
        <v>500000</v>
      </c>
      <c r="P572" s="21">
        <v>500000</v>
      </c>
      <c r="Q572" s="62">
        <v>500000</v>
      </c>
    </row>
    <row r="573" spans="1:17" ht="32.25" thickBot="1" x14ac:dyDescent="0.3">
      <c r="A573" s="87" t="s">
        <v>506</v>
      </c>
      <c r="B573" s="18" t="s">
        <v>93</v>
      </c>
      <c r="C573" s="19" t="s">
        <v>16</v>
      </c>
      <c r="D573" s="19">
        <v>20</v>
      </c>
      <c r="E573" s="19" t="s">
        <v>14</v>
      </c>
      <c r="F573" s="20" t="s">
        <v>505</v>
      </c>
      <c r="G573" s="21">
        <v>0</v>
      </c>
      <c r="H573" s="21">
        <v>0</v>
      </c>
      <c r="I573" s="21">
        <v>0</v>
      </c>
      <c r="J573" s="21">
        <f>500000+500000</f>
        <v>1000000</v>
      </c>
      <c r="K573" s="21">
        <v>0</v>
      </c>
      <c r="L573" s="21">
        <f t="shared" si="181"/>
        <v>1000000</v>
      </c>
      <c r="M573" s="21">
        <f>+G573+L573</f>
        <v>1000000</v>
      </c>
      <c r="N573" s="25">
        <v>500000</v>
      </c>
      <c r="O573" s="25">
        <v>500000</v>
      </c>
      <c r="P573" s="21">
        <v>500000</v>
      </c>
      <c r="Q573" s="62">
        <v>500000</v>
      </c>
    </row>
    <row r="574" spans="1:17" ht="19.5" thickBot="1" x14ac:dyDescent="0.3">
      <c r="A574" s="87" t="s">
        <v>506</v>
      </c>
      <c r="B574" s="15" t="s">
        <v>95</v>
      </c>
      <c r="C574" s="12" t="s">
        <v>16</v>
      </c>
      <c r="D574" s="12">
        <v>20</v>
      </c>
      <c r="E574" s="12" t="s">
        <v>14</v>
      </c>
      <c r="F574" s="16" t="s">
        <v>96</v>
      </c>
      <c r="G574" s="29">
        <f>+G575+G587</f>
        <v>19419071000</v>
      </c>
      <c r="H574" s="29">
        <f>+H575+H587</f>
        <v>0</v>
      </c>
      <c r="I574" s="29">
        <f>+I575+I587</f>
        <v>0</v>
      </c>
      <c r="J574" s="29">
        <f>+J575+J587</f>
        <v>115020000</v>
      </c>
      <c r="K574" s="29">
        <f>+K575+K587</f>
        <v>118021000</v>
      </c>
      <c r="L574" s="29">
        <f t="shared" si="181"/>
        <v>-3001000</v>
      </c>
      <c r="M574" s="29">
        <f>+M575+M587</f>
        <v>19416070000</v>
      </c>
      <c r="N574" s="29">
        <f>+N575+N587</f>
        <v>14135558317.779999</v>
      </c>
      <c r="O574" s="29">
        <f>+O575+O587</f>
        <v>12651647104.290001</v>
      </c>
      <c r="P574" s="29">
        <f>+P575+P587</f>
        <v>4071346416.5799999</v>
      </c>
      <c r="Q574" s="63">
        <f>+Q575+Q587</f>
        <v>3888652108.5799999</v>
      </c>
    </row>
    <row r="575" spans="1:17" ht="19.5" thickBot="1" x14ac:dyDescent="0.3">
      <c r="A575" s="87" t="s">
        <v>506</v>
      </c>
      <c r="B575" s="15" t="s">
        <v>97</v>
      </c>
      <c r="C575" s="12" t="s">
        <v>16</v>
      </c>
      <c r="D575" s="12">
        <v>20</v>
      </c>
      <c r="E575" s="12" t="s">
        <v>14</v>
      </c>
      <c r="F575" s="16" t="s">
        <v>98</v>
      </c>
      <c r="G575" s="27">
        <f>+G576+G580</f>
        <v>189934492</v>
      </c>
      <c r="H575" s="27">
        <f>+H576+H580</f>
        <v>0</v>
      </c>
      <c r="I575" s="27">
        <f>+I576+I580</f>
        <v>0</v>
      </c>
      <c r="J575" s="27">
        <f>+J576+J580</f>
        <v>0</v>
      </c>
      <c r="K575" s="27">
        <f>+K576+K580</f>
        <v>0</v>
      </c>
      <c r="L575" s="27">
        <f t="shared" si="181"/>
        <v>0</v>
      </c>
      <c r="M575" s="27">
        <f>+M576+M580</f>
        <v>189934492</v>
      </c>
      <c r="N575" s="27">
        <f>+N576+N580</f>
        <v>53925485</v>
      </c>
      <c r="O575" s="27">
        <f>+O576+O580</f>
        <v>53917264.159999996</v>
      </c>
      <c r="P575" s="27">
        <f>+P576+P580</f>
        <v>22681100.16</v>
      </c>
      <c r="Q575" s="64">
        <f>+Q576+Q580</f>
        <v>22681100.16</v>
      </c>
    </row>
    <row r="576" spans="1:17" ht="48" thickBot="1" x14ac:dyDescent="0.3">
      <c r="A576" s="87" t="s">
        <v>506</v>
      </c>
      <c r="B576" s="15" t="s">
        <v>99</v>
      </c>
      <c r="C576" s="12" t="s">
        <v>16</v>
      </c>
      <c r="D576" s="12">
        <v>20</v>
      </c>
      <c r="E576" s="12" t="s">
        <v>14</v>
      </c>
      <c r="F576" s="16" t="s">
        <v>462</v>
      </c>
      <c r="G576" s="27">
        <f>+G577+G578+G579</f>
        <v>22285314</v>
      </c>
      <c r="H576" s="27">
        <f>+H577+H578+H579</f>
        <v>0</v>
      </c>
      <c r="I576" s="27">
        <f>+I577+I578+I579</f>
        <v>0</v>
      </c>
      <c r="J576" s="27">
        <f>+J577+J578+J579</f>
        <v>0</v>
      </c>
      <c r="K576" s="27">
        <f>+K577+K578+K579</f>
        <v>0</v>
      </c>
      <c r="L576" s="27">
        <f t="shared" si="181"/>
        <v>0</v>
      </c>
      <c r="M576" s="27">
        <f>+M577+M578+M579</f>
        <v>22285314</v>
      </c>
      <c r="N576" s="27">
        <f>+N577+N578+N579</f>
        <v>7016724</v>
      </c>
      <c r="O576" s="27">
        <f>+O577+O578+O579</f>
        <v>7014738.8399999999</v>
      </c>
      <c r="P576" s="27">
        <f>+P577+P578+P579</f>
        <v>4000014.84</v>
      </c>
      <c r="Q576" s="64">
        <f>+Q577+Q578+Q579</f>
        <v>4000014.84</v>
      </c>
    </row>
    <row r="577" spans="1:17" ht="48" thickBot="1" x14ac:dyDescent="0.3">
      <c r="A577" s="87" t="s">
        <v>506</v>
      </c>
      <c r="B577" s="18" t="s">
        <v>101</v>
      </c>
      <c r="C577" s="19" t="s">
        <v>16</v>
      </c>
      <c r="D577" s="19">
        <v>20</v>
      </c>
      <c r="E577" s="19" t="s">
        <v>14</v>
      </c>
      <c r="F577" s="20" t="s">
        <v>463</v>
      </c>
      <c r="G577" s="21">
        <v>17785314</v>
      </c>
      <c r="H577" s="21">
        <v>0</v>
      </c>
      <c r="I577" s="21">
        <v>0</v>
      </c>
      <c r="J577" s="21">
        <v>0</v>
      </c>
      <c r="K577" s="21">
        <v>0</v>
      </c>
      <c r="L577" s="21">
        <f t="shared" si="181"/>
        <v>0</v>
      </c>
      <c r="M577" s="21">
        <f>+G577+L577</f>
        <v>17785314</v>
      </c>
      <c r="N577" s="25">
        <v>7015724</v>
      </c>
      <c r="O577" s="25">
        <v>7014738.8399999999</v>
      </c>
      <c r="P577" s="21">
        <v>4000014.84</v>
      </c>
      <c r="Q577" s="62">
        <v>4000014.84</v>
      </c>
    </row>
    <row r="578" spans="1:17" ht="32.25" thickBot="1" x14ac:dyDescent="0.3">
      <c r="A578" s="87" t="s">
        <v>506</v>
      </c>
      <c r="B578" s="18" t="s">
        <v>103</v>
      </c>
      <c r="C578" s="19" t="s">
        <v>16</v>
      </c>
      <c r="D578" s="19">
        <v>20</v>
      </c>
      <c r="E578" s="19" t="s">
        <v>14</v>
      </c>
      <c r="F578" s="20" t="s">
        <v>104</v>
      </c>
      <c r="G578" s="21">
        <v>1500000</v>
      </c>
      <c r="H578" s="21">
        <v>0</v>
      </c>
      <c r="I578" s="21">
        <v>0</v>
      </c>
      <c r="J578" s="21">
        <v>0</v>
      </c>
      <c r="K578" s="21">
        <v>0</v>
      </c>
      <c r="L578" s="21">
        <f t="shared" si="181"/>
        <v>0</v>
      </c>
      <c r="M578" s="21">
        <f>+G578+L578</f>
        <v>1500000</v>
      </c>
      <c r="N578" s="25">
        <v>1000</v>
      </c>
      <c r="O578" s="25">
        <v>0</v>
      </c>
      <c r="P578" s="21">
        <v>0</v>
      </c>
      <c r="Q578" s="62">
        <v>0</v>
      </c>
    </row>
    <row r="579" spans="1:17" ht="19.5" thickBot="1" x14ac:dyDescent="0.3">
      <c r="A579" s="87" t="s">
        <v>506</v>
      </c>
      <c r="B579" s="18" t="s">
        <v>105</v>
      </c>
      <c r="C579" s="19" t="s">
        <v>16</v>
      </c>
      <c r="D579" s="19">
        <v>20</v>
      </c>
      <c r="E579" s="19" t="s">
        <v>14</v>
      </c>
      <c r="F579" s="20" t="s">
        <v>106</v>
      </c>
      <c r="G579" s="21">
        <v>3000000</v>
      </c>
      <c r="H579" s="21">
        <v>0</v>
      </c>
      <c r="I579" s="21">
        <v>0</v>
      </c>
      <c r="J579" s="21">
        <v>0</v>
      </c>
      <c r="K579" s="21">
        <v>0</v>
      </c>
      <c r="L579" s="21">
        <f t="shared" ref="L579:L643" si="192">+H579-I579+J579-K579</f>
        <v>0</v>
      </c>
      <c r="M579" s="21">
        <f>+G579+L579</f>
        <v>3000000</v>
      </c>
      <c r="N579" s="25">
        <v>0</v>
      </c>
      <c r="O579" s="25">
        <v>0</v>
      </c>
      <c r="P579" s="21">
        <v>0</v>
      </c>
      <c r="Q579" s="62">
        <v>0</v>
      </c>
    </row>
    <row r="580" spans="1:17" ht="32.25" thickBot="1" x14ac:dyDescent="0.3">
      <c r="A580" s="87" t="s">
        <v>506</v>
      </c>
      <c r="B580" s="30" t="s">
        <v>107</v>
      </c>
      <c r="C580" s="12" t="s">
        <v>16</v>
      </c>
      <c r="D580" s="12">
        <v>20</v>
      </c>
      <c r="E580" s="12" t="s">
        <v>14</v>
      </c>
      <c r="F580" s="16" t="s">
        <v>464</v>
      </c>
      <c r="G580" s="27">
        <f>+G581+G582+G584+G585+G586+G583</f>
        <v>167649178</v>
      </c>
      <c r="H580" s="27">
        <f>+H581+H582+H584+H585+H586+H583</f>
        <v>0</v>
      </c>
      <c r="I580" s="27">
        <f>+I581+I582+I584+I585+I586+I583</f>
        <v>0</v>
      </c>
      <c r="J580" s="27">
        <f>+J581+J582+J584+J585+J586+J583</f>
        <v>0</v>
      </c>
      <c r="K580" s="27">
        <f>+K581+K582+K584+K585+K586+K583</f>
        <v>0</v>
      </c>
      <c r="L580" s="27">
        <f t="shared" si="192"/>
        <v>0</v>
      </c>
      <c r="M580" s="27">
        <f>+M581+M582+M584+M585+M586+M583</f>
        <v>167649178</v>
      </c>
      <c r="N580" s="27">
        <f>+N581+N582+N584+N585+N586+N583</f>
        <v>46908761</v>
      </c>
      <c r="O580" s="27">
        <f>+O581+O582+O584+O585+O586+O583</f>
        <v>46902525.32</v>
      </c>
      <c r="P580" s="27">
        <f>+P581+P582+P584+P585+P586+P583</f>
        <v>18681085.32</v>
      </c>
      <c r="Q580" s="64">
        <f>+Q581+Q582+Q584+Q585+Q586+Q583</f>
        <v>18681085.32</v>
      </c>
    </row>
    <row r="581" spans="1:17" ht="32.25" thickBot="1" x14ac:dyDescent="0.3">
      <c r="A581" s="87" t="s">
        <v>506</v>
      </c>
      <c r="B581" s="31" t="s">
        <v>111</v>
      </c>
      <c r="C581" s="19" t="s">
        <v>16</v>
      </c>
      <c r="D581" s="19">
        <v>20</v>
      </c>
      <c r="E581" s="19" t="s">
        <v>14</v>
      </c>
      <c r="F581" s="20" t="s">
        <v>465</v>
      </c>
      <c r="G581" s="21">
        <v>97696672</v>
      </c>
      <c r="H581" s="21">
        <v>0</v>
      </c>
      <c r="I581" s="21">
        <v>0</v>
      </c>
      <c r="J581" s="21">
        <v>0</v>
      </c>
      <c r="K581" s="21">
        <v>0</v>
      </c>
      <c r="L581" s="21">
        <f t="shared" si="192"/>
        <v>0</v>
      </c>
      <c r="M581" s="21">
        <f t="shared" ref="M581:M586" si="193">+G581+L581</f>
        <v>97696672</v>
      </c>
      <c r="N581" s="25">
        <v>3120210</v>
      </c>
      <c r="O581" s="25">
        <v>3119215.48</v>
      </c>
      <c r="P581" s="21">
        <v>1000005.48</v>
      </c>
      <c r="Q581" s="62">
        <v>1000005.48</v>
      </c>
    </row>
    <row r="582" spans="1:17" ht="48" thickBot="1" x14ac:dyDescent="0.3">
      <c r="A582" s="87" t="s">
        <v>506</v>
      </c>
      <c r="B582" s="31" t="s">
        <v>113</v>
      </c>
      <c r="C582" s="19" t="s">
        <v>16</v>
      </c>
      <c r="D582" s="19">
        <v>20</v>
      </c>
      <c r="E582" s="19" t="s">
        <v>14</v>
      </c>
      <c r="F582" s="20" t="s">
        <v>114</v>
      </c>
      <c r="G582" s="21">
        <v>53360773</v>
      </c>
      <c r="H582" s="21">
        <v>0</v>
      </c>
      <c r="I582" s="21">
        <v>0</v>
      </c>
      <c r="J582" s="21">
        <v>0</v>
      </c>
      <c r="K582" s="21">
        <v>0</v>
      </c>
      <c r="L582" s="21">
        <f t="shared" si="192"/>
        <v>0</v>
      </c>
      <c r="M582" s="21">
        <f t="shared" si="193"/>
        <v>53360773</v>
      </c>
      <c r="N582" s="25">
        <v>35977996</v>
      </c>
      <c r="O582" s="25">
        <v>35977141.340000004</v>
      </c>
      <c r="P582" s="21">
        <v>16680466.34</v>
      </c>
      <c r="Q582" s="62">
        <v>16680466.34</v>
      </c>
    </row>
    <row r="583" spans="1:17" ht="19.5" thickBot="1" x14ac:dyDescent="0.3">
      <c r="A583" s="87" t="s">
        <v>506</v>
      </c>
      <c r="B583" s="31" t="s">
        <v>115</v>
      </c>
      <c r="C583" s="19" t="s">
        <v>16</v>
      </c>
      <c r="D583" s="19">
        <v>20</v>
      </c>
      <c r="E583" s="19" t="s">
        <v>14</v>
      </c>
      <c r="F583" s="20" t="s">
        <v>116</v>
      </c>
      <c r="G583" s="21">
        <v>3000000</v>
      </c>
      <c r="H583" s="21">
        <v>0</v>
      </c>
      <c r="I583" s="21">
        <v>0</v>
      </c>
      <c r="J583" s="21">
        <v>0</v>
      </c>
      <c r="K583" s="21">
        <v>0</v>
      </c>
      <c r="L583" s="21">
        <f t="shared" si="192"/>
        <v>0</v>
      </c>
      <c r="M583" s="21">
        <f t="shared" si="193"/>
        <v>3000000</v>
      </c>
      <c r="N583" s="25">
        <v>1000</v>
      </c>
      <c r="O583" s="25">
        <v>0</v>
      </c>
      <c r="P583" s="21">
        <v>0</v>
      </c>
      <c r="Q583" s="62">
        <v>0</v>
      </c>
    </row>
    <row r="584" spans="1:17" ht="48" thickBot="1" x14ac:dyDescent="0.3">
      <c r="A584" s="87" t="s">
        <v>506</v>
      </c>
      <c r="B584" s="31" t="s">
        <v>117</v>
      </c>
      <c r="C584" s="19" t="s">
        <v>16</v>
      </c>
      <c r="D584" s="19">
        <v>20</v>
      </c>
      <c r="E584" s="19" t="s">
        <v>14</v>
      </c>
      <c r="F584" s="20" t="s">
        <v>118</v>
      </c>
      <c r="G584" s="21">
        <v>3492117</v>
      </c>
      <c r="H584" s="21">
        <v>0</v>
      </c>
      <c r="I584" s="21">
        <v>0</v>
      </c>
      <c r="J584" s="21">
        <v>0</v>
      </c>
      <c r="K584" s="21">
        <v>0</v>
      </c>
      <c r="L584" s="21">
        <f t="shared" si="192"/>
        <v>0</v>
      </c>
      <c r="M584" s="21">
        <f t="shared" si="193"/>
        <v>3492117</v>
      </c>
      <c r="N584" s="25">
        <v>1505260</v>
      </c>
      <c r="O584" s="25">
        <v>1504261.51</v>
      </c>
      <c r="P584" s="21">
        <v>1000001.51</v>
      </c>
      <c r="Q584" s="62">
        <v>1000001.51</v>
      </c>
    </row>
    <row r="585" spans="1:17" ht="19.5" thickBot="1" x14ac:dyDescent="0.3">
      <c r="A585" s="87" t="s">
        <v>506</v>
      </c>
      <c r="B585" s="31" t="s">
        <v>119</v>
      </c>
      <c r="C585" s="19" t="s">
        <v>16</v>
      </c>
      <c r="D585" s="19">
        <v>20</v>
      </c>
      <c r="E585" s="19" t="s">
        <v>14</v>
      </c>
      <c r="F585" s="20" t="s">
        <v>120</v>
      </c>
      <c r="G585" s="21">
        <v>8099616</v>
      </c>
      <c r="H585" s="21">
        <v>0</v>
      </c>
      <c r="I585" s="21">
        <v>0</v>
      </c>
      <c r="J585" s="21">
        <v>0</v>
      </c>
      <c r="K585" s="21">
        <v>0</v>
      </c>
      <c r="L585" s="21">
        <f t="shared" si="192"/>
        <v>0</v>
      </c>
      <c r="M585" s="21">
        <f t="shared" si="193"/>
        <v>8099616</v>
      </c>
      <c r="N585" s="25">
        <v>6302295</v>
      </c>
      <c r="O585" s="25">
        <v>6301296.5599999996</v>
      </c>
      <c r="P585" s="21">
        <v>1.56</v>
      </c>
      <c r="Q585" s="62">
        <v>1.56</v>
      </c>
    </row>
    <row r="586" spans="1:17" ht="19.5" thickBot="1" x14ac:dyDescent="0.3">
      <c r="A586" s="87" t="s">
        <v>506</v>
      </c>
      <c r="B586" s="31" t="s">
        <v>123</v>
      </c>
      <c r="C586" s="19" t="s">
        <v>16</v>
      </c>
      <c r="D586" s="19">
        <v>20</v>
      </c>
      <c r="E586" s="19" t="s">
        <v>14</v>
      </c>
      <c r="F586" s="20" t="s">
        <v>466</v>
      </c>
      <c r="G586" s="21">
        <v>2000000</v>
      </c>
      <c r="H586" s="21">
        <v>0</v>
      </c>
      <c r="I586" s="21">
        <v>0</v>
      </c>
      <c r="J586" s="21">
        <v>0</v>
      </c>
      <c r="K586" s="21">
        <v>0</v>
      </c>
      <c r="L586" s="21">
        <f t="shared" si="192"/>
        <v>0</v>
      </c>
      <c r="M586" s="21">
        <f t="shared" si="193"/>
        <v>2000000</v>
      </c>
      <c r="N586" s="25">
        <v>2000</v>
      </c>
      <c r="O586" s="25">
        <v>610.42999999999995</v>
      </c>
      <c r="P586" s="21">
        <v>610.42999999999995</v>
      </c>
      <c r="Q586" s="62">
        <v>610.42999999999995</v>
      </c>
    </row>
    <row r="587" spans="1:17" ht="19.5" thickBot="1" x14ac:dyDescent="0.3">
      <c r="A587" s="87" t="s">
        <v>506</v>
      </c>
      <c r="B587" s="15" t="s">
        <v>133</v>
      </c>
      <c r="C587" s="12" t="s">
        <v>16</v>
      </c>
      <c r="D587" s="12">
        <v>20</v>
      </c>
      <c r="E587" s="12" t="s">
        <v>14</v>
      </c>
      <c r="F587" s="16" t="s">
        <v>134</v>
      </c>
      <c r="G587" s="27">
        <f>+G588+G599+G606+G612+G595</f>
        <v>19229136508</v>
      </c>
      <c r="H587" s="27">
        <f>+H588+H599+H606+H612+H595</f>
        <v>0</v>
      </c>
      <c r="I587" s="27">
        <f>+I588+I599+I606+I612+I595</f>
        <v>0</v>
      </c>
      <c r="J587" s="27">
        <f>+J588+J599+J606+J612+J595</f>
        <v>115020000</v>
      </c>
      <c r="K587" s="27">
        <f>+K588+K599+K606+K612+K595</f>
        <v>118021000</v>
      </c>
      <c r="L587" s="27">
        <f t="shared" si="192"/>
        <v>-3001000</v>
      </c>
      <c r="M587" s="27">
        <f>+M588+M599+M606+M612+M595</f>
        <v>19226135508</v>
      </c>
      <c r="N587" s="27">
        <f>+N588+N599+N606+N612+N595</f>
        <v>14081632832.779999</v>
      </c>
      <c r="O587" s="27">
        <f>+O588+O599+O606+O612+O595</f>
        <v>12597729840.130001</v>
      </c>
      <c r="P587" s="27">
        <f>+P588+P599+P606+P612+P595</f>
        <v>4048665316.4200001</v>
      </c>
      <c r="Q587" s="64">
        <f>+Q588+Q599+Q606+Q612+Q595</f>
        <v>3865971008.4200001</v>
      </c>
    </row>
    <row r="588" spans="1:17" ht="63.75" thickBot="1" x14ac:dyDescent="0.3">
      <c r="A588" s="87" t="s">
        <v>506</v>
      </c>
      <c r="B588" s="15" t="s">
        <v>139</v>
      </c>
      <c r="C588" s="12" t="s">
        <v>16</v>
      </c>
      <c r="D588" s="12">
        <v>20</v>
      </c>
      <c r="E588" s="12" t="s">
        <v>14</v>
      </c>
      <c r="F588" s="16" t="s">
        <v>467</v>
      </c>
      <c r="G588" s="27">
        <f>+G589+G592+G593+G594+G591+G590</f>
        <v>952153325</v>
      </c>
      <c r="H588" s="27">
        <f>+H589+H592+H593+H594+H591+H590</f>
        <v>0</v>
      </c>
      <c r="I588" s="27">
        <f>+I589+I592+I593+I594+I591+I590</f>
        <v>0</v>
      </c>
      <c r="J588" s="27">
        <f>+J589+J592+J593+J594+J591+J590</f>
        <v>45000000</v>
      </c>
      <c r="K588" s="27">
        <f>+K589+K592+K593+K594+K591+K590</f>
        <v>0</v>
      </c>
      <c r="L588" s="27">
        <f t="shared" si="192"/>
        <v>45000000</v>
      </c>
      <c r="M588" s="27">
        <f>+M589+M592+M593+M594+M591+M590</f>
        <v>997153325</v>
      </c>
      <c r="N588" s="27">
        <f>+N589+N592+N593+N594+N591+N590</f>
        <v>752103100.52999997</v>
      </c>
      <c r="O588" s="27">
        <f>+O589+O592+O593+O594+O591+O590</f>
        <v>424880725.5</v>
      </c>
      <c r="P588" s="27">
        <f>+P589+P592+P593+P594+P591+P590</f>
        <v>196180870.84</v>
      </c>
      <c r="Q588" s="64">
        <f>+Q589+Q592+Q593+Q594+Q591+Q590</f>
        <v>196180870.84</v>
      </c>
    </row>
    <row r="589" spans="1:17" ht="32.25" thickBot="1" x14ac:dyDescent="0.3">
      <c r="A589" s="87" t="s">
        <v>506</v>
      </c>
      <c r="B589" s="18" t="s">
        <v>141</v>
      </c>
      <c r="C589" s="19" t="s">
        <v>16</v>
      </c>
      <c r="D589" s="19">
        <v>20</v>
      </c>
      <c r="E589" s="19" t="s">
        <v>14</v>
      </c>
      <c r="F589" s="20" t="s">
        <v>142</v>
      </c>
      <c r="G589" s="21">
        <v>16420000</v>
      </c>
      <c r="H589" s="21">
        <v>0</v>
      </c>
      <c r="I589" s="21">
        <v>0</v>
      </c>
      <c r="J589" s="21">
        <v>0</v>
      </c>
      <c r="K589" s="21">
        <v>0</v>
      </c>
      <c r="L589" s="21">
        <f t="shared" si="192"/>
        <v>0</v>
      </c>
      <c r="M589" s="21">
        <f t="shared" ref="M589:M594" si="194">+G589+L589</f>
        <v>16420000</v>
      </c>
      <c r="N589" s="25">
        <v>2858631.2</v>
      </c>
      <c r="O589" s="25">
        <v>2858631.2</v>
      </c>
      <c r="P589" s="21">
        <v>2858631.2</v>
      </c>
      <c r="Q589" s="62">
        <v>2858631.2</v>
      </c>
    </row>
    <row r="590" spans="1:17" ht="19.5" thickBot="1" x14ac:dyDescent="0.3">
      <c r="A590" s="87" t="s">
        <v>506</v>
      </c>
      <c r="B590" s="18" t="s">
        <v>143</v>
      </c>
      <c r="C590" s="19" t="s">
        <v>16</v>
      </c>
      <c r="D590" s="19">
        <v>20</v>
      </c>
      <c r="E590" s="19" t="s">
        <v>14</v>
      </c>
      <c r="F590" s="20" t="s">
        <v>144</v>
      </c>
      <c r="G590" s="21">
        <v>86852600</v>
      </c>
      <c r="H590" s="21">
        <v>0</v>
      </c>
      <c r="I590" s="21">
        <v>0</v>
      </c>
      <c r="J590" s="21">
        <v>45000000</v>
      </c>
      <c r="K590" s="21">
        <v>0</v>
      </c>
      <c r="L590" s="21">
        <f t="shared" si="192"/>
        <v>45000000</v>
      </c>
      <c r="M590" s="21">
        <f t="shared" si="194"/>
        <v>131852600</v>
      </c>
      <c r="N590" s="25">
        <v>130852600</v>
      </c>
      <c r="O590" s="25">
        <v>130852600</v>
      </c>
      <c r="P590" s="21">
        <v>130538048</v>
      </c>
      <c r="Q590" s="62">
        <v>130538048</v>
      </c>
    </row>
    <row r="591" spans="1:17" ht="19.5" thickBot="1" x14ac:dyDescent="0.3">
      <c r="A591" s="87" t="s">
        <v>506</v>
      </c>
      <c r="B591" s="18" t="s">
        <v>145</v>
      </c>
      <c r="C591" s="19" t="s">
        <v>16</v>
      </c>
      <c r="D591" s="19">
        <v>20</v>
      </c>
      <c r="E591" s="19" t="s">
        <v>14</v>
      </c>
      <c r="F591" s="20" t="s">
        <v>146</v>
      </c>
      <c r="G591" s="21">
        <v>15717514</v>
      </c>
      <c r="H591" s="21">
        <v>0</v>
      </c>
      <c r="I591" s="21">
        <v>0</v>
      </c>
      <c r="J591" s="21">
        <v>0</v>
      </c>
      <c r="K591" s="21">
        <v>0</v>
      </c>
      <c r="L591" s="21">
        <f t="shared" si="192"/>
        <v>0</v>
      </c>
      <c r="M591" s="21">
        <f t="shared" si="194"/>
        <v>15717514</v>
      </c>
      <c r="N591" s="25">
        <v>2942570</v>
      </c>
      <c r="O591" s="25">
        <v>2941578.95</v>
      </c>
      <c r="P591" s="21">
        <v>120008.95</v>
      </c>
      <c r="Q591" s="62">
        <v>120008.95</v>
      </c>
    </row>
    <row r="592" spans="1:17" ht="19.5" thickBot="1" x14ac:dyDescent="0.3">
      <c r="A592" s="87" t="s">
        <v>506</v>
      </c>
      <c r="B592" s="18" t="s">
        <v>147</v>
      </c>
      <c r="C592" s="19" t="s">
        <v>16</v>
      </c>
      <c r="D592" s="19">
        <v>20</v>
      </c>
      <c r="E592" s="19" t="s">
        <v>14</v>
      </c>
      <c r="F592" s="20" t="s">
        <v>148</v>
      </c>
      <c r="G592" s="21">
        <v>25215211</v>
      </c>
      <c r="H592" s="21">
        <v>0</v>
      </c>
      <c r="I592" s="21">
        <v>0</v>
      </c>
      <c r="J592" s="21">
        <v>0</v>
      </c>
      <c r="K592" s="21">
        <v>0</v>
      </c>
      <c r="L592" s="21">
        <f t="shared" si="192"/>
        <v>0</v>
      </c>
      <c r="M592" s="21">
        <f t="shared" si="194"/>
        <v>25215211</v>
      </c>
      <c r="N592" s="25">
        <v>4730883.33</v>
      </c>
      <c r="O592" s="25">
        <v>4729905.5199999996</v>
      </c>
      <c r="P592" s="21">
        <v>3534588.86</v>
      </c>
      <c r="Q592" s="62">
        <v>3534588.86</v>
      </c>
    </row>
    <row r="593" spans="1:17" ht="19.5" thickBot="1" x14ac:dyDescent="0.3">
      <c r="A593" s="87" t="s">
        <v>506</v>
      </c>
      <c r="B593" s="18" t="s">
        <v>149</v>
      </c>
      <c r="C593" s="19" t="s">
        <v>16</v>
      </c>
      <c r="D593" s="19">
        <v>20</v>
      </c>
      <c r="E593" s="19" t="s">
        <v>14</v>
      </c>
      <c r="F593" s="20" t="s">
        <v>150</v>
      </c>
      <c r="G593" s="21">
        <v>421698000</v>
      </c>
      <c r="H593" s="21">
        <v>0</v>
      </c>
      <c r="I593" s="21">
        <v>0</v>
      </c>
      <c r="J593" s="21">
        <v>0</v>
      </c>
      <c r="K593" s="21">
        <v>0</v>
      </c>
      <c r="L593" s="21">
        <f t="shared" si="192"/>
        <v>0</v>
      </c>
      <c r="M593" s="21">
        <f t="shared" si="194"/>
        <v>421698000</v>
      </c>
      <c r="N593" s="25">
        <v>224468416</v>
      </c>
      <c r="O593" s="25">
        <v>224376945.83000001</v>
      </c>
      <c r="P593" s="21">
        <v>8529.83</v>
      </c>
      <c r="Q593" s="62">
        <v>8529.83</v>
      </c>
    </row>
    <row r="594" spans="1:17" ht="32.25" thickBot="1" x14ac:dyDescent="0.3">
      <c r="A594" s="87" t="s">
        <v>506</v>
      </c>
      <c r="B594" s="18" t="s">
        <v>151</v>
      </c>
      <c r="C594" s="19" t="s">
        <v>16</v>
      </c>
      <c r="D594" s="19">
        <v>20</v>
      </c>
      <c r="E594" s="19" t="s">
        <v>14</v>
      </c>
      <c r="F594" s="20" t="s">
        <v>468</v>
      </c>
      <c r="G594" s="21">
        <v>386250000</v>
      </c>
      <c r="H594" s="21">
        <v>0</v>
      </c>
      <c r="I594" s="21">
        <v>0</v>
      </c>
      <c r="J594" s="21">
        <v>0</v>
      </c>
      <c r="K594" s="21">
        <v>0</v>
      </c>
      <c r="L594" s="21">
        <f t="shared" si="192"/>
        <v>0</v>
      </c>
      <c r="M594" s="21">
        <f t="shared" si="194"/>
        <v>386250000</v>
      </c>
      <c r="N594" s="25">
        <v>386250000</v>
      </c>
      <c r="O594" s="25">
        <v>59121064</v>
      </c>
      <c r="P594" s="21">
        <v>59121064</v>
      </c>
      <c r="Q594" s="62">
        <v>59121064</v>
      </c>
    </row>
    <row r="595" spans="1:17" ht="48" thickBot="1" x14ac:dyDescent="0.3">
      <c r="A595" s="87" t="s">
        <v>506</v>
      </c>
      <c r="B595" s="15" t="s">
        <v>153</v>
      </c>
      <c r="C595" s="12" t="s">
        <v>16</v>
      </c>
      <c r="D595" s="12">
        <v>20</v>
      </c>
      <c r="E595" s="12" t="s">
        <v>14</v>
      </c>
      <c r="F595" s="16" t="s">
        <v>469</v>
      </c>
      <c r="G595" s="27">
        <f>+G596+G597+G598</f>
        <v>9992637352</v>
      </c>
      <c r="H595" s="27">
        <f>+H596+H597+H598</f>
        <v>0</v>
      </c>
      <c r="I595" s="27">
        <f>+I596+I597+I598</f>
        <v>0</v>
      </c>
      <c r="J595" s="27">
        <f>+J596+J597+J598</f>
        <v>0</v>
      </c>
      <c r="K595" s="27">
        <f>+K596+K597+K598</f>
        <v>48021000</v>
      </c>
      <c r="L595" s="27">
        <f t="shared" si="192"/>
        <v>-48021000</v>
      </c>
      <c r="M595" s="27">
        <f>+M596+M597+M598</f>
        <v>9944616352</v>
      </c>
      <c r="N595" s="27">
        <f>+N596+N597+N598</f>
        <v>6167925975</v>
      </c>
      <c r="O595" s="27">
        <f>+O596+O597+O598</f>
        <v>5485696722.3800001</v>
      </c>
      <c r="P595" s="27">
        <f>+P596+P597+P598</f>
        <v>2808795292.8299999</v>
      </c>
      <c r="Q595" s="64">
        <f>+Q596+Q597+Q598</f>
        <v>2808795292.8299999</v>
      </c>
    </row>
    <row r="596" spans="1:17" ht="19.5" thickBot="1" x14ac:dyDescent="0.3">
      <c r="A596" s="87" t="s">
        <v>506</v>
      </c>
      <c r="B596" s="18" t="s">
        <v>155</v>
      </c>
      <c r="C596" s="19" t="s">
        <v>16</v>
      </c>
      <c r="D596" s="19">
        <v>20</v>
      </c>
      <c r="E596" s="19" t="s">
        <v>14</v>
      </c>
      <c r="F596" s="20" t="s">
        <v>156</v>
      </c>
      <c r="G596" s="21">
        <v>1637544870</v>
      </c>
      <c r="H596" s="21">
        <v>0</v>
      </c>
      <c r="I596" s="21">
        <v>0</v>
      </c>
      <c r="J596" s="21">
        <v>0</v>
      </c>
      <c r="K596" s="21">
        <v>0</v>
      </c>
      <c r="L596" s="21">
        <f t="shared" si="192"/>
        <v>0</v>
      </c>
      <c r="M596" s="21">
        <f>+G596+L596</f>
        <v>1637544870</v>
      </c>
      <c r="N596" s="21">
        <v>1141399144</v>
      </c>
      <c r="O596" s="21">
        <v>1103441731</v>
      </c>
      <c r="P596" s="21">
        <v>1098146359</v>
      </c>
      <c r="Q596" s="62">
        <v>1098146359</v>
      </c>
    </row>
    <row r="597" spans="1:17" ht="19.5" thickBot="1" x14ac:dyDescent="0.3">
      <c r="A597" s="87" t="s">
        <v>506</v>
      </c>
      <c r="B597" s="18" t="s">
        <v>157</v>
      </c>
      <c r="C597" s="19" t="s">
        <v>16</v>
      </c>
      <c r="D597" s="19">
        <v>20</v>
      </c>
      <c r="E597" s="19" t="s">
        <v>14</v>
      </c>
      <c r="F597" s="20" t="s">
        <v>158</v>
      </c>
      <c r="G597" s="21">
        <v>8350831932</v>
      </c>
      <c r="H597" s="21">
        <v>0</v>
      </c>
      <c r="I597" s="21">
        <v>0</v>
      </c>
      <c r="J597" s="21">
        <v>0</v>
      </c>
      <c r="K597" s="21">
        <f>46000000+2021000</f>
        <v>48021000</v>
      </c>
      <c r="L597" s="21">
        <f t="shared" si="192"/>
        <v>-48021000</v>
      </c>
      <c r="M597" s="21">
        <f>+G597+L597</f>
        <v>8302810932</v>
      </c>
      <c r="N597" s="21">
        <v>5025158434</v>
      </c>
      <c r="O597" s="21">
        <v>4380888590.5</v>
      </c>
      <c r="P597" s="21">
        <v>1710648929.95</v>
      </c>
      <c r="Q597" s="62">
        <v>1710648929.95</v>
      </c>
    </row>
    <row r="598" spans="1:17" ht="32.25" thickBot="1" x14ac:dyDescent="0.3">
      <c r="A598" s="87" t="s">
        <v>506</v>
      </c>
      <c r="B598" s="18" t="s">
        <v>159</v>
      </c>
      <c r="C598" s="19" t="s">
        <v>16</v>
      </c>
      <c r="D598" s="19">
        <v>20</v>
      </c>
      <c r="E598" s="19" t="s">
        <v>14</v>
      </c>
      <c r="F598" s="20" t="s">
        <v>160</v>
      </c>
      <c r="G598" s="21">
        <v>4260550</v>
      </c>
      <c r="H598" s="21">
        <v>0</v>
      </c>
      <c r="I598" s="21">
        <v>0</v>
      </c>
      <c r="J598" s="21">
        <v>0</v>
      </c>
      <c r="K598" s="21">
        <v>0</v>
      </c>
      <c r="L598" s="21">
        <f t="shared" si="192"/>
        <v>0</v>
      </c>
      <c r="M598" s="21">
        <f>+G598+L598</f>
        <v>4260550</v>
      </c>
      <c r="N598" s="21">
        <v>1368397</v>
      </c>
      <c r="O598" s="21">
        <v>1366400.88</v>
      </c>
      <c r="P598" s="21">
        <v>3.88</v>
      </c>
      <c r="Q598" s="62">
        <v>3.88</v>
      </c>
    </row>
    <row r="599" spans="1:17" ht="32.25" thickBot="1" x14ac:dyDescent="0.3">
      <c r="A599" s="87" t="s">
        <v>506</v>
      </c>
      <c r="B599" s="15" t="s">
        <v>161</v>
      </c>
      <c r="C599" s="12" t="s">
        <v>16</v>
      </c>
      <c r="D599" s="12">
        <v>20</v>
      </c>
      <c r="E599" s="12" t="s">
        <v>14</v>
      </c>
      <c r="F599" s="16" t="s">
        <v>162</v>
      </c>
      <c r="G599" s="27">
        <f>SUM(G600:G605)</f>
        <v>7651445831</v>
      </c>
      <c r="H599" s="27">
        <f>SUM(H600:H605)</f>
        <v>0</v>
      </c>
      <c r="I599" s="27">
        <f>SUM(I600:I605)</f>
        <v>0</v>
      </c>
      <c r="J599" s="27">
        <f>SUM(J600:J605)</f>
        <v>70000000</v>
      </c>
      <c r="K599" s="27">
        <f>SUM(K600:K605)</f>
        <v>70000000</v>
      </c>
      <c r="L599" s="27">
        <f t="shared" si="192"/>
        <v>0</v>
      </c>
      <c r="M599" s="27">
        <f>SUM(M600:M605)</f>
        <v>7651445831</v>
      </c>
      <c r="N599" s="27">
        <f>SUM(N600:N605)</f>
        <v>6611573151.6700001</v>
      </c>
      <c r="O599" s="27">
        <f>SUM(O600:O605)</f>
        <v>6321248379.3800001</v>
      </c>
      <c r="P599" s="27">
        <f>SUM(P600:P605)</f>
        <v>1032985139.88</v>
      </c>
      <c r="Q599" s="64">
        <f>SUM(Q600:Q605)</f>
        <v>850290831.88</v>
      </c>
    </row>
    <row r="600" spans="1:17" ht="19.5" thickBot="1" x14ac:dyDescent="0.3">
      <c r="A600" s="87" t="s">
        <v>506</v>
      </c>
      <c r="B600" s="18" t="s">
        <v>163</v>
      </c>
      <c r="C600" s="19" t="s">
        <v>16</v>
      </c>
      <c r="D600" s="19">
        <v>20</v>
      </c>
      <c r="E600" s="19" t="s">
        <v>14</v>
      </c>
      <c r="F600" s="20" t="s">
        <v>164</v>
      </c>
      <c r="G600" s="21">
        <v>2184505767</v>
      </c>
      <c r="H600" s="21">
        <v>0</v>
      </c>
      <c r="I600" s="21">
        <v>0</v>
      </c>
      <c r="J600" s="21">
        <v>0</v>
      </c>
      <c r="K600" s="21">
        <v>70000000</v>
      </c>
      <c r="L600" s="21">
        <f t="shared" si="192"/>
        <v>-70000000</v>
      </c>
      <c r="M600" s="21">
        <f t="shared" ref="M600:M605" si="195">+G600+L600</f>
        <v>2114505767</v>
      </c>
      <c r="N600" s="21">
        <v>1975657208</v>
      </c>
      <c r="O600" s="21">
        <v>1975315950.3800001</v>
      </c>
      <c r="P600" s="21">
        <v>380620088.38</v>
      </c>
      <c r="Q600" s="62">
        <v>254579682.38</v>
      </c>
    </row>
    <row r="601" spans="1:17" ht="32.25" thickBot="1" x14ac:dyDescent="0.3">
      <c r="A601" s="87" t="s">
        <v>506</v>
      </c>
      <c r="B601" s="18" t="s">
        <v>165</v>
      </c>
      <c r="C601" s="19" t="s">
        <v>16</v>
      </c>
      <c r="D601" s="19">
        <v>20</v>
      </c>
      <c r="E601" s="19" t="s">
        <v>14</v>
      </c>
      <c r="F601" s="20" t="s">
        <v>470</v>
      </c>
      <c r="G601" s="21">
        <v>3068205231</v>
      </c>
      <c r="H601" s="21">
        <v>0</v>
      </c>
      <c r="I601" s="21">
        <v>0</v>
      </c>
      <c r="J601" s="21">
        <v>70000000</v>
      </c>
      <c r="K601" s="21">
        <v>0</v>
      </c>
      <c r="L601" s="21">
        <f t="shared" si="192"/>
        <v>70000000</v>
      </c>
      <c r="M601" s="21">
        <f t="shared" si="195"/>
        <v>3138205231</v>
      </c>
      <c r="N601" s="21">
        <v>3088528518</v>
      </c>
      <c r="O601" s="21">
        <v>2971849277.52</v>
      </c>
      <c r="P601" s="21">
        <v>420932275.51999998</v>
      </c>
      <c r="Q601" s="62">
        <v>366965067.51999998</v>
      </c>
    </row>
    <row r="602" spans="1:17" ht="32.25" thickBot="1" x14ac:dyDescent="0.3">
      <c r="A602" s="87" t="s">
        <v>506</v>
      </c>
      <c r="B602" s="18" t="s">
        <v>167</v>
      </c>
      <c r="C602" s="19" t="s">
        <v>16</v>
      </c>
      <c r="D602" s="19">
        <v>20</v>
      </c>
      <c r="E602" s="19" t="s">
        <v>14</v>
      </c>
      <c r="F602" s="20" t="s">
        <v>471</v>
      </c>
      <c r="G602" s="21">
        <v>373553600</v>
      </c>
      <c r="H602" s="21">
        <v>0</v>
      </c>
      <c r="I602" s="21">
        <v>0</v>
      </c>
      <c r="J602" s="21">
        <v>0</v>
      </c>
      <c r="K602" s="21">
        <v>0</v>
      </c>
      <c r="L602" s="21">
        <f t="shared" si="192"/>
        <v>0</v>
      </c>
      <c r="M602" s="21">
        <f t="shared" si="195"/>
        <v>373553600</v>
      </c>
      <c r="N602" s="21">
        <v>233224600</v>
      </c>
      <c r="O602" s="21">
        <v>60076625.590000004</v>
      </c>
      <c r="P602" s="21">
        <v>14921703.59</v>
      </c>
      <c r="Q602" s="62">
        <v>14921703.59</v>
      </c>
    </row>
    <row r="603" spans="1:17" ht="19.5" thickBot="1" x14ac:dyDescent="0.3">
      <c r="A603" s="87" t="s">
        <v>506</v>
      </c>
      <c r="B603" s="18" t="s">
        <v>169</v>
      </c>
      <c r="C603" s="19" t="s">
        <v>16</v>
      </c>
      <c r="D603" s="19">
        <v>20</v>
      </c>
      <c r="E603" s="19" t="s">
        <v>14</v>
      </c>
      <c r="F603" s="20" t="s">
        <v>170</v>
      </c>
      <c r="G603" s="21">
        <v>1353159517</v>
      </c>
      <c r="H603" s="21">
        <v>0</v>
      </c>
      <c r="I603" s="21">
        <v>0</v>
      </c>
      <c r="J603" s="21">
        <v>0</v>
      </c>
      <c r="K603" s="21">
        <v>0</v>
      </c>
      <c r="L603" s="21">
        <f t="shared" si="192"/>
        <v>0</v>
      </c>
      <c r="M603" s="21">
        <f t="shared" si="195"/>
        <v>1353159517</v>
      </c>
      <c r="N603" s="21">
        <v>1012325825.67</v>
      </c>
      <c r="O603" s="21">
        <v>1012239719.72</v>
      </c>
      <c r="P603" s="21">
        <v>145906188.97999999</v>
      </c>
      <c r="Q603" s="62">
        <v>143219494.97999999</v>
      </c>
    </row>
    <row r="604" spans="1:17" ht="48" thickBot="1" x14ac:dyDescent="0.3">
      <c r="A604" s="87" t="s">
        <v>506</v>
      </c>
      <c r="B604" s="18" t="s">
        <v>171</v>
      </c>
      <c r="C604" s="19" t="s">
        <v>16</v>
      </c>
      <c r="D604" s="19">
        <v>20</v>
      </c>
      <c r="E604" s="19" t="s">
        <v>14</v>
      </c>
      <c r="F604" s="20" t="s">
        <v>472</v>
      </c>
      <c r="G604" s="21">
        <v>213650000</v>
      </c>
      <c r="H604" s="21">
        <v>0</v>
      </c>
      <c r="I604" s="21">
        <v>0</v>
      </c>
      <c r="J604" s="21">
        <v>0</v>
      </c>
      <c r="K604" s="21">
        <v>0</v>
      </c>
      <c r="L604" s="21">
        <f t="shared" si="192"/>
        <v>0</v>
      </c>
      <c r="M604" s="21">
        <f t="shared" si="195"/>
        <v>213650000</v>
      </c>
      <c r="N604" s="21">
        <v>83700000</v>
      </c>
      <c r="O604" s="21">
        <v>83651132.060000002</v>
      </c>
      <c r="P604" s="21">
        <v>1132.06</v>
      </c>
      <c r="Q604" s="62">
        <v>1132.06</v>
      </c>
    </row>
    <row r="605" spans="1:17" ht="48" thickBot="1" x14ac:dyDescent="0.3">
      <c r="A605" s="87" t="s">
        <v>506</v>
      </c>
      <c r="B605" s="18" t="s">
        <v>173</v>
      </c>
      <c r="C605" s="19" t="s">
        <v>16</v>
      </c>
      <c r="D605" s="19">
        <v>20</v>
      </c>
      <c r="E605" s="19" t="s">
        <v>14</v>
      </c>
      <c r="F605" s="20" t="s">
        <v>473</v>
      </c>
      <c r="G605" s="21">
        <v>458371716</v>
      </c>
      <c r="H605" s="21">
        <v>0</v>
      </c>
      <c r="I605" s="21">
        <v>0</v>
      </c>
      <c r="J605" s="21">
        <v>0</v>
      </c>
      <c r="K605" s="21">
        <v>0</v>
      </c>
      <c r="L605" s="21">
        <f t="shared" si="192"/>
        <v>0</v>
      </c>
      <c r="M605" s="21">
        <f t="shared" si="195"/>
        <v>458371716</v>
      </c>
      <c r="N605" s="21">
        <v>218137000</v>
      </c>
      <c r="O605" s="21">
        <v>218115674.11000001</v>
      </c>
      <c r="P605" s="21">
        <v>70603751.349999994</v>
      </c>
      <c r="Q605" s="62">
        <v>70603751.349999994</v>
      </c>
    </row>
    <row r="606" spans="1:17" ht="32.25" thickBot="1" x14ac:dyDescent="0.3">
      <c r="A606" s="87" t="s">
        <v>506</v>
      </c>
      <c r="B606" s="15" t="s">
        <v>175</v>
      </c>
      <c r="C606" s="12" t="s">
        <v>16</v>
      </c>
      <c r="D606" s="12">
        <v>20</v>
      </c>
      <c r="E606" s="12" t="s">
        <v>14</v>
      </c>
      <c r="F606" s="16" t="s">
        <v>474</v>
      </c>
      <c r="G606" s="27">
        <f>SUM(G607:G611)</f>
        <v>587900000</v>
      </c>
      <c r="H606" s="27">
        <f>SUM(H607:H611)</f>
        <v>0</v>
      </c>
      <c r="I606" s="27">
        <f>SUM(I607:I611)</f>
        <v>0</v>
      </c>
      <c r="J606" s="27">
        <f>SUM(J607:J611)</f>
        <v>20000</v>
      </c>
      <c r="K606" s="27">
        <f>SUM(K607:K611)</f>
        <v>0</v>
      </c>
      <c r="L606" s="27">
        <f t="shared" si="192"/>
        <v>20000</v>
      </c>
      <c r="M606" s="27">
        <f>SUM(M607:M611)</f>
        <v>587920000</v>
      </c>
      <c r="N606" s="27">
        <f>SUM(N607:N611)</f>
        <v>543576150</v>
      </c>
      <c r="O606" s="27">
        <f>SUM(O607:O611)</f>
        <v>359449557.29000002</v>
      </c>
      <c r="P606" s="27">
        <f>SUM(P607:P611)</f>
        <v>4249557.29</v>
      </c>
      <c r="Q606" s="64">
        <f>SUM(Q607:Q611)</f>
        <v>4249557.29</v>
      </c>
    </row>
    <row r="607" spans="1:17" ht="19.5" thickBot="1" x14ac:dyDescent="0.3">
      <c r="A607" s="87" t="s">
        <v>506</v>
      </c>
      <c r="B607" s="18" t="s">
        <v>177</v>
      </c>
      <c r="C607" s="19" t="s">
        <v>16</v>
      </c>
      <c r="D607" s="19">
        <v>20</v>
      </c>
      <c r="E607" s="19" t="s">
        <v>14</v>
      </c>
      <c r="F607" s="20" t="s">
        <v>178</v>
      </c>
      <c r="G607" s="21">
        <v>282000000</v>
      </c>
      <c r="H607" s="21">
        <v>0</v>
      </c>
      <c r="I607" s="21">
        <v>0</v>
      </c>
      <c r="J607" s="21">
        <v>0</v>
      </c>
      <c r="K607" s="21">
        <v>0</v>
      </c>
      <c r="L607" s="21">
        <f t="shared" si="192"/>
        <v>0</v>
      </c>
      <c r="M607" s="21">
        <f t="shared" ref="M607:M612" si="196">+G607+L607</f>
        <v>282000000</v>
      </c>
      <c r="N607" s="21">
        <v>282000000</v>
      </c>
      <c r="O607" s="21">
        <v>129246400</v>
      </c>
      <c r="P607" s="21">
        <v>4046400</v>
      </c>
      <c r="Q607" s="62">
        <v>4046400</v>
      </c>
    </row>
    <row r="608" spans="1:17" ht="32.25" thickBot="1" x14ac:dyDescent="0.3">
      <c r="A608" s="87" t="s">
        <v>506</v>
      </c>
      <c r="B608" s="18" t="s">
        <v>179</v>
      </c>
      <c r="C608" s="19" t="s">
        <v>16</v>
      </c>
      <c r="D608" s="19">
        <v>20</v>
      </c>
      <c r="E608" s="19" t="s">
        <v>14</v>
      </c>
      <c r="F608" s="20" t="s">
        <v>180</v>
      </c>
      <c r="G608" s="21">
        <v>35000000</v>
      </c>
      <c r="H608" s="21">
        <v>0</v>
      </c>
      <c r="I608" s="21">
        <v>0</v>
      </c>
      <c r="J608" s="21">
        <v>0</v>
      </c>
      <c r="K608" s="21">
        <v>0</v>
      </c>
      <c r="L608" s="21">
        <f t="shared" si="192"/>
        <v>0</v>
      </c>
      <c r="M608" s="21">
        <f t="shared" si="196"/>
        <v>35000000</v>
      </c>
      <c r="N608" s="21">
        <v>30005350</v>
      </c>
      <c r="O608" s="21">
        <v>377.6</v>
      </c>
      <c r="P608" s="21">
        <v>377.6</v>
      </c>
      <c r="Q608" s="62">
        <v>377.6</v>
      </c>
    </row>
    <row r="609" spans="1:17" ht="48" thickBot="1" x14ac:dyDescent="0.3">
      <c r="A609" s="87" t="s">
        <v>506</v>
      </c>
      <c r="B609" s="18" t="s">
        <v>181</v>
      </c>
      <c r="C609" s="19" t="s">
        <v>16</v>
      </c>
      <c r="D609" s="19">
        <v>20</v>
      </c>
      <c r="E609" s="19" t="s">
        <v>14</v>
      </c>
      <c r="F609" s="20" t="s">
        <v>475</v>
      </c>
      <c r="G609" s="21">
        <v>1500000</v>
      </c>
      <c r="H609" s="21">
        <v>0</v>
      </c>
      <c r="I609" s="21">
        <v>0</v>
      </c>
      <c r="J609" s="21">
        <v>10000</v>
      </c>
      <c r="K609" s="21">
        <v>0</v>
      </c>
      <c r="L609" s="21">
        <f t="shared" si="192"/>
        <v>10000</v>
      </c>
      <c r="M609" s="21">
        <f t="shared" si="196"/>
        <v>1510000</v>
      </c>
      <c r="N609" s="21">
        <v>1510000</v>
      </c>
      <c r="O609" s="21">
        <v>197425</v>
      </c>
      <c r="P609" s="21">
        <v>197425</v>
      </c>
      <c r="Q609" s="62">
        <v>197425</v>
      </c>
    </row>
    <row r="610" spans="1:17" ht="32.25" thickBot="1" x14ac:dyDescent="0.3">
      <c r="A610" s="87" t="s">
        <v>506</v>
      </c>
      <c r="B610" s="18" t="s">
        <v>183</v>
      </c>
      <c r="C610" s="19" t="s">
        <v>16</v>
      </c>
      <c r="D610" s="19">
        <v>20</v>
      </c>
      <c r="E610" s="19" t="s">
        <v>14</v>
      </c>
      <c r="F610" s="20" t="s">
        <v>476</v>
      </c>
      <c r="G610" s="21">
        <v>239400000</v>
      </c>
      <c r="H610" s="21">
        <v>0</v>
      </c>
      <c r="I610" s="21">
        <v>0</v>
      </c>
      <c r="J610" s="21">
        <v>0</v>
      </c>
      <c r="K610" s="21">
        <v>0</v>
      </c>
      <c r="L610" s="21">
        <f t="shared" si="192"/>
        <v>0</v>
      </c>
      <c r="M610" s="25">
        <f t="shared" si="196"/>
        <v>239400000</v>
      </c>
      <c r="N610" s="21">
        <v>200050800</v>
      </c>
      <c r="O610" s="21">
        <v>200004122.37</v>
      </c>
      <c r="P610" s="21">
        <v>4122.37</v>
      </c>
      <c r="Q610" s="62">
        <v>4122.37</v>
      </c>
    </row>
    <row r="611" spans="1:17" ht="19.5" thickBot="1" x14ac:dyDescent="0.3">
      <c r="A611" s="87" t="s">
        <v>506</v>
      </c>
      <c r="B611" s="18" t="s">
        <v>185</v>
      </c>
      <c r="C611" s="19" t="s">
        <v>16</v>
      </c>
      <c r="D611" s="19">
        <v>20</v>
      </c>
      <c r="E611" s="19" t="s">
        <v>14</v>
      </c>
      <c r="F611" s="20" t="s">
        <v>186</v>
      </c>
      <c r="G611" s="21">
        <v>30000000</v>
      </c>
      <c r="H611" s="21">
        <v>0</v>
      </c>
      <c r="I611" s="21">
        <v>0</v>
      </c>
      <c r="J611" s="21">
        <v>10000</v>
      </c>
      <c r="K611" s="21">
        <v>0</v>
      </c>
      <c r="L611" s="21">
        <f t="shared" si="192"/>
        <v>10000</v>
      </c>
      <c r="M611" s="25">
        <f t="shared" si="196"/>
        <v>30010000</v>
      </c>
      <c r="N611" s="21">
        <v>30010000</v>
      </c>
      <c r="O611" s="21">
        <v>30001232.32</v>
      </c>
      <c r="P611" s="21">
        <v>1232.32</v>
      </c>
      <c r="Q611" s="62">
        <v>1232.32</v>
      </c>
    </row>
    <row r="612" spans="1:17" ht="19.5" thickBot="1" x14ac:dyDescent="0.3">
      <c r="A612" s="87" t="s">
        <v>506</v>
      </c>
      <c r="B612" s="15" t="s">
        <v>187</v>
      </c>
      <c r="C612" s="12" t="s">
        <v>16</v>
      </c>
      <c r="D612" s="12">
        <v>20</v>
      </c>
      <c r="E612" s="12" t="s">
        <v>14</v>
      </c>
      <c r="F612" s="16" t="s">
        <v>188</v>
      </c>
      <c r="G612" s="27">
        <v>45000000</v>
      </c>
      <c r="H612" s="27">
        <v>0</v>
      </c>
      <c r="I612" s="27">
        <v>0</v>
      </c>
      <c r="J612" s="27">
        <v>0</v>
      </c>
      <c r="K612" s="27">
        <v>0</v>
      </c>
      <c r="L612" s="27">
        <f t="shared" si="192"/>
        <v>0</v>
      </c>
      <c r="M612" s="27">
        <f t="shared" si="196"/>
        <v>45000000</v>
      </c>
      <c r="N612" s="27">
        <v>6454455.5800000001</v>
      </c>
      <c r="O612" s="27">
        <v>6454455.5800000001</v>
      </c>
      <c r="P612" s="27">
        <v>6454455.5800000001</v>
      </c>
      <c r="Q612" s="64">
        <v>6454455.5800000001</v>
      </c>
    </row>
    <row r="613" spans="1:17" ht="19.5" thickBot="1" x14ac:dyDescent="0.3">
      <c r="A613" s="87" t="s">
        <v>506</v>
      </c>
      <c r="B613" s="15" t="s">
        <v>189</v>
      </c>
      <c r="C613" s="12" t="s">
        <v>13</v>
      </c>
      <c r="D613" s="12">
        <v>10</v>
      </c>
      <c r="E613" s="12" t="s">
        <v>14</v>
      </c>
      <c r="F613" s="16" t="s">
        <v>190</v>
      </c>
      <c r="G613" s="27">
        <f>+G625</f>
        <v>1451042370</v>
      </c>
      <c r="H613" s="27">
        <f>+H625</f>
        <v>0</v>
      </c>
      <c r="I613" s="27">
        <f>+I625</f>
        <v>0</v>
      </c>
      <c r="J613" s="27">
        <f>+J625</f>
        <v>0</v>
      </c>
      <c r="K613" s="27">
        <f>+K625</f>
        <v>0</v>
      </c>
      <c r="L613" s="27">
        <f t="shared" si="192"/>
        <v>0</v>
      </c>
      <c r="M613" s="27">
        <f>+M625</f>
        <v>1451042370</v>
      </c>
      <c r="N613" s="27">
        <f>+N625</f>
        <v>0</v>
      </c>
      <c r="O613" s="27">
        <f>+O625</f>
        <v>0</v>
      </c>
      <c r="P613" s="27">
        <f>+P625</f>
        <v>0</v>
      </c>
      <c r="Q613" s="64">
        <f>+Q625</f>
        <v>0</v>
      </c>
    </row>
    <row r="614" spans="1:17" ht="19.5" thickBot="1" x14ac:dyDescent="0.3">
      <c r="A614" s="87" t="s">
        <v>506</v>
      </c>
      <c r="B614" s="15" t="s">
        <v>189</v>
      </c>
      <c r="C614" s="12" t="s">
        <v>16</v>
      </c>
      <c r="D614" s="12">
        <v>20</v>
      </c>
      <c r="E614" s="12" t="s">
        <v>14</v>
      </c>
      <c r="F614" s="16" t="s">
        <v>190</v>
      </c>
      <c r="G614" s="27">
        <f>+G615+G618+G624</f>
        <v>13400055000</v>
      </c>
      <c r="H614" s="27">
        <f t="shared" ref="H614:Q614" si="197">+H615+H618+H624</f>
        <v>0</v>
      </c>
      <c r="I614" s="27">
        <f t="shared" si="197"/>
        <v>0</v>
      </c>
      <c r="J614" s="27">
        <f t="shared" si="197"/>
        <v>0</v>
      </c>
      <c r="K614" s="27">
        <f t="shared" si="197"/>
        <v>0</v>
      </c>
      <c r="L614" s="27">
        <f t="shared" si="192"/>
        <v>0</v>
      </c>
      <c r="M614" s="27">
        <f t="shared" si="197"/>
        <v>13400055000</v>
      </c>
      <c r="N614" s="27">
        <f t="shared" si="197"/>
        <v>242514000</v>
      </c>
      <c r="O614" s="27">
        <f t="shared" si="197"/>
        <v>40831718.039999999</v>
      </c>
      <c r="P614" s="27">
        <f t="shared" si="197"/>
        <v>40831718.039999999</v>
      </c>
      <c r="Q614" s="64">
        <f t="shared" si="197"/>
        <v>40831718.039999999</v>
      </c>
    </row>
    <row r="615" spans="1:17" ht="19.5" thickBot="1" x14ac:dyDescent="0.3">
      <c r="A615" s="87" t="s">
        <v>506</v>
      </c>
      <c r="B615" s="15" t="s">
        <v>191</v>
      </c>
      <c r="C615" s="12" t="s">
        <v>16</v>
      </c>
      <c r="D615" s="12">
        <v>20</v>
      </c>
      <c r="E615" s="12" t="s">
        <v>14</v>
      </c>
      <c r="F615" s="16" t="s">
        <v>192</v>
      </c>
      <c r="G615" s="27">
        <f>+G616</f>
        <v>5574395000</v>
      </c>
      <c r="H615" s="27">
        <f t="shared" ref="H615:Q616" si="198">+H616</f>
        <v>0</v>
      </c>
      <c r="I615" s="27">
        <f t="shared" si="198"/>
        <v>0</v>
      </c>
      <c r="J615" s="27">
        <f t="shared" si="198"/>
        <v>0</v>
      </c>
      <c r="K615" s="27">
        <f t="shared" si="198"/>
        <v>0</v>
      </c>
      <c r="L615" s="27">
        <f t="shared" si="192"/>
        <v>0</v>
      </c>
      <c r="M615" s="27">
        <f t="shared" si="198"/>
        <v>5574395000</v>
      </c>
      <c r="N615" s="27">
        <f t="shared" si="198"/>
        <v>0</v>
      </c>
      <c r="O615" s="27">
        <f t="shared" si="198"/>
        <v>0</v>
      </c>
      <c r="P615" s="27">
        <f t="shared" si="198"/>
        <v>0</v>
      </c>
      <c r="Q615" s="64">
        <f t="shared" si="198"/>
        <v>0</v>
      </c>
    </row>
    <row r="616" spans="1:17" ht="19.5" thickBot="1" x14ac:dyDescent="0.3">
      <c r="A616" s="87" t="s">
        <v>506</v>
      </c>
      <c r="B616" s="15" t="s">
        <v>193</v>
      </c>
      <c r="C616" s="12" t="s">
        <v>16</v>
      </c>
      <c r="D616" s="12">
        <v>20</v>
      </c>
      <c r="E616" s="12" t="s">
        <v>14</v>
      </c>
      <c r="F616" s="16" t="s">
        <v>194</v>
      </c>
      <c r="G616" s="27">
        <f>+G617</f>
        <v>5574395000</v>
      </c>
      <c r="H616" s="27">
        <f t="shared" si="198"/>
        <v>0</v>
      </c>
      <c r="I616" s="27">
        <f t="shared" si="198"/>
        <v>0</v>
      </c>
      <c r="J616" s="27">
        <f t="shared" si="198"/>
        <v>0</v>
      </c>
      <c r="K616" s="27">
        <f t="shared" si="198"/>
        <v>0</v>
      </c>
      <c r="L616" s="27">
        <f t="shared" si="192"/>
        <v>0</v>
      </c>
      <c r="M616" s="27">
        <f t="shared" si="198"/>
        <v>5574395000</v>
      </c>
      <c r="N616" s="27">
        <f t="shared" si="198"/>
        <v>0</v>
      </c>
      <c r="O616" s="27">
        <f t="shared" si="198"/>
        <v>0</v>
      </c>
      <c r="P616" s="27">
        <f t="shared" si="198"/>
        <v>0</v>
      </c>
      <c r="Q616" s="64">
        <f t="shared" si="198"/>
        <v>0</v>
      </c>
    </row>
    <row r="617" spans="1:17" ht="32.25" thickBot="1" x14ac:dyDescent="0.3">
      <c r="A617" s="87" t="s">
        <v>506</v>
      </c>
      <c r="B617" s="18" t="s">
        <v>195</v>
      </c>
      <c r="C617" s="19" t="s">
        <v>16</v>
      </c>
      <c r="D617" s="19">
        <v>20</v>
      </c>
      <c r="E617" s="19" t="s">
        <v>14</v>
      </c>
      <c r="F617" s="20" t="s">
        <v>196</v>
      </c>
      <c r="G617" s="32">
        <v>5574395000</v>
      </c>
      <c r="H617" s="21">
        <v>0</v>
      </c>
      <c r="I617" s="21">
        <v>0</v>
      </c>
      <c r="J617" s="21">
        <v>0</v>
      </c>
      <c r="K617" s="21">
        <v>0</v>
      </c>
      <c r="L617" s="21">
        <f t="shared" si="192"/>
        <v>0</v>
      </c>
      <c r="M617" s="21">
        <f>+G617+L617</f>
        <v>5574395000</v>
      </c>
      <c r="N617" s="21">
        <v>0</v>
      </c>
      <c r="O617" s="21">
        <v>0</v>
      </c>
      <c r="P617" s="21">
        <v>0</v>
      </c>
      <c r="Q617" s="62">
        <v>0</v>
      </c>
    </row>
    <row r="618" spans="1:17" ht="19.5" thickBot="1" x14ac:dyDescent="0.3">
      <c r="A618" s="87" t="s">
        <v>506</v>
      </c>
      <c r="B618" s="15" t="s">
        <v>197</v>
      </c>
      <c r="C618" s="12" t="s">
        <v>16</v>
      </c>
      <c r="D618" s="12">
        <v>20</v>
      </c>
      <c r="E618" s="12" t="s">
        <v>14</v>
      </c>
      <c r="F618" s="16" t="s">
        <v>198</v>
      </c>
      <c r="G618" s="27">
        <f t="shared" ref="G618:K619" si="199">+G619</f>
        <v>193264000</v>
      </c>
      <c r="H618" s="27">
        <f t="shared" si="199"/>
        <v>0</v>
      </c>
      <c r="I618" s="27">
        <f t="shared" si="199"/>
        <v>0</v>
      </c>
      <c r="J618" s="27">
        <f t="shared" si="199"/>
        <v>0</v>
      </c>
      <c r="K618" s="27">
        <f t="shared" si="199"/>
        <v>0</v>
      </c>
      <c r="L618" s="27">
        <f t="shared" si="192"/>
        <v>0</v>
      </c>
      <c r="M618" s="27">
        <f>+M619</f>
        <v>193264000</v>
      </c>
      <c r="N618" s="27">
        <f t="shared" ref="N618:Q619" si="200">+N619</f>
        <v>193264000</v>
      </c>
      <c r="O618" s="27">
        <f t="shared" si="200"/>
        <v>0</v>
      </c>
      <c r="P618" s="27">
        <f t="shared" si="200"/>
        <v>0</v>
      </c>
      <c r="Q618" s="64">
        <f t="shared" si="200"/>
        <v>0</v>
      </c>
    </row>
    <row r="619" spans="1:17" ht="32.25" thickBot="1" x14ac:dyDescent="0.3">
      <c r="A619" s="87" t="s">
        <v>506</v>
      </c>
      <c r="B619" s="15" t="s">
        <v>199</v>
      </c>
      <c r="C619" s="12" t="s">
        <v>16</v>
      </c>
      <c r="D619" s="12">
        <v>20</v>
      </c>
      <c r="E619" s="12" t="s">
        <v>14</v>
      </c>
      <c r="F619" s="16" t="s">
        <v>200</v>
      </c>
      <c r="G619" s="27">
        <f t="shared" si="199"/>
        <v>193264000</v>
      </c>
      <c r="H619" s="27">
        <f t="shared" si="199"/>
        <v>0</v>
      </c>
      <c r="I619" s="27">
        <f t="shared" si="199"/>
        <v>0</v>
      </c>
      <c r="J619" s="27">
        <f t="shared" si="199"/>
        <v>0</v>
      </c>
      <c r="K619" s="27">
        <f t="shared" si="199"/>
        <v>0</v>
      </c>
      <c r="L619" s="27">
        <f t="shared" si="192"/>
        <v>0</v>
      </c>
      <c r="M619" s="27">
        <f>+M620</f>
        <v>193264000</v>
      </c>
      <c r="N619" s="27">
        <f t="shared" si="200"/>
        <v>193264000</v>
      </c>
      <c r="O619" s="27">
        <f t="shared" si="200"/>
        <v>0</v>
      </c>
      <c r="P619" s="27">
        <f t="shared" si="200"/>
        <v>0</v>
      </c>
      <c r="Q619" s="64">
        <f t="shared" si="200"/>
        <v>0</v>
      </c>
    </row>
    <row r="620" spans="1:17" ht="32.25" thickBot="1" x14ac:dyDescent="0.3">
      <c r="A620" s="87" t="s">
        <v>506</v>
      </c>
      <c r="B620" s="15" t="s">
        <v>201</v>
      </c>
      <c r="C620" s="12" t="s">
        <v>16</v>
      </c>
      <c r="D620" s="12">
        <v>20</v>
      </c>
      <c r="E620" s="12" t="s">
        <v>14</v>
      </c>
      <c r="F620" s="16" t="s">
        <v>202</v>
      </c>
      <c r="G620" s="27">
        <f>+G621+G622</f>
        <v>193264000</v>
      </c>
      <c r="H620" s="27">
        <f>+H621+H622</f>
        <v>0</v>
      </c>
      <c r="I620" s="27">
        <f>+I621+I622</f>
        <v>0</v>
      </c>
      <c r="J620" s="27">
        <f>+J621+J622</f>
        <v>0</v>
      </c>
      <c r="K620" s="27">
        <f>+K621+K622</f>
        <v>0</v>
      </c>
      <c r="L620" s="27">
        <f t="shared" si="192"/>
        <v>0</v>
      </c>
      <c r="M620" s="27">
        <f>+M621+M622</f>
        <v>193264000</v>
      </c>
      <c r="N620" s="27">
        <f>+N621+N622</f>
        <v>193264000</v>
      </c>
      <c r="O620" s="27">
        <f>+O621+O622</f>
        <v>0</v>
      </c>
      <c r="P620" s="27">
        <f>+P621+P622</f>
        <v>0</v>
      </c>
      <c r="Q620" s="64">
        <f>+Q621+Q622</f>
        <v>0</v>
      </c>
    </row>
    <row r="621" spans="1:17" ht="19.5" thickBot="1" x14ac:dyDescent="0.3">
      <c r="A621" s="87" t="s">
        <v>506</v>
      </c>
      <c r="B621" s="18" t="s">
        <v>203</v>
      </c>
      <c r="C621" s="19" t="s">
        <v>16</v>
      </c>
      <c r="D621" s="19">
        <v>20</v>
      </c>
      <c r="E621" s="19" t="s">
        <v>14</v>
      </c>
      <c r="F621" s="20" t="s">
        <v>204</v>
      </c>
      <c r="G621" s="21">
        <v>92662153</v>
      </c>
      <c r="H621" s="21">
        <v>0</v>
      </c>
      <c r="I621" s="21">
        <v>0</v>
      </c>
      <c r="J621" s="21">
        <v>0</v>
      </c>
      <c r="K621" s="21">
        <v>0</v>
      </c>
      <c r="L621" s="21">
        <f t="shared" si="192"/>
        <v>0</v>
      </c>
      <c r="M621" s="21">
        <f t="shared" ref="M621:M629" si="201">+G621+L621</f>
        <v>92662153</v>
      </c>
      <c r="N621" s="21">
        <v>92662153</v>
      </c>
      <c r="O621" s="21">
        <v>0</v>
      </c>
      <c r="P621" s="21">
        <v>0</v>
      </c>
      <c r="Q621" s="62">
        <v>0</v>
      </c>
    </row>
    <row r="622" spans="1:17" ht="32.25" thickBot="1" x14ac:dyDescent="0.3">
      <c r="A622" s="87" t="s">
        <v>506</v>
      </c>
      <c r="B622" s="18" t="s">
        <v>205</v>
      </c>
      <c r="C622" s="19" t="s">
        <v>16</v>
      </c>
      <c r="D622" s="19">
        <v>20</v>
      </c>
      <c r="E622" s="19" t="s">
        <v>14</v>
      </c>
      <c r="F622" s="20" t="s">
        <v>206</v>
      </c>
      <c r="G622" s="21">
        <v>100601847</v>
      </c>
      <c r="H622" s="21">
        <v>0</v>
      </c>
      <c r="I622" s="21">
        <v>0</v>
      </c>
      <c r="J622" s="21">
        <v>0</v>
      </c>
      <c r="K622" s="21">
        <v>0</v>
      </c>
      <c r="L622" s="21">
        <f t="shared" si="192"/>
        <v>0</v>
      </c>
      <c r="M622" s="21">
        <f t="shared" si="201"/>
        <v>100601847</v>
      </c>
      <c r="N622" s="21">
        <v>100601847</v>
      </c>
      <c r="O622" s="21">
        <v>0</v>
      </c>
      <c r="P622" s="21">
        <v>0</v>
      </c>
      <c r="Q622" s="62">
        <v>0</v>
      </c>
    </row>
    <row r="623" spans="1:17" ht="19.5" thickBot="1" x14ac:dyDescent="0.3">
      <c r="A623" s="87" t="s">
        <v>506</v>
      </c>
      <c r="B623" s="15" t="s">
        <v>207</v>
      </c>
      <c r="C623" s="12" t="s">
        <v>13</v>
      </c>
      <c r="D623" s="12">
        <v>10</v>
      </c>
      <c r="E623" s="12" t="s">
        <v>14</v>
      </c>
      <c r="F623" s="16" t="s">
        <v>208</v>
      </c>
      <c r="G623" s="27">
        <f>+G625</f>
        <v>1451042370</v>
      </c>
      <c r="H623" s="27">
        <f t="shared" ref="H623:K625" si="202">+H625</f>
        <v>0</v>
      </c>
      <c r="I623" s="27">
        <f t="shared" si="202"/>
        <v>0</v>
      </c>
      <c r="J623" s="27">
        <f t="shared" si="202"/>
        <v>0</v>
      </c>
      <c r="K623" s="27">
        <f t="shared" si="202"/>
        <v>0</v>
      </c>
      <c r="L623" s="27">
        <f t="shared" si="192"/>
        <v>0</v>
      </c>
      <c r="M623" s="27">
        <f t="shared" si="201"/>
        <v>1451042370</v>
      </c>
      <c r="N623" s="27">
        <f t="shared" ref="N623:Q625" si="203">+N625</f>
        <v>0</v>
      </c>
      <c r="O623" s="27">
        <f t="shared" si="203"/>
        <v>0</v>
      </c>
      <c r="P623" s="27">
        <f t="shared" si="203"/>
        <v>0</v>
      </c>
      <c r="Q623" s="64">
        <f t="shared" si="203"/>
        <v>0</v>
      </c>
    </row>
    <row r="624" spans="1:17" ht="19.5" thickBot="1" x14ac:dyDescent="0.3">
      <c r="A624" s="87" t="s">
        <v>506</v>
      </c>
      <c r="B624" s="15" t="s">
        <v>207</v>
      </c>
      <c r="C624" s="12" t="s">
        <v>16</v>
      </c>
      <c r="D624" s="12">
        <v>20</v>
      </c>
      <c r="E624" s="12" t="s">
        <v>14</v>
      </c>
      <c r="F624" s="16" t="s">
        <v>208</v>
      </c>
      <c r="G624" s="27">
        <f>+G626</f>
        <v>7632396000</v>
      </c>
      <c r="H624" s="27">
        <f t="shared" si="202"/>
        <v>0</v>
      </c>
      <c r="I624" s="27">
        <f t="shared" si="202"/>
        <v>0</v>
      </c>
      <c r="J624" s="27">
        <f t="shared" si="202"/>
        <v>0</v>
      </c>
      <c r="K624" s="27">
        <f t="shared" si="202"/>
        <v>0</v>
      </c>
      <c r="L624" s="27">
        <f t="shared" si="192"/>
        <v>0</v>
      </c>
      <c r="M624" s="27">
        <f t="shared" si="201"/>
        <v>7632396000</v>
      </c>
      <c r="N624" s="27">
        <f t="shared" si="203"/>
        <v>49250000</v>
      </c>
      <c r="O624" s="27">
        <f t="shared" si="203"/>
        <v>40831718.039999999</v>
      </c>
      <c r="P624" s="27">
        <f t="shared" si="203"/>
        <v>40831718.039999999</v>
      </c>
      <c r="Q624" s="64">
        <f t="shared" si="203"/>
        <v>40831718.039999999</v>
      </c>
    </row>
    <row r="625" spans="1:17" ht="19.5" thickBot="1" x14ac:dyDescent="0.3">
      <c r="A625" s="87" t="s">
        <v>506</v>
      </c>
      <c r="B625" s="15" t="s">
        <v>209</v>
      </c>
      <c r="C625" s="12" t="s">
        <v>13</v>
      </c>
      <c r="D625" s="12">
        <v>10</v>
      </c>
      <c r="E625" s="12" t="s">
        <v>14</v>
      </c>
      <c r="F625" s="16" t="s">
        <v>210</v>
      </c>
      <c r="G625" s="27">
        <f>+G627</f>
        <v>1451042370</v>
      </c>
      <c r="H625" s="27">
        <f t="shared" si="202"/>
        <v>0</v>
      </c>
      <c r="I625" s="27">
        <f t="shared" si="202"/>
        <v>0</v>
      </c>
      <c r="J625" s="27">
        <f t="shared" si="202"/>
        <v>0</v>
      </c>
      <c r="K625" s="27">
        <f t="shared" si="202"/>
        <v>0</v>
      </c>
      <c r="L625" s="27">
        <f t="shared" si="192"/>
        <v>0</v>
      </c>
      <c r="M625" s="27">
        <f t="shared" si="201"/>
        <v>1451042370</v>
      </c>
      <c r="N625" s="27">
        <f t="shared" si="203"/>
        <v>0</v>
      </c>
      <c r="O625" s="27">
        <f t="shared" si="203"/>
        <v>0</v>
      </c>
      <c r="P625" s="27">
        <f t="shared" si="203"/>
        <v>0</v>
      </c>
      <c r="Q625" s="64">
        <f t="shared" si="203"/>
        <v>0</v>
      </c>
    </row>
    <row r="626" spans="1:17" ht="19.5" thickBot="1" x14ac:dyDescent="0.3">
      <c r="A626" s="87" t="s">
        <v>506</v>
      </c>
      <c r="B626" s="15" t="s">
        <v>209</v>
      </c>
      <c r="C626" s="12" t="s">
        <v>16</v>
      </c>
      <c r="D626" s="12">
        <v>20</v>
      </c>
      <c r="E626" s="12" t="s">
        <v>14</v>
      </c>
      <c r="F626" s="16" t="s">
        <v>210</v>
      </c>
      <c r="G626" s="27">
        <f>+G628+G629</f>
        <v>7632396000</v>
      </c>
      <c r="H626" s="27">
        <f>+H628+H629</f>
        <v>0</v>
      </c>
      <c r="I626" s="27">
        <f>+I628+I629</f>
        <v>0</v>
      </c>
      <c r="J626" s="27">
        <f>+J628+J629</f>
        <v>0</v>
      </c>
      <c r="K626" s="27">
        <f>+K628+K629</f>
        <v>0</v>
      </c>
      <c r="L626" s="27">
        <f t="shared" si="192"/>
        <v>0</v>
      </c>
      <c r="M626" s="27">
        <f t="shared" si="201"/>
        <v>7632396000</v>
      </c>
      <c r="N626" s="27">
        <f>+N628+N629</f>
        <v>49250000</v>
      </c>
      <c r="O626" s="27">
        <f>+O628+O629</f>
        <v>40831718.039999999</v>
      </c>
      <c r="P626" s="27">
        <f>+P628+P629</f>
        <v>40831718.039999999</v>
      </c>
      <c r="Q626" s="64">
        <f>+Q628+Q629</f>
        <v>40831718.039999999</v>
      </c>
    </row>
    <row r="627" spans="1:17" ht="19.5" thickBot="1" x14ac:dyDescent="0.3">
      <c r="A627" s="87" t="s">
        <v>506</v>
      </c>
      <c r="B627" s="18" t="s">
        <v>211</v>
      </c>
      <c r="C627" s="19" t="s">
        <v>13</v>
      </c>
      <c r="D627" s="19">
        <v>10</v>
      </c>
      <c r="E627" s="19" t="s">
        <v>14</v>
      </c>
      <c r="F627" s="20" t="s">
        <v>212</v>
      </c>
      <c r="G627" s="21">
        <v>1451042370</v>
      </c>
      <c r="H627" s="21">
        <v>0</v>
      </c>
      <c r="I627" s="21">
        <v>0</v>
      </c>
      <c r="J627" s="21">
        <v>0</v>
      </c>
      <c r="K627" s="21">
        <v>0</v>
      </c>
      <c r="L627" s="21">
        <f t="shared" si="192"/>
        <v>0</v>
      </c>
      <c r="M627" s="21">
        <f t="shared" si="201"/>
        <v>1451042370</v>
      </c>
      <c r="N627" s="21">
        <v>0</v>
      </c>
      <c r="O627" s="21">
        <v>0</v>
      </c>
      <c r="P627" s="21">
        <v>0</v>
      </c>
      <c r="Q627" s="62">
        <v>0</v>
      </c>
    </row>
    <row r="628" spans="1:17" ht="19.5" thickBot="1" x14ac:dyDescent="0.3">
      <c r="A628" s="87" t="s">
        <v>506</v>
      </c>
      <c r="B628" s="18" t="s">
        <v>211</v>
      </c>
      <c r="C628" s="19" t="s">
        <v>16</v>
      </c>
      <c r="D628" s="19">
        <v>20</v>
      </c>
      <c r="E628" s="19" t="s">
        <v>14</v>
      </c>
      <c r="F628" s="20" t="s">
        <v>212</v>
      </c>
      <c r="G628" s="21">
        <v>3100000000</v>
      </c>
      <c r="H628" s="21">
        <v>0</v>
      </c>
      <c r="I628" s="21">
        <v>0</v>
      </c>
      <c r="J628" s="21">
        <v>0</v>
      </c>
      <c r="K628" s="21">
        <v>0</v>
      </c>
      <c r="L628" s="21">
        <f t="shared" si="192"/>
        <v>0</v>
      </c>
      <c r="M628" s="21">
        <f t="shared" si="201"/>
        <v>3100000000</v>
      </c>
      <c r="N628" s="21">
        <v>17200000</v>
      </c>
      <c r="O628" s="21">
        <v>9637398.6799999997</v>
      </c>
      <c r="P628" s="21">
        <v>9637398.6799999997</v>
      </c>
      <c r="Q628" s="62">
        <v>9637398.6799999997</v>
      </c>
    </row>
    <row r="629" spans="1:17" ht="19.5" thickBot="1" x14ac:dyDescent="0.3">
      <c r="A629" s="87" t="s">
        <v>506</v>
      </c>
      <c r="B629" s="18" t="s">
        <v>213</v>
      </c>
      <c r="C629" s="19" t="s">
        <v>16</v>
      </c>
      <c r="D629" s="19">
        <v>20</v>
      </c>
      <c r="E629" s="19" t="s">
        <v>14</v>
      </c>
      <c r="F629" s="20" t="s">
        <v>214</v>
      </c>
      <c r="G629" s="21">
        <v>4532396000</v>
      </c>
      <c r="H629" s="21">
        <v>0</v>
      </c>
      <c r="I629" s="21">
        <v>0</v>
      </c>
      <c r="J629" s="21">
        <v>0</v>
      </c>
      <c r="K629" s="21">
        <v>0</v>
      </c>
      <c r="L629" s="21">
        <f t="shared" si="192"/>
        <v>0</v>
      </c>
      <c r="M629" s="21">
        <f t="shared" si="201"/>
        <v>4532396000</v>
      </c>
      <c r="N629" s="21">
        <v>32050000</v>
      </c>
      <c r="O629" s="21">
        <v>31194319.359999999</v>
      </c>
      <c r="P629" s="21">
        <v>31194319.359999999</v>
      </c>
      <c r="Q629" s="62">
        <v>31194319.359999999</v>
      </c>
    </row>
    <row r="630" spans="1:17" ht="32.25" thickBot="1" x14ac:dyDescent="0.3">
      <c r="A630" s="87" t="s">
        <v>506</v>
      </c>
      <c r="B630" s="15" t="s">
        <v>215</v>
      </c>
      <c r="C630" s="33" t="s">
        <v>16</v>
      </c>
      <c r="D630" s="33">
        <v>20</v>
      </c>
      <c r="E630" s="33" t="s">
        <v>14</v>
      </c>
      <c r="F630" s="16" t="s">
        <v>478</v>
      </c>
      <c r="G630" s="27">
        <f t="shared" ref="G630:K631" si="204">+G631</f>
        <v>14051472000</v>
      </c>
      <c r="H630" s="27">
        <f t="shared" si="204"/>
        <v>0</v>
      </c>
      <c r="I630" s="27">
        <f t="shared" si="204"/>
        <v>0</v>
      </c>
      <c r="J630" s="27">
        <f t="shared" si="204"/>
        <v>0</v>
      </c>
      <c r="K630" s="27">
        <f t="shared" si="204"/>
        <v>0</v>
      </c>
      <c r="L630" s="27">
        <f t="shared" si="192"/>
        <v>0</v>
      </c>
      <c r="M630" s="27">
        <f>+M631</f>
        <v>14051472000</v>
      </c>
      <c r="N630" s="27">
        <f t="shared" ref="N630:Q631" si="205">+N631</f>
        <v>0</v>
      </c>
      <c r="O630" s="27">
        <f t="shared" si="205"/>
        <v>0</v>
      </c>
      <c r="P630" s="27">
        <f t="shared" si="205"/>
        <v>0</v>
      </c>
      <c r="Q630" s="64">
        <f t="shared" si="205"/>
        <v>0</v>
      </c>
    </row>
    <row r="631" spans="1:17" ht="19.5" thickBot="1" x14ac:dyDescent="0.3">
      <c r="A631" s="87" t="s">
        <v>506</v>
      </c>
      <c r="B631" s="15" t="s">
        <v>217</v>
      </c>
      <c r="C631" s="33" t="s">
        <v>16</v>
      </c>
      <c r="D631" s="33">
        <v>20</v>
      </c>
      <c r="E631" s="33" t="s">
        <v>14</v>
      </c>
      <c r="F631" s="16" t="s">
        <v>218</v>
      </c>
      <c r="G631" s="27">
        <f t="shared" si="204"/>
        <v>14051472000</v>
      </c>
      <c r="H631" s="27">
        <f t="shared" si="204"/>
        <v>0</v>
      </c>
      <c r="I631" s="27">
        <f t="shared" si="204"/>
        <v>0</v>
      </c>
      <c r="J631" s="27">
        <f t="shared" si="204"/>
        <v>0</v>
      </c>
      <c r="K631" s="27">
        <f t="shared" si="204"/>
        <v>0</v>
      </c>
      <c r="L631" s="27">
        <f t="shared" si="192"/>
        <v>0</v>
      </c>
      <c r="M631" s="27">
        <f>+M632</f>
        <v>14051472000</v>
      </c>
      <c r="N631" s="27">
        <f t="shared" si="205"/>
        <v>0</v>
      </c>
      <c r="O631" s="27">
        <f t="shared" si="205"/>
        <v>0</v>
      </c>
      <c r="P631" s="27">
        <f t="shared" si="205"/>
        <v>0</v>
      </c>
      <c r="Q631" s="64">
        <f t="shared" si="205"/>
        <v>0</v>
      </c>
    </row>
    <row r="632" spans="1:17" ht="19.5" thickBot="1" x14ac:dyDescent="0.3">
      <c r="A632" s="87" t="s">
        <v>506</v>
      </c>
      <c r="B632" s="34" t="s">
        <v>219</v>
      </c>
      <c r="C632" s="35" t="s">
        <v>16</v>
      </c>
      <c r="D632" s="35">
        <v>20</v>
      </c>
      <c r="E632" s="35" t="s">
        <v>14</v>
      </c>
      <c r="F632" s="36" t="s">
        <v>220</v>
      </c>
      <c r="G632" s="37">
        <v>14051472000</v>
      </c>
      <c r="H632" s="37">
        <v>0</v>
      </c>
      <c r="I632" s="37">
        <v>0</v>
      </c>
      <c r="J632" s="37"/>
      <c r="K632" s="37">
        <v>0</v>
      </c>
      <c r="L632" s="37">
        <f t="shared" si="192"/>
        <v>0</v>
      </c>
      <c r="M632" s="37">
        <f>+G632+L632</f>
        <v>14051472000</v>
      </c>
      <c r="N632" s="21">
        <v>0</v>
      </c>
      <c r="O632" s="21">
        <v>0</v>
      </c>
      <c r="P632" s="21">
        <v>0</v>
      </c>
      <c r="Q632" s="62">
        <v>0</v>
      </c>
    </row>
    <row r="633" spans="1:17" ht="19.5" thickBot="1" x14ac:dyDescent="0.3">
      <c r="A633" s="87" t="s">
        <v>506</v>
      </c>
      <c r="B633" s="7" t="s">
        <v>221</v>
      </c>
      <c r="C633" s="39" t="s">
        <v>13</v>
      </c>
      <c r="D633" s="40">
        <v>11</v>
      </c>
      <c r="E633" s="39" t="s">
        <v>222</v>
      </c>
      <c r="F633" s="9" t="s">
        <v>223</v>
      </c>
      <c r="G633" s="10">
        <f>+G635</f>
        <v>139786580047</v>
      </c>
      <c r="H633" s="10">
        <f t="shared" ref="H633:K635" si="206">+H635</f>
        <v>0</v>
      </c>
      <c r="I633" s="10">
        <f t="shared" si="206"/>
        <v>0</v>
      </c>
      <c r="J633" s="10">
        <f t="shared" si="206"/>
        <v>0</v>
      </c>
      <c r="K633" s="10">
        <f t="shared" si="206"/>
        <v>0</v>
      </c>
      <c r="L633" s="10">
        <f t="shared" si="192"/>
        <v>0</v>
      </c>
      <c r="M633" s="10">
        <f>+M635</f>
        <v>139786580047</v>
      </c>
      <c r="N633" s="10">
        <f t="shared" ref="N633:Q635" si="207">+N635</f>
        <v>0</v>
      </c>
      <c r="O633" s="10">
        <f t="shared" si="207"/>
        <v>0</v>
      </c>
      <c r="P633" s="10">
        <f t="shared" si="207"/>
        <v>0</v>
      </c>
      <c r="Q633" s="81">
        <f t="shared" si="207"/>
        <v>0</v>
      </c>
    </row>
    <row r="634" spans="1:17" ht="19.5" thickBot="1" x14ac:dyDescent="0.3">
      <c r="A634" s="87" t="s">
        <v>506</v>
      </c>
      <c r="B634" s="7" t="s">
        <v>221</v>
      </c>
      <c r="C634" s="39" t="s">
        <v>13</v>
      </c>
      <c r="D634" s="40">
        <v>11</v>
      </c>
      <c r="E634" s="39" t="s">
        <v>14</v>
      </c>
      <c r="F634" s="9" t="s">
        <v>223</v>
      </c>
      <c r="G634" s="10">
        <f>+G636</f>
        <v>1027817755000</v>
      </c>
      <c r="H634" s="10">
        <f t="shared" si="206"/>
        <v>0</v>
      </c>
      <c r="I634" s="10">
        <f t="shared" si="206"/>
        <v>0</v>
      </c>
      <c r="J634" s="10">
        <f t="shared" si="206"/>
        <v>0</v>
      </c>
      <c r="K634" s="10">
        <f t="shared" si="206"/>
        <v>0</v>
      </c>
      <c r="L634" s="10">
        <f t="shared" si="192"/>
        <v>0</v>
      </c>
      <c r="M634" s="10">
        <f>+M636</f>
        <v>1027817755000</v>
      </c>
      <c r="N634" s="10">
        <f t="shared" si="207"/>
        <v>82787334910</v>
      </c>
      <c r="O634" s="10">
        <f t="shared" si="207"/>
        <v>82787334910</v>
      </c>
      <c r="P634" s="10">
        <f t="shared" si="207"/>
        <v>82787334910</v>
      </c>
      <c r="Q634" s="81">
        <f t="shared" si="207"/>
        <v>82787334910</v>
      </c>
    </row>
    <row r="635" spans="1:17" ht="19.5" thickBot="1" x14ac:dyDescent="0.3">
      <c r="A635" s="87" t="s">
        <v>506</v>
      </c>
      <c r="B635" s="15" t="s">
        <v>224</v>
      </c>
      <c r="C635" s="12" t="s">
        <v>13</v>
      </c>
      <c r="D635" s="12">
        <v>11</v>
      </c>
      <c r="E635" s="12" t="s">
        <v>222</v>
      </c>
      <c r="F635" s="16" t="s">
        <v>225</v>
      </c>
      <c r="G635" s="28">
        <f>+G637</f>
        <v>139786580047</v>
      </c>
      <c r="H635" s="28">
        <f t="shared" si="206"/>
        <v>0</v>
      </c>
      <c r="I635" s="28">
        <f t="shared" si="206"/>
        <v>0</v>
      </c>
      <c r="J635" s="28">
        <f t="shared" si="206"/>
        <v>0</v>
      </c>
      <c r="K635" s="28">
        <f t="shared" si="206"/>
        <v>0</v>
      </c>
      <c r="L635" s="28">
        <f t="shared" si="192"/>
        <v>0</v>
      </c>
      <c r="M635" s="28">
        <f>+M637</f>
        <v>139786580047</v>
      </c>
      <c r="N635" s="28">
        <f t="shared" si="207"/>
        <v>0</v>
      </c>
      <c r="O635" s="28">
        <f t="shared" si="207"/>
        <v>0</v>
      </c>
      <c r="P635" s="28">
        <f t="shared" si="207"/>
        <v>0</v>
      </c>
      <c r="Q635" s="72">
        <f t="shared" si="207"/>
        <v>0</v>
      </c>
    </row>
    <row r="636" spans="1:17" ht="19.5" thickBot="1" x14ac:dyDescent="0.3">
      <c r="A636" s="87" t="s">
        <v>506</v>
      </c>
      <c r="B636" s="15" t="s">
        <v>224</v>
      </c>
      <c r="C636" s="33" t="s">
        <v>13</v>
      </c>
      <c r="D636" s="33">
        <v>11</v>
      </c>
      <c r="E636" s="33" t="s">
        <v>14</v>
      </c>
      <c r="F636" s="16" t="s">
        <v>225</v>
      </c>
      <c r="G636" s="28">
        <f>+G640</f>
        <v>1027817755000</v>
      </c>
      <c r="H636" s="28">
        <f>+H640</f>
        <v>0</v>
      </c>
      <c r="I636" s="28">
        <f>+I640</f>
        <v>0</v>
      </c>
      <c r="J636" s="28">
        <f>+J640</f>
        <v>0</v>
      </c>
      <c r="K636" s="28">
        <f>+K640</f>
        <v>0</v>
      </c>
      <c r="L636" s="28">
        <f t="shared" si="192"/>
        <v>0</v>
      </c>
      <c r="M636" s="28">
        <f>+M640</f>
        <v>1027817755000</v>
      </c>
      <c r="N636" s="28">
        <f>+N640</f>
        <v>82787334910</v>
      </c>
      <c r="O636" s="28">
        <f>+O640</f>
        <v>82787334910</v>
      </c>
      <c r="P636" s="28">
        <f>+P640</f>
        <v>82787334910</v>
      </c>
      <c r="Q636" s="72">
        <f>+Q640</f>
        <v>82787334910</v>
      </c>
    </row>
    <row r="637" spans="1:17" ht="19.5" thickBot="1" x14ac:dyDescent="0.3">
      <c r="A637" s="87" t="s">
        <v>506</v>
      </c>
      <c r="B637" s="15" t="s">
        <v>226</v>
      </c>
      <c r="C637" s="12" t="s">
        <v>13</v>
      </c>
      <c r="D637" s="12">
        <v>11</v>
      </c>
      <c r="E637" s="12" t="s">
        <v>222</v>
      </c>
      <c r="F637" s="16" t="s">
        <v>227</v>
      </c>
      <c r="G637" s="28">
        <f t="shared" ref="G637:K638" si="208">+G638</f>
        <v>139786580047</v>
      </c>
      <c r="H637" s="28">
        <f t="shared" si="208"/>
        <v>0</v>
      </c>
      <c r="I637" s="28">
        <f t="shared" si="208"/>
        <v>0</v>
      </c>
      <c r="J637" s="28">
        <f t="shared" si="208"/>
        <v>0</v>
      </c>
      <c r="K637" s="28">
        <f t="shared" si="208"/>
        <v>0</v>
      </c>
      <c r="L637" s="28">
        <f t="shared" si="192"/>
        <v>0</v>
      </c>
      <c r="M637" s="28">
        <f t="shared" ref="M637:Q638" si="209">+M638</f>
        <v>139786580047</v>
      </c>
      <c r="N637" s="28">
        <f t="shared" si="209"/>
        <v>0</v>
      </c>
      <c r="O637" s="28">
        <f t="shared" si="209"/>
        <v>0</v>
      </c>
      <c r="P637" s="28">
        <f t="shared" si="209"/>
        <v>0</v>
      </c>
      <c r="Q637" s="72">
        <f t="shared" si="209"/>
        <v>0</v>
      </c>
    </row>
    <row r="638" spans="1:17" ht="19.5" thickBot="1" x14ac:dyDescent="0.3">
      <c r="A638" s="87" t="s">
        <v>506</v>
      </c>
      <c r="B638" s="15" t="s">
        <v>228</v>
      </c>
      <c r="C638" s="12" t="s">
        <v>13</v>
      </c>
      <c r="D638" s="12">
        <v>11</v>
      </c>
      <c r="E638" s="12" t="s">
        <v>222</v>
      </c>
      <c r="F638" s="16" t="s">
        <v>229</v>
      </c>
      <c r="G638" s="28">
        <f t="shared" si="208"/>
        <v>139786580047</v>
      </c>
      <c r="H638" s="28">
        <f t="shared" si="208"/>
        <v>0</v>
      </c>
      <c r="I638" s="28">
        <f t="shared" si="208"/>
        <v>0</v>
      </c>
      <c r="J638" s="28">
        <f t="shared" si="208"/>
        <v>0</v>
      </c>
      <c r="K638" s="28">
        <f t="shared" si="208"/>
        <v>0</v>
      </c>
      <c r="L638" s="28">
        <f t="shared" si="192"/>
        <v>0</v>
      </c>
      <c r="M638" s="28">
        <f t="shared" si="209"/>
        <v>139786580047</v>
      </c>
      <c r="N638" s="28">
        <f t="shared" si="209"/>
        <v>0</v>
      </c>
      <c r="O638" s="28">
        <f t="shared" si="209"/>
        <v>0</v>
      </c>
      <c r="P638" s="28">
        <f t="shared" si="209"/>
        <v>0</v>
      </c>
      <c r="Q638" s="72">
        <f t="shared" si="209"/>
        <v>0</v>
      </c>
    </row>
    <row r="639" spans="1:17" ht="19.5" thickBot="1" x14ac:dyDescent="0.3">
      <c r="A639" s="87" t="s">
        <v>506</v>
      </c>
      <c r="B639" s="18" t="s">
        <v>230</v>
      </c>
      <c r="C639" s="19" t="s">
        <v>13</v>
      </c>
      <c r="D639" s="19">
        <v>11</v>
      </c>
      <c r="E639" s="19" t="s">
        <v>222</v>
      </c>
      <c r="F639" s="20" t="s">
        <v>13</v>
      </c>
      <c r="G639" s="23">
        <v>139786580047</v>
      </c>
      <c r="H639" s="23">
        <v>0</v>
      </c>
      <c r="I639" s="23">
        <v>0</v>
      </c>
      <c r="J639" s="23"/>
      <c r="K639" s="23">
        <v>0</v>
      </c>
      <c r="L639" s="23">
        <f t="shared" si="192"/>
        <v>0</v>
      </c>
      <c r="M639" s="23">
        <f>+G639+L639</f>
        <v>139786580047</v>
      </c>
      <c r="N639" s="21">
        <v>0</v>
      </c>
      <c r="O639" s="21">
        <v>0</v>
      </c>
      <c r="P639" s="21">
        <v>0</v>
      </c>
      <c r="Q639" s="62">
        <v>0</v>
      </c>
    </row>
    <row r="640" spans="1:17" ht="19.5" thickBot="1" x14ac:dyDescent="0.3">
      <c r="A640" s="87" t="s">
        <v>506</v>
      </c>
      <c r="B640" s="15" t="s">
        <v>231</v>
      </c>
      <c r="C640" s="33" t="s">
        <v>13</v>
      </c>
      <c r="D640" s="33">
        <v>11</v>
      </c>
      <c r="E640" s="33" t="s">
        <v>14</v>
      </c>
      <c r="F640" s="16" t="s">
        <v>232</v>
      </c>
      <c r="G640" s="28">
        <f>+G641</f>
        <v>1027817755000</v>
      </c>
      <c r="H640" s="28">
        <f>+H641</f>
        <v>0</v>
      </c>
      <c r="I640" s="28">
        <f>+I641</f>
        <v>0</v>
      </c>
      <c r="J640" s="28">
        <f>+J641</f>
        <v>0</v>
      </c>
      <c r="K640" s="28">
        <f>+K641</f>
        <v>0</v>
      </c>
      <c r="L640" s="28">
        <f t="shared" si="192"/>
        <v>0</v>
      </c>
      <c r="M640" s="28">
        <f>+M641</f>
        <v>1027817755000</v>
      </c>
      <c r="N640" s="28">
        <f>+N641</f>
        <v>82787334910</v>
      </c>
      <c r="O640" s="28">
        <f>+O641</f>
        <v>82787334910</v>
      </c>
      <c r="P640" s="28">
        <f>+P641</f>
        <v>82787334910</v>
      </c>
      <c r="Q640" s="72">
        <f>+Q641</f>
        <v>82787334910</v>
      </c>
    </row>
    <row r="641" spans="1:17" ht="19.5" thickBot="1" x14ac:dyDescent="0.3">
      <c r="A641" s="87" t="s">
        <v>506</v>
      </c>
      <c r="B641" s="34" t="s">
        <v>233</v>
      </c>
      <c r="C641" s="35" t="s">
        <v>13</v>
      </c>
      <c r="D641" s="35">
        <v>11</v>
      </c>
      <c r="E641" s="35" t="s">
        <v>14</v>
      </c>
      <c r="F641" s="36" t="s">
        <v>234</v>
      </c>
      <c r="G641" s="21">
        <v>1027817755000</v>
      </c>
      <c r="H641" s="38">
        <v>0</v>
      </c>
      <c r="I641" s="38">
        <v>0</v>
      </c>
      <c r="J641" s="38">
        <v>0</v>
      </c>
      <c r="K641" s="38">
        <v>0</v>
      </c>
      <c r="L641" s="38">
        <f t="shared" si="192"/>
        <v>0</v>
      </c>
      <c r="M641" s="38">
        <f>+G641+L641</f>
        <v>1027817755000</v>
      </c>
      <c r="N641" s="21">
        <v>82787334910</v>
      </c>
      <c r="O641" s="21">
        <v>82787334910</v>
      </c>
      <c r="P641" s="21">
        <v>82787334910</v>
      </c>
      <c r="Q641" s="62">
        <v>82787334910</v>
      </c>
    </row>
    <row r="642" spans="1:17" ht="19.5" thickBot="1" x14ac:dyDescent="0.3">
      <c r="A642" s="87" t="s">
        <v>506</v>
      </c>
      <c r="B642" s="7" t="s">
        <v>235</v>
      </c>
      <c r="C642" s="39" t="s">
        <v>13</v>
      </c>
      <c r="D642" s="40">
        <v>11</v>
      </c>
      <c r="E642" s="39" t="s">
        <v>14</v>
      </c>
      <c r="F642" s="9" t="s">
        <v>236</v>
      </c>
      <c r="G642" s="10">
        <f>+G645</f>
        <v>25000000000</v>
      </c>
      <c r="H642" s="10">
        <f>+H645</f>
        <v>0</v>
      </c>
      <c r="I642" s="10">
        <f>+I645</f>
        <v>0</v>
      </c>
      <c r="J642" s="10">
        <f>+J645</f>
        <v>0</v>
      </c>
      <c r="K642" s="10">
        <f>+K645</f>
        <v>0</v>
      </c>
      <c r="L642" s="10">
        <f t="shared" si="192"/>
        <v>0</v>
      </c>
      <c r="M642" s="10">
        <f>+M645</f>
        <v>25000000000</v>
      </c>
      <c r="N642" s="10">
        <f>+N645</f>
        <v>2974170000</v>
      </c>
      <c r="O642" s="10">
        <f>+O645</f>
        <v>16549.91</v>
      </c>
      <c r="P642" s="10">
        <f>+P645</f>
        <v>16549.91</v>
      </c>
      <c r="Q642" s="81">
        <f>+Q645</f>
        <v>16549.91</v>
      </c>
    </row>
    <row r="643" spans="1:17" ht="19.5" thickBot="1" x14ac:dyDescent="0.3">
      <c r="A643" s="87" t="s">
        <v>506</v>
      </c>
      <c r="B643" s="7" t="s">
        <v>235</v>
      </c>
      <c r="C643" s="39" t="s">
        <v>13</v>
      </c>
      <c r="D643" s="40">
        <v>13</v>
      </c>
      <c r="E643" s="39" t="s">
        <v>14</v>
      </c>
      <c r="F643" s="9" t="s">
        <v>236</v>
      </c>
      <c r="G643" s="10">
        <f>+G646+G751+G761+G775+G785+G791</f>
        <v>4393946143700</v>
      </c>
      <c r="H643" s="10">
        <f>+H646+H751+H761+H775+H785+H791</f>
        <v>0</v>
      </c>
      <c r="I643" s="10">
        <f>+I646+I751+I761+I775+I785+I791</f>
        <v>0</v>
      </c>
      <c r="J643" s="10">
        <f>+J646+J751+J761+J775+J785+J791</f>
        <v>0</v>
      </c>
      <c r="K643" s="10">
        <f>+K646+K751+K761+K775+K785+K791</f>
        <v>0</v>
      </c>
      <c r="L643" s="10">
        <f t="shared" si="192"/>
        <v>0</v>
      </c>
      <c r="M643" s="10">
        <f>+M646+M751+M761+M775+M785+M791</f>
        <v>4393946143700</v>
      </c>
      <c r="N643" s="10">
        <f>+N646+N751+N761+N775+N785+N791</f>
        <v>4272997265353.6099</v>
      </c>
      <c r="O643" s="10">
        <f>+O646+O751+O761+O775+O785+O791</f>
        <v>4269000982692.5498</v>
      </c>
      <c r="P643" s="10">
        <f>+P646+P751+P761+P775+P785+P791</f>
        <v>323269928862.22998</v>
      </c>
      <c r="Q643" s="81">
        <f>+Q646+Q751+Q761+Q775+Q785+Q791</f>
        <v>323000460186.22998</v>
      </c>
    </row>
    <row r="644" spans="1:17" ht="19.5" thickBot="1" x14ac:dyDescent="0.3">
      <c r="A644" s="87" t="s">
        <v>506</v>
      </c>
      <c r="B644" s="7" t="s">
        <v>235</v>
      </c>
      <c r="C644" s="39" t="s">
        <v>16</v>
      </c>
      <c r="D644" s="40">
        <v>20</v>
      </c>
      <c r="E644" s="39" t="s">
        <v>14</v>
      </c>
      <c r="F644" s="9" t="s">
        <v>236</v>
      </c>
      <c r="G644" s="10">
        <f>+G762+G792</f>
        <v>86235881312</v>
      </c>
      <c r="H644" s="10">
        <f>+H762+H792</f>
        <v>0</v>
      </c>
      <c r="I644" s="10">
        <f>+I762+I792</f>
        <v>0</v>
      </c>
      <c r="J644" s="10">
        <f>+J762+J792</f>
        <v>0</v>
      </c>
      <c r="K644" s="10">
        <f>+K762+K792</f>
        <v>0</v>
      </c>
      <c r="L644" s="10">
        <f t="shared" ref="L644:L711" si="210">+H644-I644+J644-K644</f>
        <v>0</v>
      </c>
      <c r="M644" s="10">
        <f>+M762+M792</f>
        <v>86235881312</v>
      </c>
      <c r="N644" s="10">
        <f>+N762+N792</f>
        <v>49002053305</v>
      </c>
      <c r="O644" s="10">
        <f>+O762+O792</f>
        <v>29487449537</v>
      </c>
      <c r="P644" s="10">
        <f>+P762+P792</f>
        <v>324727575</v>
      </c>
      <c r="Q644" s="81">
        <f>+Q762+Q792</f>
        <v>324727575</v>
      </c>
    </row>
    <row r="645" spans="1:17" ht="19.5" thickBot="1" x14ac:dyDescent="0.3">
      <c r="A645" s="87" t="s">
        <v>506</v>
      </c>
      <c r="B645" s="11" t="s">
        <v>237</v>
      </c>
      <c r="C645" s="12" t="s">
        <v>13</v>
      </c>
      <c r="D645" s="12">
        <v>11</v>
      </c>
      <c r="E645" s="12" t="s">
        <v>14</v>
      </c>
      <c r="F645" s="13" t="s">
        <v>238</v>
      </c>
      <c r="G645" s="42">
        <f>+G647</f>
        <v>25000000000</v>
      </c>
      <c r="H645" s="42">
        <f t="shared" ref="H645:K646" si="211">+H647</f>
        <v>0</v>
      </c>
      <c r="I645" s="42">
        <f t="shared" si="211"/>
        <v>0</v>
      </c>
      <c r="J645" s="42">
        <f t="shared" si="211"/>
        <v>0</v>
      </c>
      <c r="K645" s="42">
        <f t="shared" si="211"/>
        <v>0</v>
      </c>
      <c r="L645" s="42">
        <f t="shared" si="210"/>
        <v>0</v>
      </c>
      <c r="M645" s="42">
        <f>+M647</f>
        <v>25000000000</v>
      </c>
      <c r="N645" s="42">
        <f>+N647</f>
        <v>2974170000</v>
      </c>
      <c r="O645" s="42">
        <f t="shared" ref="O645:Q646" si="212">+O647</f>
        <v>16549.91</v>
      </c>
      <c r="P645" s="42">
        <f t="shared" si="212"/>
        <v>16549.91</v>
      </c>
      <c r="Q645" s="73">
        <f t="shared" si="212"/>
        <v>16549.91</v>
      </c>
    </row>
    <row r="646" spans="1:17" ht="19.5" thickBot="1" x14ac:dyDescent="0.3">
      <c r="A646" s="87" t="s">
        <v>506</v>
      </c>
      <c r="B646" s="11" t="s">
        <v>237</v>
      </c>
      <c r="C646" s="12" t="s">
        <v>13</v>
      </c>
      <c r="D646" s="12">
        <v>13</v>
      </c>
      <c r="E646" s="12" t="s">
        <v>14</v>
      </c>
      <c r="F646" s="13" t="s">
        <v>238</v>
      </c>
      <c r="G646" s="42">
        <f>+G648</f>
        <v>4326815240292</v>
      </c>
      <c r="H646" s="42">
        <f t="shared" si="211"/>
        <v>0</v>
      </c>
      <c r="I646" s="42">
        <f t="shared" si="211"/>
        <v>0</v>
      </c>
      <c r="J646" s="42">
        <f t="shared" si="211"/>
        <v>0</v>
      </c>
      <c r="K646" s="42">
        <f t="shared" si="211"/>
        <v>0</v>
      </c>
      <c r="L646" s="42">
        <f t="shared" si="210"/>
        <v>0</v>
      </c>
      <c r="M646" s="42">
        <f>+M648</f>
        <v>4326815240292</v>
      </c>
      <c r="N646" s="42">
        <f>+N648</f>
        <v>4246071705147.5</v>
      </c>
      <c r="O646" s="42">
        <f t="shared" si="212"/>
        <v>4244734829132.3101</v>
      </c>
      <c r="P646" s="42">
        <f t="shared" si="212"/>
        <v>318702285638.59998</v>
      </c>
      <c r="Q646" s="73">
        <f t="shared" si="212"/>
        <v>318675133204.59998</v>
      </c>
    </row>
    <row r="647" spans="1:17" ht="19.5" thickBot="1" x14ac:dyDescent="0.3">
      <c r="A647" s="87" t="s">
        <v>506</v>
      </c>
      <c r="B647" s="15" t="s">
        <v>239</v>
      </c>
      <c r="C647" s="12" t="s">
        <v>13</v>
      </c>
      <c r="D647" s="12">
        <v>11</v>
      </c>
      <c r="E647" s="12" t="s">
        <v>14</v>
      </c>
      <c r="F647" s="16" t="s">
        <v>240</v>
      </c>
      <c r="G647" s="27">
        <f>+G743</f>
        <v>25000000000</v>
      </c>
      <c r="H647" s="27">
        <f>+H743</f>
        <v>0</v>
      </c>
      <c r="I647" s="27">
        <f>+I743</f>
        <v>0</v>
      </c>
      <c r="J647" s="27">
        <f>+J743</f>
        <v>0</v>
      </c>
      <c r="K647" s="27">
        <f>+K743</f>
        <v>0</v>
      </c>
      <c r="L647" s="27">
        <f t="shared" si="210"/>
        <v>0</v>
      </c>
      <c r="M647" s="27">
        <f>+M743</f>
        <v>25000000000</v>
      </c>
      <c r="N647" s="27">
        <f>+N743</f>
        <v>2974170000</v>
      </c>
      <c r="O647" s="27">
        <f>+O743</f>
        <v>16549.91</v>
      </c>
      <c r="P647" s="27">
        <f>+P743</f>
        <v>16549.91</v>
      </c>
      <c r="Q647" s="64">
        <f>+Q743</f>
        <v>16549.91</v>
      </c>
    </row>
    <row r="648" spans="1:17" ht="19.5" thickBot="1" x14ac:dyDescent="0.3">
      <c r="A648" s="87" t="s">
        <v>506</v>
      </c>
      <c r="B648" s="15" t="s">
        <v>239</v>
      </c>
      <c r="C648" s="12" t="s">
        <v>13</v>
      </c>
      <c r="D648" s="12">
        <v>13</v>
      </c>
      <c r="E648" s="12" t="s">
        <v>14</v>
      </c>
      <c r="F648" s="16" t="s">
        <v>240</v>
      </c>
      <c r="G648" s="27">
        <f>+G650+G654+G658+G662+G666+G670+G674+G678+G682+G686+G690+G694+G698+G702+G706+G710+G714+G719+G722+G726+G730+G734+G738+G742</f>
        <v>4326815240292</v>
      </c>
      <c r="H648" s="27">
        <f>+H650+H654+H658+H662+H666+H670+H674+H678+H682+H686+H690+H694+H698+H702+H706+H710+H714+H719+H722+H726+H730+H734+H738+H742</f>
        <v>0</v>
      </c>
      <c r="I648" s="27">
        <f>+I650+I654+I658+I662+I666+I670+I674+I678+I682+I686+I690+I694+I698+I702+I706+I710+I714+I719+I722+I726+I730+I734+I738+I742</f>
        <v>0</v>
      </c>
      <c r="J648" s="27">
        <f>+J650+J654+J658+J662+J666+J670+J674+J678+J682+J686+J690+J694+J698+J702+J706+J710+J714+J719+J722+J726+J730+J734+J738+J742</f>
        <v>0</v>
      </c>
      <c r="K648" s="27">
        <f>+K650+K654+K658+K662+K666+K670+K674+K678+K682+K686+K690+K694+K698+K702+K706+K710+K714+K719+K722+K726+K730+K734+K738+K742</f>
        <v>0</v>
      </c>
      <c r="L648" s="27">
        <f t="shared" si="210"/>
        <v>0</v>
      </c>
      <c r="M648" s="27">
        <f>+M650+M654+M658+M662+M666+M670+M674+M678+M682+M686+M690+M694+M698+M702+M706+M710+M714+M719+M722+M726+M730+M734+M738+M742</f>
        <v>4326815240292</v>
      </c>
      <c r="N648" s="27">
        <f>+N650+N654+N658+N662+N666+N670+N674+N678+N682+N686+N690+N694+N698+N702+N706+N710+N714+N719+N722+N726+N730+N734+N738+N742</f>
        <v>4246071705147.5</v>
      </c>
      <c r="O648" s="27">
        <f>+O650+O654+O658+O662+O666+O670+O674+O678+O682+O686+O690+O694+O698+O702+O706+O710+O714+O719+O722+O726+O730+O734+O738+O742</f>
        <v>4244734829132.3101</v>
      </c>
      <c r="P648" s="27">
        <f>+P650+P654+P658+P662+P666+P670+P674+P678+P682+P686+P690+P694+P698+P702+P706+P710+P714+P719+P722+P726+P730+P734+P738+P742</f>
        <v>318702285638.59998</v>
      </c>
      <c r="Q648" s="64">
        <f>+Q650+Q654+Q658+Q662+Q666+Q670+Q674+Q678+Q682+Q686+Q690+Q694+Q698+Q702+Q706+Q710+Q714+Q719+Q722+Q726+Q730+Q734+Q738+Q742</f>
        <v>318675133204.59998</v>
      </c>
    </row>
    <row r="649" spans="1:17" ht="48" thickBot="1" x14ac:dyDescent="0.3">
      <c r="A649" s="87" t="s">
        <v>506</v>
      </c>
      <c r="B649" s="15" t="s">
        <v>241</v>
      </c>
      <c r="C649" s="12" t="s">
        <v>13</v>
      </c>
      <c r="D649" s="12">
        <v>13</v>
      </c>
      <c r="E649" s="12" t="s">
        <v>14</v>
      </c>
      <c r="F649" s="16" t="s">
        <v>480</v>
      </c>
      <c r="G649" s="27">
        <f t="shared" ref="G649:K651" si="213">+G650</f>
        <v>199229942693</v>
      </c>
      <c r="H649" s="27">
        <f t="shared" si="213"/>
        <v>0</v>
      </c>
      <c r="I649" s="27">
        <f t="shared" si="213"/>
        <v>0</v>
      </c>
      <c r="J649" s="27">
        <f t="shared" si="213"/>
        <v>0</v>
      </c>
      <c r="K649" s="27">
        <f t="shared" si="213"/>
        <v>0</v>
      </c>
      <c r="L649" s="27">
        <f t="shared" si="210"/>
        <v>0</v>
      </c>
      <c r="M649" s="27">
        <f>+M650</f>
        <v>199229942693</v>
      </c>
      <c r="N649" s="27">
        <f t="shared" ref="N649:Q651" si="214">+N650</f>
        <v>199229942693</v>
      </c>
      <c r="O649" s="27">
        <f t="shared" si="214"/>
        <v>199229942693</v>
      </c>
      <c r="P649" s="27">
        <f t="shared" si="214"/>
        <v>667460180</v>
      </c>
      <c r="Q649" s="64">
        <f t="shared" si="214"/>
        <v>667460180</v>
      </c>
    </row>
    <row r="650" spans="1:17" ht="48" thickBot="1" x14ac:dyDescent="0.3">
      <c r="A650" s="87" t="s">
        <v>506</v>
      </c>
      <c r="B650" s="15" t="s">
        <v>243</v>
      </c>
      <c r="C650" s="12" t="s">
        <v>13</v>
      </c>
      <c r="D650" s="12">
        <v>13</v>
      </c>
      <c r="E650" s="12" t="s">
        <v>14</v>
      </c>
      <c r="F650" s="16" t="s">
        <v>480</v>
      </c>
      <c r="G650" s="27">
        <f t="shared" si="213"/>
        <v>199229942693</v>
      </c>
      <c r="H650" s="27">
        <f t="shared" si="213"/>
        <v>0</v>
      </c>
      <c r="I650" s="27">
        <f t="shared" si="213"/>
        <v>0</v>
      </c>
      <c r="J650" s="27">
        <f t="shared" si="213"/>
        <v>0</v>
      </c>
      <c r="K650" s="27">
        <f t="shared" si="213"/>
        <v>0</v>
      </c>
      <c r="L650" s="27">
        <f t="shared" si="210"/>
        <v>0</v>
      </c>
      <c r="M650" s="27">
        <f>+M651</f>
        <v>199229942693</v>
      </c>
      <c r="N650" s="27">
        <f t="shared" si="214"/>
        <v>199229942693</v>
      </c>
      <c r="O650" s="27">
        <f t="shared" si="214"/>
        <v>199229942693</v>
      </c>
      <c r="P650" s="27">
        <f t="shared" si="214"/>
        <v>667460180</v>
      </c>
      <c r="Q650" s="64">
        <f t="shared" si="214"/>
        <v>667460180</v>
      </c>
    </row>
    <row r="651" spans="1:17" ht="19.5" thickBot="1" x14ac:dyDescent="0.3">
      <c r="A651" s="87" t="s">
        <v>506</v>
      </c>
      <c r="B651" s="15" t="s">
        <v>244</v>
      </c>
      <c r="C651" s="12" t="s">
        <v>13</v>
      </c>
      <c r="D651" s="12">
        <v>13</v>
      </c>
      <c r="E651" s="12" t="s">
        <v>14</v>
      </c>
      <c r="F651" s="16" t="s">
        <v>245</v>
      </c>
      <c r="G651" s="27">
        <f t="shared" si="213"/>
        <v>199229942693</v>
      </c>
      <c r="H651" s="27">
        <f t="shared" si="213"/>
        <v>0</v>
      </c>
      <c r="I651" s="27">
        <f t="shared" si="213"/>
        <v>0</v>
      </c>
      <c r="J651" s="27">
        <f t="shared" si="213"/>
        <v>0</v>
      </c>
      <c r="K651" s="27">
        <f t="shared" si="213"/>
        <v>0</v>
      </c>
      <c r="L651" s="27">
        <f t="shared" si="210"/>
        <v>0</v>
      </c>
      <c r="M651" s="27">
        <f>+M652</f>
        <v>199229942693</v>
      </c>
      <c r="N651" s="27">
        <f t="shared" si="214"/>
        <v>199229942693</v>
      </c>
      <c r="O651" s="27">
        <f t="shared" si="214"/>
        <v>199229942693</v>
      </c>
      <c r="P651" s="27">
        <f t="shared" si="214"/>
        <v>667460180</v>
      </c>
      <c r="Q651" s="64">
        <f t="shared" si="214"/>
        <v>667460180</v>
      </c>
    </row>
    <row r="652" spans="1:17" ht="19.5" thickBot="1" x14ac:dyDescent="0.3">
      <c r="A652" s="87" t="s">
        <v>506</v>
      </c>
      <c r="B652" s="18" t="s">
        <v>246</v>
      </c>
      <c r="C652" s="19" t="s">
        <v>13</v>
      </c>
      <c r="D652" s="19">
        <v>13</v>
      </c>
      <c r="E652" s="19" t="s">
        <v>14</v>
      </c>
      <c r="F652" s="20" t="s">
        <v>247</v>
      </c>
      <c r="G652" s="21">
        <v>199229942693</v>
      </c>
      <c r="H652" s="21">
        <v>0</v>
      </c>
      <c r="I652" s="21">
        <v>0</v>
      </c>
      <c r="J652" s="21">
        <v>0</v>
      </c>
      <c r="K652" s="21">
        <v>0</v>
      </c>
      <c r="L652" s="21">
        <f t="shared" si="210"/>
        <v>0</v>
      </c>
      <c r="M652" s="21">
        <f>+G652+L652</f>
        <v>199229942693</v>
      </c>
      <c r="N652" s="21">
        <v>199229942693</v>
      </c>
      <c r="O652" s="21">
        <v>199229942693</v>
      </c>
      <c r="P652" s="21">
        <v>667460180</v>
      </c>
      <c r="Q652" s="62">
        <v>667460180</v>
      </c>
    </row>
    <row r="653" spans="1:17" ht="48" thickBot="1" x14ac:dyDescent="0.3">
      <c r="A653" s="87" t="s">
        <v>506</v>
      </c>
      <c r="B653" s="15" t="s">
        <v>248</v>
      </c>
      <c r="C653" s="12" t="s">
        <v>13</v>
      </c>
      <c r="D653" s="12">
        <v>13</v>
      </c>
      <c r="E653" s="12" t="s">
        <v>14</v>
      </c>
      <c r="F653" s="16" t="s">
        <v>481</v>
      </c>
      <c r="G653" s="27">
        <f t="shared" ref="G653:K655" si="215">+G654</f>
        <v>3111246158</v>
      </c>
      <c r="H653" s="27">
        <f t="shared" si="215"/>
        <v>0</v>
      </c>
      <c r="I653" s="27">
        <f t="shared" si="215"/>
        <v>0</v>
      </c>
      <c r="J653" s="27">
        <f t="shared" si="215"/>
        <v>0</v>
      </c>
      <c r="K653" s="27">
        <f t="shared" si="215"/>
        <v>0</v>
      </c>
      <c r="L653" s="27">
        <f t="shared" si="210"/>
        <v>0</v>
      </c>
      <c r="M653" s="27">
        <f>+M654</f>
        <v>3111246158</v>
      </c>
      <c r="N653" s="27">
        <f t="shared" ref="N653:Q655" si="216">+N654</f>
        <v>3111246158</v>
      </c>
      <c r="O653" s="27">
        <f t="shared" si="216"/>
        <v>3111246158</v>
      </c>
      <c r="P653" s="27">
        <f t="shared" si="216"/>
        <v>0</v>
      </c>
      <c r="Q653" s="64">
        <f t="shared" si="216"/>
        <v>0</v>
      </c>
    </row>
    <row r="654" spans="1:17" ht="48" thickBot="1" x14ac:dyDescent="0.3">
      <c r="A654" s="87" t="s">
        <v>506</v>
      </c>
      <c r="B654" s="15" t="s">
        <v>250</v>
      </c>
      <c r="C654" s="12" t="s">
        <v>13</v>
      </c>
      <c r="D654" s="12">
        <v>13</v>
      </c>
      <c r="E654" s="12" t="s">
        <v>14</v>
      </c>
      <c r="F654" s="43" t="s">
        <v>481</v>
      </c>
      <c r="G654" s="27">
        <f t="shared" si="215"/>
        <v>3111246158</v>
      </c>
      <c r="H654" s="27">
        <f t="shared" si="215"/>
        <v>0</v>
      </c>
      <c r="I654" s="27">
        <f t="shared" si="215"/>
        <v>0</v>
      </c>
      <c r="J654" s="27">
        <f t="shared" si="215"/>
        <v>0</v>
      </c>
      <c r="K654" s="27">
        <f t="shared" si="215"/>
        <v>0</v>
      </c>
      <c r="L654" s="27">
        <f t="shared" si="210"/>
        <v>0</v>
      </c>
      <c r="M654" s="27">
        <f>+M655</f>
        <v>3111246158</v>
      </c>
      <c r="N654" s="27">
        <f t="shared" si="216"/>
        <v>3111246158</v>
      </c>
      <c r="O654" s="27">
        <f t="shared" si="216"/>
        <v>3111246158</v>
      </c>
      <c r="P654" s="27">
        <f t="shared" si="216"/>
        <v>0</v>
      </c>
      <c r="Q654" s="64">
        <f t="shared" si="216"/>
        <v>0</v>
      </c>
    </row>
    <row r="655" spans="1:17" ht="19.5" thickBot="1" x14ac:dyDescent="0.3">
      <c r="A655" s="87" t="s">
        <v>506</v>
      </c>
      <c r="B655" s="15" t="s">
        <v>251</v>
      </c>
      <c r="C655" s="12" t="s">
        <v>13</v>
      </c>
      <c r="D655" s="12">
        <v>13</v>
      </c>
      <c r="E655" s="12" t="s">
        <v>14</v>
      </c>
      <c r="F655" s="16" t="s">
        <v>245</v>
      </c>
      <c r="G655" s="27">
        <f t="shared" si="215"/>
        <v>3111246158</v>
      </c>
      <c r="H655" s="27">
        <f t="shared" si="215"/>
        <v>0</v>
      </c>
      <c r="I655" s="27">
        <f t="shared" si="215"/>
        <v>0</v>
      </c>
      <c r="J655" s="27">
        <f t="shared" si="215"/>
        <v>0</v>
      </c>
      <c r="K655" s="27">
        <f t="shared" si="215"/>
        <v>0</v>
      </c>
      <c r="L655" s="27">
        <f t="shared" si="210"/>
        <v>0</v>
      </c>
      <c r="M655" s="27">
        <f>+M656</f>
        <v>3111246158</v>
      </c>
      <c r="N655" s="27">
        <f t="shared" si="216"/>
        <v>3111246158</v>
      </c>
      <c r="O655" s="27">
        <f t="shared" si="216"/>
        <v>3111246158</v>
      </c>
      <c r="P655" s="27">
        <f t="shared" si="216"/>
        <v>0</v>
      </c>
      <c r="Q655" s="64">
        <f t="shared" si="216"/>
        <v>0</v>
      </c>
    </row>
    <row r="656" spans="1:17" ht="19.5" thickBot="1" x14ac:dyDescent="0.3">
      <c r="A656" s="87" t="s">
        <v>506</v>
      </c>
      <c r="B656" s="18" t="s">
        <v>252</v>
      </c>
      <c r="C656" s="19" t="s">
        <v>13</v>
      </c>
      <c r="D656" s="19">
        <v>13</v>
      </c>
      <c r="E656" s="19" t="s">
        <v>14</v>
      </c>
      <c r="F656" s="20" t="s">
        <v>247</v>
      </c>
      <c r="G656" s="21">
        <v>3111246158</v>
      </c>
      <c r="H656" s="21">
        <v>0</v>
      </c>
      <c r="I656" s="21">
        <v>0</v>
      </c>
      <c r="J656" s="21">
        <v>0</v>
      </c>
      <c r="K656" s="21">
        <v>0</v>
      </c>
      <c r="L656" s="21">
        <f t="shared" si="210"/>
        <v>0</v>
      </c>
      <c r="M656" s="21">
        <f>+G656+L656</f>
        <v>3111246158</v>
      </c>
      <c r="N656" s="21">
        <v>3111246158</v>
      </c>
      <c r="O656" s="21">
        <v>3111246158</v>
      </c>
      <c r="P656" s="21">
        <v>0</v>
      </c>
      <c r="Q656" s="62">
        <v>0</v>
      </c>
    </row>
    <row r="657" spans="1:17" ht="63.75" thickBot="1" x14ac:dyDescent="0.3">
      <c r="A657" s="87" t="s">
        <v>506</v>
      </c>
      <c r="B657" s="15" t="s">
        <v>253</v>
      </c>
      <c r="C657" s="12" t="s">
        <v>13</v>
      </c>
      <c r="D657" s="12">
        <v>13</v>
      </c>
      <c r="E657" s="12" t="s">
        <v>14</v>
      </c>
      <c r="F657" s="16" t="s">
        <v>482</v>
      </c>
      <c r="G657" s="27">
        <f t="shared" ref="G657:K659" si="217">+G658</f>
        <v>267568660974</v>
      </c>
      <c r="H657" s="27">
        <f t="shared" si="217"/>
        <v>0</v>
      </c>
      <c r="I657" s="27">
        <f t="shared" si="217"/>
        <v>0</v>
      </c>
      <c r="J657" s="27">
        <f t="shared" si="217"/>
        <v>0</v>
      </c>
      <c r="K657" s="27">
        <f t="shared" si="217"/>
        <v>0</v>
      </c>
      <c r="L657" s="27">
        <f t="shared" si="210"/>
        <v>0</v>
      </c>
      <c r="M657" s="27">
        <f>+M658</f>
        <v>267568660974</v>
      </c>
      <c r="N657" s="27">
        <f t="shared" ref="N657:Q659" si="218">+N658</f>
        <v>267568660974</v>
      </c>
      <c r="O657" s="27">
        <f t="shared" si="218"/>
        <v>267568660974</v>
      </c>
      <c r="P657" s="27">
        <f t="shared" si="218"/>
        <v>515340818</v>
      </c>
      <c r="Q657" s="64">
        <f t="shared" si="218"/>
        <v>515340818</v>
      </c>
    </row>
    <row r="658" spans="1:17" ht="63.75" thickBot="1" x14ac:dyDescent="0.3">
      <c r="A658" s="87" t="s">
        <v>506</v>
      </c>
      <c r="B658" s="15" t="s">
        <v>255</v>
      </c>
      <c r="C658" s="12" t="s">
        <v>13</v>
      </c>
      <c r="D658" s="12">
        <v>13</v>
      </c>
      <c r="E658" s="12" t="s">
        <v>14</v>
      </c>
      <c r="F658" s="16" t="s">
        <v>482</v>
      </c>
      <c r="G658" s="27">
        <f t="shared" si="217"/>
        <v>267568660974</v>
      </c>
      <c r="H658" s="27">
        <f t="shared" si="217"/>
        <v>0</v>
      </c>
      <c r="I658" s="27">
        <f t="shared" si="217"/>
        <v>0</v>
      </c>
      <c r="J658" s="27">
        <f t="shared" si="217"/>
        <v>0</v>
      </c>
      <c r="K658" s="27">
        <f t="shared" si="217"/>
        <v>0</v>
      </c>
      <c r="L658" s="27">
        <f t="shared" si="210"/>
        <v>0</v>
      </c>
      <c r="M658" s="27">
        <f>+M659</f>
        <v>267568660974</v>
      </c>
      <c r="N658" s="27">
        <f t="shared" si="218"/>
        <v>267568660974</v>
      </c>
      <c r="O658" s="27">
        <f t="shared" si="218"/>
        <v>267568660974</v>
      </c>
      <c r="P658" s="27">
        <f t="shared" si="218"/>
        <v>515340818</v>
      </c>
      <c r="Q658" s="64">
        <f t="shared" si="218"/>
        <v>515340818</v>
      </c>
    </row>
    <row r="659" spans="1:17" ht="19.5" thickBot="1" x14ac:dyDescent="0.3">
      <c r="A659" s="87" t="s">
        <v>506</v>
      </c>
      <c r="B659" s="15" t="s">
        <v>256</v>
      </c>
      <c r="C659" s="12" t="s">
        <v>13</v>
      </c>
      <c r="D659" s="12">
        <v>13</v>
      </c>
      <c r="E659" s="12" t="s">
        <v>14</v>
      </c>
      <c r="F659" s="16" t="s">
        <v>257</v>
      </c>
      <c r="G659" s="27">
        <f t="shared" si="217"/>
        <v>267568660974</v>
      </c>
      <c r="H659" s="27">
        <f t="shared" si="217"/>
        <v>0</v>
      </c>
      <c r="I659" s="27">
        <f t="shared" si="217"/>
        <v>0</v>
      </c>
      <c r="J659" s="27">
        <f t="shared" si="217"/>
        <v>0</v>
      </c>
      <c r="K659" s="27">
        <f t="shared" si="217"/>
        <v>0</v>
      </c>
      <c r="L659" s="27">
        <f t="shared" si="210"/>
        <v>0</v>
      </c>
      <c r="M659" s="27">
        <f>+M660</f>
        <v>267568660974</v>
      </c>
      <c r="N659" s="27">
        <f t="shared" si="218"/>
        <v>267568660974</v>
      </c>
      <c r="O659" s="27">
        <f t="shared" si="218"/>
        <v>267568660974</v>
      </c>
      <c r="P659" s="27">
        <f t="shared" si="218"/>
        <v>515340818</v>
      </c>
      <c r="Q659" s="64">
        <f t="shared" si="218"/>
        <v>515340818</v>
      </c>
    </row>
    <row r="660" spans="1:17" ht="19.5" thickBot="1" x14ac:dyDescent="0.3">
      <c r="A660" s="87" t="s">
        <v>506</v>
      </c>
      <c r="B660" s="18" t="s">
        <v>258</v>
      </c>
      <c r="C660" s="19" t="s">
        <v>13</v>
      </c>
      <c r="D660" s="19">
        <v>13</v>
      </c>
      <c r="E660" s="19" t="s">
        <v>14</v>
      </c>
      <c r="F660" s="20" t="s">
        <v>247</v>
      </c>
      <c r="G660" s="21">
        <v>267568660974</v>
      </c>
      <c r="H660" s="21">
        <v>0</v>
      </c>
      <c r="I660" s="21">
        <v>0</v>
      </c>
      <c r="J660" s="21">
        <v>0</v>
      </c>
      <c r="K660" s="21">
        <v>0</v>
      </c>
      <c r="L660" s="21">
        <f t="shared" si="210"/>
        <v>0</v>
      </c>
      <c r="M660" s="21">
        <f>+G660+L660</f>
        <v>267568660974</v>
      </c>
      <c r="N660" s="21">
        <v>267568660974</v>
      </c>
      <c r="O660" s="21">
        <v>267568660974</v>
      </c>
      <c r="P660" s="21">
        <v>515340818</v>
      </c>
      <c r="Q660" s="62">
        <v>515340818</v>
      </c>
    </row>
    <row r="661" spans="1:17" ht="79.5" thickBot="1" x14ac:dyDescent="0.3">
      <c r="A661" s="87" t="s">
        <v>506</v>
      </c>
      <c r="B661" s="15" t="s">
        <v>259</v>
      </c>
      <c r="C661" s="12" t="s">
        <v>13</v>
      </c>
      <c r="D661" s="12">
        <v>13</v>
      </c>
      <c r="E661" s="12" t="s">
        <v>14</v>
      </c>
      <c r="F661" s="43" t="s">
        <v>483</v>
      </c>
      <c r="G661" s="27">
        <f t="shared" ref="G661:K663" si="219">+G662</f>
        <v>175859178607</v>
      </c>
      <c r="H661" s="27">
        <f t="shared" si="219"/>
        <v>0</v>
      </c>
      <c r="I661" s="27">
        <f t="shared" si="219"/>
        <v>0</v>
      </c>
      <c r="J661" s="27">
        <f t="shared" si="219"/>
        <v>0</v>
      </c>
      <c r="K661" s="27">
        <f t="shared" si="219"/>
        <v>0</v>
      </c>
      <c r="L661" s="27">
        <f t="shared" si="210"/>
        <v>0</v>
      </c>
      <c r="M661" s="27">
        <f>+M662</f>
        <v>175859178607</v>
      </c>
      <c r="N661" s="27">
        <f t="shared" ref="N661:Q663" si="220">+N662</f>
        <v>175859178607</v>
      </c>
      <c r="O661" s="27">
        <f t="shared" si="220"/>
        <v>175859178607</v>
      </c>
      <c r="P661" s="27">
        <f t="shared" si="220"/>
        <v>589163443</v>
      </c>
      <c r="Q661" s="64">
        <f t="shared" si="220"/>
        <v>589163443</v>
      </c>
    </row>
    <row r="662" spans="1:17" ht="79.5" thickBot="1" x14ac:dyDescent="0.3">
      <c r="A662" s="87" t="s">
        <v>506</v>
      </c>
      <c r="B662" s="15" t="s">
        <v>261</v>
      </c>
      <c r="C662" s="12" t="s">
        <v>13</v>
      </c>
      <c r="D662" s="12">
        <v>13</v>
      </c>
      <c r="E662" s="12" t="s">
        <v>14</v>
      </c>
      <c r="F662" s="43" t="s">
        <v>483</v>
      </c>
      <c r="G662" s="27">
        <f t="shared" si="219"/>
        <v>175859178607</v>
      </c>
      <c r="H662" s="27">
        <f t="shared" si="219"/>
        <v>0</v>
      </c>
      <c r="I662" s="27">
        <f t="shared" si="219"/>
        <v>0</v>
      </c>
      <c r="J662" s="27">
        <f t="shared" si="219"/>
        <v>0</v>
      </c>
      <c r="K662" s="27">
        <f t="shared" si="219"/>
        <v>0</v>
      </c>
      <c r="L662" s="27">
        <f t="shared" si="210"/>
        <v>0</v>
      </c>
      <c r="M662" s="27">
        <f>+M663</f>
        <v>175859178607</v>
      </c>
      <c r="N662" s="27">
        <f t="shared" si="220"/>
        <v>175859178607</v>
      </c>
      <c r="O662" s="27">
        <f t="shared" si="220"/>
        <v>175859178607</v>
      </c>
      <c r="P662" s="27">
        <f t="shared" si="220"/>
        <v>589163443</v>
      </c>
      <c r="Q662" s="64">
        <f t="shared" si="220"/>
        <v>589163443</v>
      </c>
    </row>
    <row r="663" spans="1:17" ht="19.5" thickBot="1" x14ac:dyDescent="0.3">
      <c r="A663" s="87" t="s">
        <v>506</v>
      </c>
      <c r="B663" s="15" t="s">
        <v>262</v>
      </c>
      <c r="C663" s="12" t="s">
        <v>13</v>
      </c>
      <c r="D663" s="12">
        <v>13</v>
      </c>
      <c r="E663" s="12" t="s">
        <v>14</v>
      </c>
      <c r="F663" s="16" t="s">
        <v>257</v>
      </c>
      <c r="G663" s="27">
        <f t="shared" si="219"/>
        <v>175859178607</v>
      </c>
      <c r="H663" s="27">
        <f t="shared" si="219"/>
        <v>0</v>
      </c>
      <c r="I663" s="27">
        <f t="shared" si="219"/>
        <v>0</v>
      </c>
      <c r="J663" s="27">
        <f t="shared" si="219"/>
        <v>0</v>
      </c>
      <c r="K663" s="27">
        <f t="shared" si="219"/>
        <v>0</v>
      </c>
      <c r="L663" s="27">
        <f t="shared" si="210"/>
        <v>0</v>
      </c>
      <c r="M663" s="27">
        <f>+M664</f>
        <v>175859178607</v>
      </c>
      <c r="N663" s="27">
        <f t="shared" si="220"/>
        <v>175859178607</v>
      </c>
      <c r="O663" s="27">
        <f t="shared" si="220"/>
        <v>175859178607</v>
      </c>
      <c r="P663" s="27">
        <f t="shared" si="220"/>
        <v>589163443</v>
      </c>
      <c r="Q663" s="64">
        <f t="shared" si="220"/>
        <v>589163443</v>
      </c>
    </row>
    <row r="664" spans="1:17" ht="19.5" thickBot="1" x14ac:dyDescent="0.3">
      <c r="A664" s="87" t="s">
        <v>506</v>
      </c>
      <c r="B664" s="18" t="s">
        <v>263</v>
      </c>
      <c r="C664" s="19" t="s">
        <v>13</v>
      </c>
      <c r="D664" s="19">
        <v>13</v>
      </c>
      <c r="E664" s="19" t="s">
        <v>14</v>
      </c>
      <c r="F664" s="20" t="s">
        <v>247</v>
      </c>
      <c r="G664" s="21">
        <v>175859178607</v>
      </c>
      <c r="H664" s="21">
        <v>0</v>
      </c>
      <c r="I664" s="21">
        <v>0</v>
      </c>
      <c r="J664" s="21">
        <v>0</v>
      </c>
      <c r="K664" s="21">
        <v>0</v>
      </c>
      <c r="L664" s="21">
        <f t="shared" si="210"/>
        <v>0</v>
      </c>
      <c r="M664" s="21">
        <f>+G664+L664</f>
        <v>175859178607</v>
      </c>
      <c r="N664" s="21">
        <v>175859178607</v>
      </c>
      <c r="O664" s="21">
        <v>175859178607</v>
      </c>
      <c r="P664" s="21">
        <v>589163443</v>
      </c>
      <c r="Q664" s="62">
        <v>589163443</v>
      </c>
    </row>
    <row r="665" spans="1:17" ht="63.75" thickBot="1" x14ac:dyDescent="0.3">
      <c r="A665" s="87" t="s">
        <v>506</v>
      </c>
      <c r="B665" s="15" t="s">
        <v>264</v>
      </c>
      <c r="C665" s="12" t="s">
        <v>13</v>
      </c>
      <c r="D665" s="12">
        <v>13</v>
      </c>
      <c r="E665" s="12" t="s">
        <v>14</v>
      </c>
      <c r="F665" s="16" t="s">
        <v>265</v>
      </c>
      <c r="G665" s="27">
        <f t="shared" ref="G665:K667" si="221">+G666</f>
        <v>253083219752</v>
      </c>
      <c r="H665" s="27">
        <f t="shared" si="221"/>
        <v>0</v>
      </c>
      <c r="I665" s="27">
        <f t="shared" si="221"/>
        <v>0</v>
      </c>
      <c r="J665" s="27">
        <f t="shared" si="221"/>
        <v>0</v>
      </c>
      <c r="K665" s="27">
        <f t="shared" si="221"/>
        <v>0</v>
      </c>
      <c r="L665" s="27">
        <f t="shared" si="210"/>
        <v>0</v>
      </c>
      <c r="M665" s="27">
        <f>+M666</f>
        <v>253083219752</v>
      </c>
      <c r="N665" s="27">
        <f t="shared" ref="N665:Q667" si="222">+N666</f>
        <v>253083219752</v>
      </c>
      <c r="O665" s="27">
        <f t="shared" si="222"/>
        <v>253083219752</v>
      </c>
      <c r="P665" s="27">
        <f t="shared" si="222"/>
        <v>8076357952</v>
      </c>
      <c r="Q665" s="64">
        <f t="shared" si="222"/>
        <v>8076357952</v>
      </c>
    </row>
    <row r="666" spans="1:17" ht="63.75" thickBot="1" x14ac:dyDescent="0.3">
      <c r="A666" s="87" t="s">
        <v>506</v>
      </c>
      <c r="B666" s="15" t="s">
        <v>266</v>
      </c>
      <c r="C666" s="12" t="s">
        <v>13</v>
      </c>
      <c r="D666" s="12">
        <v>13</v>
      </c>
      <c r="E666" s="12" t="s">
        <v>14</v>
      </c>
      <c r="F666" s="43" t="s">
        <v>265</v>
      </c>
      <c r="G666" s="27">
        <f t="shared" si="221"/>
        <v>253083219752</v>
      </c>
      <c r="H666" s="27">
        <f t="shared" si="221"/>
        <v>0</v>
      </c>
      <c r="I666" s="27">
        <f t="shared" si="221"/>
        <v>0</v>
      </c>
      <c r="J666" s="27">
        <f t="shared" si="221"/>
        <v>0</v>
      </c>
      <c r="K666" s="27">
        <f t="shared" si="221"/>
        <v>0</v>
      </c>
      <c r="L666" s="27">
        <f t="shared" si="210"/>
        <v>0</v>
      </c>
      <c r="M666" s="27">
        <f>+M667</f>
        <v>253083219752</v>
      </c>
      <c r="N666" s="27">
        <f t="shared" si="222"/>
        <v>253083219752</v>
      </c>
      <c r="O666" s="27">
        <f t="shared" si="222"/>
        <v>253083219752</v>
      </c>
      <c r="P666" s="27">
        <f t="shared" si="222"/>
        <v>8076357952</v>
      </c>
      <c r="Q666" s="64">
        <f t="shared" si="222"/>
        <v>8076357952</v>
      </c>
    </row>
    <row r="667" spans="1:17" ht="19.5" thickBot="1" x14ac:dyDescent="0.3">
      <c r="A667" s="87" t="s">
        <v>506</v>
      </c>
      <c r="B667" s="15" t="s">
        <v>267</v>
      </c>
      <c r="C667" s="12" t="s">
        <v>13</v>
      </c>
      <c r="D667" s="12">
        <v>13</v>
      </c>
      <c r="E667" s="12" t="s">
        <v>14</v>
      </c>
      <c r="F667" s="16" t="s">
        <v>257</v>
      </c>
      <c r="G667" s="27">
        <f t="shared" si="221"/>
        <v>253083219752</v>
      </c>
      <c r="H667" s="27">
        <f t="shared" si="221"/>
        <v>0</v>
      </c>
      <c r="I667" s="27">
        <f t="shared" si="221"/>
        <v>0</v>
      </c>
      <c r="J667" s="27">
        <f t="shared" si="221"/>
        <v>0</v>
      </c>
      <c r="K667" s="27">
        <f t="shared" si="221"/>
        <v>0</v>
      </c>
      <c r="L667" s="27">
        <f t="shared" si="210"/>
        <v>0</v>
      </c>
      <c r="M667" s="27">
        <f>+M668</f>
        <v>253083219752</v>
      </c>
      <c r="N667" s="27">
        <f t="shared" si="222"/>
        <v>253083219752</v>
      </c>
      <c r="O667" s="27">
        <f t="shared" si="222"/>
        <v>253083219752</v>
      </c>
      <c r="P667" s="27">
        <f t="shared" si="222"/>
        <v>8076357952</v>
      </c>
      <c r="Q667" s="64">
        <f t="shared" si="222"/>
        <v>8076357952</v>
      </c>
    </row>
    <row r="668" spans="1:17" ht="19.5" thickBot="1" x14ac:dyDescent="0.3">
      <c r="A668" s="87" t="s">
        <v>506</v>
      </c>
      <c r="B668" s="18" t="s">
        <v>268</v>
      </c>
      <c r="C668" s="19" t="s">
        <v>13</v>
      </c>
      <c r="D668" s="19">
        <v>13</v>
      </c>
      <c r="E668" s="19" t="s">
        <v>14</v>
      </c>
      <c r="F668" s="20" t="s">
        <v>247</v>
      </c>
      <c r="G668" s="21">
        <v>253083219752</v>
      </c>
      <c r="H668" s="21">
        <v>0</v>
      </c>
      <c r="I668" s="21">
        <v>0</v>
      </c>
      <c r="J668" s="21">
        <v>0</v>
      </c>
      <c r="K668" s="21">
        <v>0</v>
      </c>
      <c r="L668" s="21">
        <f t="shared" si="210"/>
        <v>0</v>
      </c>
      <c r="M668" s="21">
        <f>+G668+L668</f>
        <v>253083219752</v>
      </c>
      <c r="N668" s="21">
        <v>253083219752</v>
      </c>
      <c r="O668" s="21">
        <v>253083219752</v>
      </c>
      <c r="P668" s="21">
        <v>8076357952</v>
      </c>
      <c r="Q668" s="62">
        <v>8076357952</v>
      </c>
    </row>
    <row r="669" spans="1:17" ht="79.5" thickBot="1" x14ac:dyDescent="0.3">
      <c r="A669" s="87" t="s">
        <v>506</v>
      </c>
      <c r="B669" s="15" t="s">
        <v>269</v>
      </c>
      <c r="C669" s="12" t="s">
        <v>13</v>
      </c>
      <c r="D669" s="12">
        <v>13</v>
      </c>
      <c r="E669" s="12" t="s">
        <v>14</v>
      </c>
      <c r="F669" s="16" t="s">
        <v>484</v>
      </c>
      <c r="G669" s="27">
        <f t="shared" ref="G669:K671" si="223">+G670</f>
        <v>243923443489</v>
      </c>
      <c r="H669" s="27">
        <f t="shared" si="223"/>
        <v>0</v>
      </c>
      <c r="I669" s="27">
        <f t="shared" si="223"/>
        <v>0</v>
      </c>
      <c r="J669" s="27">
        <f t="shared" si="223"/>
        <v>0</v>
      </c>
      <c r="K669" s="27">
        <f t="shared" si="223"/>
        <v>0</v>
      </c>
      <c r="L669" s="27">
        <f t="shared" si="210"/>
        <v>0</v>
      </c>
      <c r="M669" s="27">
        <f>+M670</f>
        <v>243923443489</v>
      </c>
      <c r="N669" s="27">
        <f t="shared" ref="N669:Q671" si="224">+N670</f>
        <v>243923443489</v>
      </c>
      <c r="O669" s="27">
        <f t="shared" si="224"/>
        <v>243923443489</v>
      </c>
      <c r="P669" s="27">
        <f t="shared" si="224"/>
        <v>21653320129</v>
      </c>
      <c r="Q669" s="64">
        <f t="shared" si="224"/>
        <v>21653320129</v>
      </c>
    </row>
    <row r="670" spans="1:17" ht="79.5" thickBot="1" x14ac:dyDescent="0.3">
      <c r="A670" s="87" t="s">
        <v>506</v>
      </c>
      <c r="B670" s="15" t="s">
        <v>271</v>
      </c>
      <c r="C670" s="12" t="s">
        <v>13</v>
      </c>
      <c r="D670" s="12">
        <v>13</v>
      </c>
      <c r="E670" s="12" t="s">
        <v>14</v>
      </c>
      <c r="F670" s="16" t="s">
        <v>484</v>
      </c>
      <c r="G670" s="27">
        <f t="shared" si="223"/>
        <v>243923443489</v>
      </c>
      <c r="H670" s="27">
        <f t="shared" si="223"/>
        <v>0</v>
      </c>
      <c r="I670" s="27">
        <f t="shared" si="223"/>
        <v>0</v>
      </c>
      <c r="J670" s="27">
        <f t="shared" si="223"/>
        <v>0</v>
      </c>
      <c r="K670" s="27">
        <f t="shared" si="223"/>
        <v>0</v>
      </c>
      <c r="L670" s="27">
        <f t="shared" si="210"/>
        <v>0</v>
      </c>
      <c r="M670" s="27">
        <f>+M671</f>
        <v>243923443489</v>
      </c>
      <c r="N670" s="27">
        <f t="shared" si="224"/>
        <v>243923443489</v>
      </c>
      <c r="O670" s="27">
        <f t="shared" si="224"/>
        <v>243923443489</v>
      </c>
      <c r="P670" s="27">
        <f t="shared" si="224"/>
        <v>21653320129</v>
      </c>
      <c r="Q670" s="64">
        <f t="shared" si="224"/>
        <v>21653320129</v>
      </c>
    </row>
    <row r="671" spans="1:17" ht="19.5" thickBot="1" x14ac:dyDescent="0.3">
      <c r="A671" s="87" t="s">
        <v>506</v>
      </c>
      <c r="B671" s="15" t="s">
        <v>272</v>
      </c>
      <c r="C671" s="12" t="s">
        <v>13</v>
      </c>
      <c r="D671" s="12">
        <v>13</v>
      </c>
      <c r="E671" s="12" t="s">
        <v>14</v>
      </c>
      <c r="F671" s="16" t="s">
        <v>257</v>
      </c>
      <c r="G671" s="27">
        <f t="shared" si="223"/>
        <v>243923443489</v>
      </c>
      <c r="H671" s="27">
        <f t="shared" si="223"/>
        <v>0</v>
      </c>
      <c r="I671" s="27">
        <f t="shared" si="223"/>
        <v>0</v>
      </c>
      <c r="J671" s="27">
        <f t="shared" si="223"/>
        <v>0</v>
      </c>
      <c r="K671" s="27">
        <f t="shared" si="223"/>
        <v>0</v>
      </c>
      <c r="L671" s="27">
        <f t="shared" si="210"/>
        <v>0</v>
      </c>
      <c r="M671" s="27">
        <f>+M672</f>
        <v>243923443489</v>
      </c>
      <c r="N671" s="27">
        <f t="shared" si="224"/>
        <v>243923443489</v>
      </c>
      <c r="O671" s="27">
        <f t="shared" si="224"/>
        <v>243923443489</v>
      </c>
      <c r="P671" s="27">
        <f t="shared" si="224"/>
        <v>21653320129</v>
      </c>
      <c r="Q671" s="64">
        <f t="shared" si="224"/>
        <v>21653320129</v>
      </c>
    </row>
    <row r="672" spans="1:17" ht="19.5" thickBot="1" x14ac:dyDescent="0.3">
      <c r="A672" s="87" t="s">
        <v>506</v>
      </c>
      <c r="B672" s="18" t="s">
        <v>273</v>
      </c>
      <c r="C672" s="19" t="s">
        <v>13</v>
      </c>
      <c r="D672" s="19">
        <v>13</v>
      </c>
      <c r="E672" s="19" t="s">
        <v>14</v>
      </c>
      <c r="F672" s="20" t="s">
        <v>247</v>
      </c>
      <c r="G672" s="21">
        <v>243923443489</v>
      </c>
      <c r="H672" s="21">
        <v>0</v>
      </c>
      <c r="I672" s="21">
        <v>0</v>
      </c>
      <c r="J672" s="21">
        <v>0</v>
      </c>
      <c r="K672" s="21">
        <v>0</v>
      </c>
      <c r="L672" s="21">
        <f t="shared" si="210"/>
        <v>0</v>
      </c>
      <c r="M672" s="21">
        <f>+G672+L672</f>
        <v>243923443489</v>
      </c>
      <c r="N672" s="21">
        <v>243923443489</v>
      </c>
      <c r="O672" s="21">
        <v>243923443489</v>
      </c>
      <c r="P672" s="21">
        <v>21653320129</v>
      </c>
      <c r="Q672" s="62">
        <v>21653320129</v>
      </c>
    </row>
    <row r="673" spans="1:17" ht="63.75" thickBot="1" x14ac:dyDescent="0.3">
      <c r="A673" s="87" t="s">
        <v>506</v>
      </c>
      <c r="B673" s="15" t="s">
        <v>274</v>
      </c>
      <c r="C673" s="12" t="s">
        <v>13</v>
      </c>
      <c r="D673" s="12">
        <v>13</v>
      </c>
      <c r="E673" s="12" t="s">
        <v>14</v>
      </c>
      <c r="F673" s="16" t="s">
        <v>485</v>
      </c>
      <c r="G673" s="27">
        <f t="shared" ref="G673:K675" si="225">+G674</f>
        <v>173754342655</v>
      </c>
      <c r="H673" s="27">
        <f t="shared" si="225"/>
        <v>0</v>
      </c>
      <c r="I673" s="27">
        <f t="shared" si="225"/>
        <v>0</v>
      </c>
      <c r="J673" s="27">
        <f t="shared" si="225"/>
        <v>0</v>
      </c>
      <c r="K673" s="27">
        <f t="shared" si="225"/>
        <v>0</v>
      </c>
      <c r="L673" s="27">
        <f t="shared" si="210"/>
        <v>0</v>
      </c>
      <c r="M673" s="27">
        <f>+M674</f>
        <v>173754342655</v>
      </c>
      <c r="N673" s="27">
        <f t="shared" ref="N673:Q675" si="226">+N674</f>
        <v>173754342655</v>
      </c>
      <c r="O673" s="27">
        <f t="shared" si="226"/>
        <v>173754342655</v>
      </c>
      <c r="P673" s="27">
        <f t="shared" si="226"/>
        <v>26218470693</v>
      </c>
      <c r="Q673" s="64">
        <f t="shared" si="226"/>
        <v>26218470693</v>
      </c>
    </row>
    <row r="674" spans="1:17" ht="63.75" thickBot="1" x14ac:dyDescent="0.3">
      <c r="A674" s="87" t="s">
        <v>506</v>
      </c>
      <c r="B674" s="15" t="s">
        <v>276</v>
      </c>
      <c r="C674" s="12" t="s">
        <v>13</v>
      </c>
      <c r="D674" s="12">
        <v>13</v>
      </c>
      <c r="E674" s="12" t="s">
        <v>14</v>
      </c>
      <c r="F674" s="43" t="s">
        <v>485</v>
      </c>
      <c r="G674" s="27">
        <f t="shared" si="225"/>
        <v>173754342655</v>
      </c>
      <c r="H674" s="27">
        <f t="shared" si="225"/>
        <v>0</v>
      </c>
      <c r="I674" s="27">
        <f t="shared" si="225"/>
        <v>0</v>
      </c>
      <c r="J674" s="27">
        <f t="shared" si="225"/>
        <v>0</v>
      </c>
      <c r="K674" s="27">
        <f t="shared" si="225"/>
        <v>0</v>
      </c>
      <c r="L674" s="27">
        <f t="shared" si="210"/>
        <v>0</v>
      </c>
      <c r="M674" s="27">
        <f>+M675</f>
        <v>173754342655</v>
      </c>
      <c r="N674" s="27">
        <f t="shared" si="226"/>
        <v>173754342655</v>
      </c>
      <c r="O674" s="27">
        <f t="shared" si="226"/>
        <v>173754342655</v>
      </c>
      <c r="P674" s="27">
        <f t="shared" si="226"/>
        <v>26218470693</v>
      </c>
      <c r="Q674" s="64">
        <f t="shared" si="226"/>
        <v>26218470693</v>
      </c>
    </row>
    <row r="675" spans="1:17" ht="19.5" thickBot="1" x14ac:dyDescent="0.3">
      <c r="A675" s="87" t="s">
        <v>506</v>
      </c>
      <c r="B675" s="15" t="s">
        <v>277</v>
      </c>
      <c r="C675" s="12" t="s">
        <v>13</v>
      </c>
      <c r="D675" s="12">
        <v>13</v>
      </c>
      <c r="E675" s="12" t="s">
        <v>14</v>
      </c>
      <c r="F675" s="16" t="s">
        <v>257</v>
      </c>
      <c r="G675" s="27">
        <f t="shared" si="225"/>
        <v>173754342655</v>
      </c>
      <c r="H675" s="27">
        <f t="shared" si="225"/>
        <v>0</v>
      </c>
      <c r="I675" s="27">
        <f t="shared" si="225"/>
        <v>0</v>
      </c>
      <c r="J675" s="27">
        <f t="shared" si="225"/>
        <v>0</v>
      </c>
      <c r="K675" s="27">
        <f t="shared" si="225"/>
        <v>0</v>
      </c>
      <c r="L675" s="27">
        <f t="shared" si="210"/>
        <v>0</v>
      </c>
      <c r="M675" s="27">
        <f>+M676</f>
        <v>173754342655</v>
      </c>
      <c r="N675" s="27">
        <f t="shared" si="226"/>
        <v>173754342655</v>
      </c>
      <c r="O675" s="27">
        <f t="shared" si="226"/>
        <v>173754342655</v>
      </c>
      <c r="P675" s="27">
        <f t="shared" si="226"/>
        <v>26218470693</v>
      </c>
      <c r="Q675" s="64">
        <f t="shared" si="226"/>
        <v>26218470693</v>
      </c>
    </row>
    <row r="676" spans="1:17" ht="19.5" thickBot="1" x14ac:dyDescent="0.3">
      <c r="A676" s="87" t="s">
        <v>506</v>
      </c>
      <c r="B676" s="18" t="s">
        <v>278</v>
      </c>
      <c r="C676" s="19" t="s">
        <v>13</v>
      </c>
      <c r="D676" s="19">
        <v>13</v>
      </c>
      <c r="E676" s="19" t="s">
        <v>14</v>
      </c>
      <c r="F676" s="20" t="s">
        <v>247</v>
      </c>
      <c r="G676" s="21">
        <v>173754342655</v>
      </c>
      <c r="H676" s="21">
        <v>0</v>
      </c>
      <c r="I676" s="21">
        <v>0</v>
      </c>
      <c r="J676" s="21">
        <v>0</v>
      </c>
      <c r="K676" s="21">
        <v>0</v>
      </c>
      <c r="L676" s="21">
        <f t="shared" si="210"/>
        <v>0</v>
      </c>
      <c r="M676" s="21">
        <f>+G676+L676</f>
        <v>173754342655</v>
      </c>
      <c r="N676" s="21">
        <v>173754342655</v>
      </c>
      <c r="O676" s="21">
        <v>173754342655</v>
      </c>
      <c r="P676" s="21">
        <v>26218470693</v>
      </c>
      <c r="Q676" s="62">
        <v>26218470693</v>
      </c>
    </row>
    <row r="677" spans="1:17" ht="63.75" thickBot="1" x14ac:dyDescent="0.3">
      <c r="A677" s="87" t="s">
        <v>506</v>
      </c>
      <c r="B677" s="15" t="s">
        <v>279</v>
      </c>
      <c r="C677" s="12" t="s">
        <v>13</v>
      </c>
      <c r="D677" s="12">
        <v>13</v>
      </c>
      <c r="E677" s="12" t="s">
        <v>14</v>
      </c>
      <c r="F677" s="16" t="s">
        <v>486</v>
      </c>
      <c r="G677" s="27">
        <f t="shared" ref="G677:K679" si="227">+G678</f>
        <v>188036887431</v>
      </c>
      <c r="H677" s="27">
        <f t="shared" si="227"/>
        <v>0</v>
      </c>
      <c r="I677" s="27">
        <f t="shared" si="227"/>
        <v>0</v>
      </c>
      <c r="J677" s="27">
        <f t="shared" si="227"/>
        <v>0</v>
      </c>
      <c r="K677" s="27">
        <f t="shared" si="227"/>
        <v>0</v>
      </c>
      <c r="L677" s="27">
        <f t="shared" si="210"/>
        <v>0</v>
      </c>
      <c r="M677" s="27">
        <f>+M678</f>
        <v>188036887431</v>
      </c>
      <c r="N677" s="27">
        <f t="shared" ref="N677:Q679" si="228">+N678</f>
        <v>188036887431</v>
      </c>
      <c r="O677" s="27">
        <f t="shared" si="228"/>
        <v>188036887431</v>
      </c>
      <c r="P677" s="27">
        <f t="shared" si="228"/>
        <v>31914916292</v>
      </c>
      <c r="Q677" s="64">
        <f t="shared" si="228"/>
        <v>31914916292</v>
      </c>
    </row>
    <row r="678" spans="1:17" ht="63.75" thickBot="1" x14ac:dyDescent="0.3">
      <c r="A678" s="87" t="s">
        <v>506</v>
      </c>
      <c r="B678" s="15" t="s">
        <v>281</v>
      </c>
      <c r="C678" s="12" t="s">
        <v>13</v>
      </c>
      <c r="D678" s="12">
        <v>13</v>
      </c>
      <c r="E678" s="12" t="s">
        <v>14</v>
      </c>
      <c r="F678" s="43" t="s">
        <v>486</v>
      </c>
      <c r="G678" s="27">
        <f t="shared" si="227"/>
        <v>188036887431</v>
      </c>
      <c r="H678" s="27">
        <f t="shared" si="227"/>
        <v>0</v>
      </c>
      <c r="I678" s="27">
        <f t="shared" si="227"/>
        <v>0</v>
      </c>
      <c r="J678" s="27">
        <f t="shared" si="227"/>
        <v>0</v>
      </c>
      <c r="K678" s="27">
        <f t="shared" si="227"/>
        <v>0</v>
      </c>
      <c r="L678" s="27">
        <f t="shared" si="210"/>
        <v>0</v>
      </c>
      <c r="M678" s="27">
        <f>+M679</f>
        <v>188036887431</v>
      </c>
      <c r="N678" s="27">
        <f t="shared" si="228"/>
        <v>188036887431</v>
      </c>
      <c r="O678" s="27">
        <f t="shared" si="228"/>
        <v>188036887431</v>
      </c>
      <c r="P678" s="27">
        <f t="shared" si="228"/>
        <v>31914916292</v>
      </c>
      <c r="Q678" s="64">
        <f t="shared" si="228"/>
        <v>31914916292</v>
      </c>
    </row>
    <row r="679" spans="1:17" ht="19.5" thickBot="1" x14ac:dyDescent="0.3">
      <c r="A679" s="87" t="s">
        <v>506</v>
      </c>
      <c r="B679" s="15" t="s">
        <v>282</v>
      </c>
      <c r="C679" s="12" t="s">
        <v>13</v>
      </c>
      <c r="D679" s="12">
        <v>13</v>
      </c>
      <c r="E679" s="12" t="s">
        <v>14</v>
      </c>
      <c r="F679" s="16" t="s">
        <v>257</v>
      </c>
      <c r="G679" s="27">
        <f t="shared" si="227"/>
        <v>188036887431</v>
      </c>
      <c r="H679" s="27">
        <f t="shared" si="227"/>
        <v>0</v>
      </c>
      <c r="I679" s="27">
        <f t="shared" si="227"/>
        <v>0</v>
      </c>
      <c r="J679" s="27">
        <f t="shared" si="227"/>
        <v>0</v>
      </c>
      <c r="K679" s="27">
        <f t="shared" si="227"/>
        <v>0</v>
      </c>
      <c r="L679" s="27">
        <f t="shared" si="210"/>
        <v>0</v>
      </c>
      <c r="M679" s="27">
        <f>+M680</f>
        <v>188036887431</v>
      </c>
      <c r="N679" s="27">
        <f t="shared" si="228"/>
        <v>188036887431</v>
      </c>
      <c r="O679" s="27">
        <f t="shared" si="228"/>
        <v>188036887431</v>
      </c>
      <c r="P679" s="27">
        <f t="shared" si="228"/>
        <v>31914916292</v>
      </c>
      <c r="Q679" s="64">
        <f t="shared" si="228"/>
        <v>31914916292</v>
      </c>
    </row>
    <row r="680" spans="1:17" ht="19.5" thickBot="1" x14ac:dyDescent="0.3">
      <c r="A680" s="87" t="s">
        <v>506</v>
      </c>
      <c r="B680" s="18" t="s">
        <v>283</v>
      </c>
      <c r="C680" s="19" t="s">
        <v>13</v>
      </c>
      <c r="D680" s="19">
        <v>13</v>
      </c>
      <c r="E680" s="19" t="s">
        <v>14</v>
      </c>
      <c r="F680" s="20" t="s">
        <v>247</v>
      </c>
      <c r="G680" s="21">
        <v>188036887431</v>
      </c>
      <c r="H680" s="21">
        <v>0</v>
      </c>
      <c r="I680" s="21">
        <v>0</v>
      </c>
      <c r="J680" s="21">
        <v>0</v>
      </c>
      <c r="K680" s="21">
        <v>0</v>
      </c>
      <c r="L680" s="21">
        <f t="shared" si="210"/>
        <v>0</v>
      </c>
      <c r="M680" s="21">
        <f>+G680+L680</f>
        <v>188036887431</v>
      </c>
      <c r="N680" s="21">
        <v>188036887431</v>
      </c>
      <c r="O680" s="21">
        <v>188036887431</v>
      </c>
      <c r="P680" s="21">
        <v>31914916292</v>
      </c>
      <c r="Q680" s="62">
        <v>31914916292</v>
      </c>
    </row>
    <row r="681" spans="1:17" ht="63.75" thickBot="1" x14ac:dyDescent="0.3">
      <c r="A681" s="87" t="s">
        <v>506</v>
      </c>
      <c r="B681" s="15" t="s">
        <v>284</v>
      </c>
      <c r="C681" s="12" t="s">
        <v>13</v>
      </c>
      <c r="D681" s="12">
        <v>13</v>
      </c>
      <c r="E681" s="12" t="s">
        <v>14</v>
      </c>
      <c r="F681" s="16" t="s">
        <v>487</v>
      </c>
      <c r="G681" s="27">
        <f t="shared" ref="G681:K683" si="229">+G682</f>
        <v>230526549416</v>
      </c>
      <c r="H681" s="27">
        <f t="shared" si="229"/>
        <v>0</v>
      </c>
      <c r="I681" s="27">
        <f t="shared" si="229"/>
        <v>0</v>
      </c>
      <c r="J681" s="27">
        <f t="shared" si="229"/>
        <v>0</v>
      </c>
      <c r="K681" s="27">
        <f t="shared" si="229"/>
        <v>0</v>
      </c>
      <c r="L681" s="27">
        <f t="shared" si="210"/>
        <v>0</v>
      </c>
      <c r="M681" s="27">
        <f>+M682</f>
        <v>230526549416</v>
      </c>
      <c r="N681" s="27">
        <f t="shared" ref="N681:Q683" si="230">+N682</f>
        <v>230526549416</v>
      </c>
      <c r="O681" s="27">
        <f t="shared" si="230"/>
        <v>230526549416</v>
      </c>
      <c r="P681" s="27">
        <f t="shared" si="230"/>
        <v>27184528940</v>
      </c>
      <c r="Q681" s="64">
        <f t="shared" si="230"/>
        <v>27184528940</v>
      </c>
    </row>
    <row r="682" spans="1:17" ht="63.75" thickBot="1" x14ac:dyDescent="0.3">
      <c r="A682" s="87" t="s">
        <v>506</v>
      </c>
      <c r="B682" s="15" t="s">
        <v>286</v>
      </c>
      <c r="C682" s="12" t="s">
        <v>13</v>
      </c>
      <c r="D682" s="12">
        <v>13</v>
      </c>
      <c r="E682" s="12" t="s">
        <v>14</v>
      </c>
      <c r="F682" s="43" t="s">
        <v>487</v>
      </c>
      <c r="G682" s="27">
        <f t="shared" si="229"/>
        <v>230526549416</v>
      </c>
      <c r="H682" s="27">
        <f t="shared" si="229"/>
        <v>0</v>
      </c>
      <c r="I682" s="27">
        <f t="shared" si="229"/>
        <v>0</v>
      </c>
      <c r="J682" s="27">
        <f t="shared" si="229"/>
        <v>0</v>
      </c>
      <c r="K682" s="27">
        <f t="shared" si="229"/>
        <v>0</v>
      </c>
      <c r="L682" s="27">
        <f t="shared" si="210"/>
        <v>0</v>
      </c>
      <c r="M682" s="27">
        <f>+M683</f>
        <v>230526549416</v>
      </c>
      <c r="N682" s="27">
        <f t="shared" si="230"/>
        <v>230526549416</v>
      </c>
      <c r="O682" s="27">
        <f t="shared" si="230"/>
        <v>230526549416</v>
      </c>
      <c r="P682" s="27">
        <f t="shared" si="230"/>
        <v>27184528940</v>
      </c>
      <c r="Q682" s="64">
        <f t="shared" si="230"/>
        <v>27184528940</v>
      </c>
    </row>
    <row r="683" spans="1:17" ht="19.5" thickBot="1" x14ac:dyDescent="0.3">
      <c r="A683" s="87" t="s">
        <v>506</v>
      </c>
      <c r="B683" s="15" t="s">
        <v>287</v>
      </c>
      <c r="C683" s="12" t="s">
        <v>13</v>
      </c>
      <c r="D683" s="12">
        <v>13</v>
      </c>
      <c r="E683" s="12" t="s">
        <v>14</v>
      </c>
      <c r="F683" s="16" t="s">
        <v>257</v>
      </c>
      <c r="G683" s="27">
        <f t="shared" si="229"/>
        <v>230526549416</v>
      </c>
      <c r="H683" s="27">
        <f t="shared" si="229"/>
        <v>0</v>
      </c>
      <c r="I683" s="27">
        <f t="shared" si="229"/>
        <v>0</v>
      </c>
      <c r="J683" s="27">
        <f t="shared" si="229"/>
        <v>0</v>
      </c>
      <c r="K683" s="27">
        <f t="shared" si="229"/>
        <v>0</v>
      </c>
      <c r="L683" s="27">
        <f t="shared" si="210"/>
        <v>0</v>
      </c>
      <c r="M683" s="27">
        <f>+M684</f>
        <v>230526549416</v>
      </c>
      <c r="N683" s="27">
        <f t="shared" si="230"/>
        <v>230526549416</v>
      </c>
      <c r="O683" s="27">
        <f t="shared" si="230"/>
        <v>230526549416</v>
      </c>
      <c r="P683" s="27">
        <f t="shared" si="230"/>
        <v>27184528940</v>
      </c>
      <c r="Q683" s="64">
        <f t="shared" si="230"/>
        <v>27184528940</v>
      </c>
    </row>
    <row r="684" spans="1:17" ht="19.5" thickBot="1" x14ac:dyDescent="0.3">
      <c r="A684" s="87" t="s">
        <v>506</v>
      </c>
      <c r="B684" s="18" t="s">
        <v>288</v>
      </c>
      <c r="C684" s="19" t="s">
        <v>13</v>
      </c>
      <c r="D684" s="19">
        <v>13</v>
      </c>
      <c r="E684" s="19" t="s">
        <v>14</v>
      </c>
      <c r="F684" s="20" t="s">
        <v>247</v>
      </c>
      <c r="G684" s="21">
        <v>230526549416</v>
      </c>
      <c r="H684" s="21">
        <v>0</v>
      </c>
      <c r="I684" s="21">
        <v>0</v>
      </c>
      <c r="J684" s="21">
        <v>0</v>
      </c>
      <c r="K684" s="21">
        <v>0</v>
      </c>
      <c r="L684" s="21">
        <f t="shared" si="210"/>
        <v>0</v>
      </c>
      <c r="M684" s="21">
        <f>+G684+L684</f>
        <v>230526549416</v>
      </c>
      <c r="N684" s="21">
        <v>230526549416</v>
      </c>
      <c r="O684" s="21">
        <v>230526549416</v>
      </c>
      <c r="P684" s="21">
        <v>27184528940</v>
      </c>
      <c r="Q684" s="62">
        <v>27184528940</v>
      </c>
    </row>
    <row r="685" spans="1:17" ht="32.25" thickBot="1" x14ac:dyDescent="0.3">
      <c r="A685" s="87" t="s">
        <v>506</v>
      </c>
      <c r="B685" s="44" t="s">
        <v>289</v>
      </c>
      <c r="C685" s="12" t="s">
        <v>13</v>
      </c>
      <c r="D685" s="12">
        <v>13</v>
      </c>
      <c r="E685" s="12" t="s">
        <v>14</v>
      </c>
      <c r="F685" s="16" t="s">
        <v>290</v>
      </c>
      <c r="G685" s="27">
        <f t="shared" ref="G685:K686" si="231">+G686</f>
        <v>12654096592</v>
      </c>
      <c r="H685" s="27">
        <f t="shared" si="231"/>
        <v>0</v>
      </c>
      <c r="I685" s="27">
        <f t="shared" si="231"/>
        <v>0</v>
      </c>
      <c r="J685" s="27">
        <f t="shared" si="231"/>
        <v>0</v>
      </c>
      <c r="K685" s="27">
        <f t="shared" si="231"/>
        <v>0</v>
      </c>
      <c r="L685" s="27">
        <f t="shared" si="210"/>
        <v>0</v>
      </c>
      <c r="M685" s="27">
        <f>+G685+L685</f>
        <v>12654096592</v>
      </c>
      <c r="N685" s="27">
        <f t="shared" ref="N685:Q686" si="232">+N686</f>
        <v>11910561447.5</v>
      </c>
      <c r="O685" s="27">
        <f t="shared" si="232"/>
        <v>10573685432.309999</v>
      </c>
      <c r="P685" s="27">
        <f t="shared" si="232"/>
        <v>1437182429.5999999</v>
      </c>
      <c r="Q685" s="64">
        <f t="shared" si="232"/>
        <v>1410029995.5999999</v>
      </c>
    </row>
    <row r="686" spans="1:17" ht="32.25" thickBot="1" x14ac:dyDescent="0.3">
      <c r="A686" s="87" t="s">
        <v>506</v>
      </c>
      <c r="B686" s="15" t="s">
        <v>291</v>
      </c>
      <c r="C686" s="12" t="s">
        <v>13</v>
      </c>
      <c r="D686" s="12">
        <v>13</v>
      </c>
      <c r="E686" s="12" t="s">
        <v>14</v>
      </c>
      <c r="F686" s="16" t="s">
        <v>290</v>
      </c>
      <c r="G686" s="27">
        <f t="shared" si="231"/>
        <v>12654096592</v>
      </c>
      <c r="H686" s="27">
        <f t="shared" si="231"/>
        <v>0</v>
      </c>
      <c r="I686" s="27">
        <f t="shared" si="231"/>
        <v>0</v>
      </c>
      <c r="J686" s="27">
        <f t="shared" si="231"/>
        <v>0</v>
      </c>
      <c r="K686" s="27">
        <f t="shared" si="231"/>
        <v>0</v>
      </c>
      <c r="L686" s="27">
        <f t="shared" si="210"/>
        <v>0</v>
      </c>
      <c r="M686" s="27">
        <f>+M687</f>
        <v>12654096592</v>
      </c>
      <c r="N686" s="27">
        <f t="shared" si="232"/>
        <v>11910561447.5</v>
      </c>
      <c r="O686" s="27">
        <f t="shared" si="232"/>
        <v>10573685432.309999</v>
      </c>
      <c r="P686" s="27">
        <f t="shared" si="232"/>
        <v>1437182429.5999999</v>
      </c>
      <c r="Q686" s="64">
        <f t="shared" si="232"/>
        <v>1410029995.5999999</v>
      </c>
    </row>
    <row r="687" spans="1:17" ht="48" thickBot="1" x14ac:dyDescent="0.3">
      <c r="A687" s="87" t="s">
        <v>506</v>
      </c>
      <c r="B687" s="15" t="s">
        <v>292</v>
      </c>
      <c r="C687" s="12" t="s">
        <v>13</v>
      </c>
      <c r="D687" s="12">
        <v>13</v>
      </c>
      <c r="E687" s="12" t="s">
        <v>14</v>
      </c>
      <c r="F687" s="16" t="s">
        <v>293</v>
      </c>
      <c r="G687" s="27">
        <f>SUM(G688:G688)</f>
        <v>12654096592</v>
      </c>
      <c r="H687" s="27">
        <f>SUM(H688:H688)</f>
        <v>0</v>
      </c>
      <c r="I687" s="27">
        <f>SUM(I688:I688)</f>
        <v>0</v>
      </c>
      <c r="J687" s="27">
        <f>SUM(J688:J688)</f>
        <v>0</v>
      </c>
      <c r="K687" s="27">
        <f>SUM(K688:K688)</f>
        <v>0</v>
      </c>
      <c r="L687" s="27">
        <f t="shared" si="210"/>
        <v>0</v>
      </c>
      <c r="M687" s="27">
        <f>SUM(M688:M688)</f>
        <v>12654096592</v>
      </c>
      <c r="N687" s="27">
        <f>SUM(N688:N688)</f>
        <v>11910561447.5</v>
      </c>
      <c r="O687" s="27">
        <f>SUM(O688:O688)</f>
        <v>10573685432.309999</v>
      </c>
      <c r="P687" s="27">
        <f>SUM(P688:P688)</f>
        <v>1437182429.5999999</v>
      </c>
      <c r="Q687" s="64">
        <f>SUM(Q688:Q688)</f>
        <v>1410029995.5999999</v>
      </c>
    </row>
    <row r="688" spans="1:17" ht="19.5" thickBot="1" x14ac:dyDescent="0.3">
      <c r="A688" s="87" t="s">
        <v>506</v>
      </c>
      <c r="B688" s="18" t="s">
        <v>294</v>
      </c>
      <c r="C688" s="19" t="s">
        <v>13</v>
      </c>
      <c r="D688" s="19">
        <v>13</v>
      </c>
      <c r="E688" s="19" t="s">
        <v>14</v>
      </c>
      <c r="F688" s="20" t="s">
        <v>247</v>
      </c>
      <c r="G688" s="21">
        <v>12654096592</v>
      </c>
      <c r="H688" s="21">
        <v>0</v>
      </c>
      <c r="I688" s="21">
        <v>0</v>
      </c>
      <c r="J688" s="21">
        <v>0</v>
      </c>
      <c r="K688" s="21">
        <v>0</v>
      </c>
      <c r="L688" s="21">
        <f t="shared" si="210"/>
        <v>0</v>
      </c>
      <c r="M688" s="21">
        <f>+G688+L688</f>
        <v>12654096592</v>
      </c>
      <c r="N688" s="21">
        <v>11910561447.5</v>
      </c>
      <c r="O688" s="21">
        <v>10573685432.309999</v>
      </c>
      <c r="P688" s="21">
        <v>1437182429.5999999</v>
      </c>
      <c r="Q688" s="62">
        <v>1410029995.5999999</v>
      </c>
    </row>
    <row r="689" spans="1:17" ht="63.75" thickBot="1" x14ac:dyDescent="0.3">
      <c r="A689" s="87" t="s">
        <v>506</v>
      </c>
      <c r="B689" s="15" t="s">
        <v>295</v>
      </c>
      <c r="C689" s="12" t="s">
        <v>13</v>
      </c>
      <c r="D689" s="12">
        <v>13</v>
      </c>
      <c r="E689" s="12" t="s">
        <v>14</v>
      </c>
      <c r="F689" s="16" t="s">
        <v>488</v>
      </c>
      <c r="G689" s="27">
        <f t="shared" ref="G689:K691" si="233">+G690</f>
        <v>222571821813</v>
      </c>
      <c r="H689" s="27">
        <f t="shared" si="233"/>
        <v>0</v>
      </c>
      <c r="I689" s="27">
        <f t="shared" si="233"/>
        <v>0</v>
      </c>
      <c r="J689" s="27">
        <f t="shared" si="233"/>
        <v>0</v>
      </c>
      <c r="K689" s="27">
        <f t="shared" si="233"/>
        <v>0</v>
      </c>
      <c r="L689" s="27">
        <f t="shared" si="210"/>
        <v>0</v>
      </c>
      <c r="M689" s="27">
        <f>+M690</f>
        <v>222571821813</v>
      </c>
      <c r="N689" s="27">
        <f t="shared" ref="N689:Q691" si="234">+N690</f>
        <v>222571821813</v>
      </c>
      <c r="O689" s="27">
        <f t="shared" si="234"/>
        <v>222571821813</v>
      </c>
      <c r="P689" s="27">
        <f t="shared" si="234"/>
        <v>7839829655</v>
      </c>
      <c r="Q689" s="64">
        <f t="shared" si="234"/>
        <v>7839829655</v>
      </c>
    </row>
    <row r="690" spans="1:17" ht="63.75" thickBot="1" x14ac:dyDescent="0.3">
      <c r="A690" s="87" t="s">
        <v>506</v>
      </c>
      <c r="B690" s="15" t="s">
        <v>297</v>
      </c>
      <c r="C690" s="12" t="s">
        <v>13</v>
      </c>
      <c r="D690" s="12">
        <v>13</v>
      </c>
      <c r="E690" s="12" t="s">
        <v>14</v>
      </c>
      <c r="F690" s="43" t="s">
        <v>488</v>
      </c>
      <c r="G690" s="27">
        <f t="shared" si="233"/>
        <v>222571821813</v>
      </c>
      <c r="H690" s="27">
        <f t="shared" si="233"/>
        <v>0</v>
      </c>
      <c r="I690" s="27">
        <f t="shared" si="233"/>
        <v>0</v>
      </c>
      <c r="J690" s="27">
        <f t="shared" si="233"/>
        <v>0</v>
      </c>
      <c r="K690" s="27">
        <f t="shared" si="233"/>
        <v>0</v>
      </c>
      <c r="L690" s="27">
        <f t="shared" si="210"/>
        <v>0</v>
      </c>
      <c r="M690" s="27">
        <f>+M691</f>
        <v>222571821813</v>
      </c>
      <c r="N690" s="27">
        <f t="shared" si="234"/>
        <v>222571821813</v>
      </c>
      <c r="O690" s="27">
        <f t="shared" si="234"/>
        <v>222571821813</v>
      </c>
      <c r="P690" s="27">
        <f t="shared" si="234"/>
        <v>7839829655</v>
      </c>
      <c r="Q690" s="64">
        <f t="shared" si="234"/>
        <v>7839829655</v>
      </c>
    </row>
    <row r="691" spans="1:17" ht="19.5" thickBot="1" x14ac:dyDescent="0.3">
      <c r="A691" s="87" t="s">
        <v>506</v>
      </c>
      <c r="B691" s="15" t="s">
        <v>298</v>
      </c>
      <c r="C691" s="12" t="s">
        <v>13</v>
      </c>
      <c r="D691" s="12">
        <v>13</v>
      </c>
      <c r="E691" s="12" t="s">
        <v>14</v>
      </c>
      <c r="F691" s="16" t="s">
        <v>257</v>
      </c>
      <c r="G691" s="27">
        <f t="shared" si="233"/>
        <v>222571821813</v>
      </c>
      <c r="H691" s="27">
        <f t="shared" si="233"/>
        <v>0</v>
      </c>
      <c r="I691" s="27">
        <f t="shared" si="233"/>
        <v>0</v>
      </c>
      <c r="J691" s="27">
        <f t="shared" si="233"/>
        <v>0</v>
      </c>
      <c r="K691" s="27">
        <f t="shared" si="233"/>
        <v>0</v>
      </c>
      <c r="L691" s="27">
        <f t="shared" si="210"/>
        <v>0</v>
      </c>
      <c r="M691" s="27">
        <f>+M692</f>
        <v>222571821813</v>
      </c>
      <c r="N691" s="27">
        <f t="shared" si="234"/>
        <v>222571821813</v>
      </c>
      <c r="O691" s="27">
        <f t="shared" si="234"/>
        <v>222571821813</v>
      </c>
      <c r="P691" s="27">
        <f t="shared" si="234"/>
        <v>7839829655</v>
      </c>
      <c r="Q691" s="64">
        <f t="shared" si="234"/>
        <v>7839829655</v>
      </c>
    </row>
    <row r="692" spans="1:17" ht="19.5" thickBot="1" x14ac:dyDescent="0.3">
      <c r="A692" s="87" t="s">
        <v>506</v>
      </c>
      <c r="B692" s="18" t="s">
        <v>299</v>
      </c>
      <c r="C692" s="19" t="s">
        <v>13</v>
      </c>
      <c r="D692" s="19">
        <v>13</v>
      </c>
      <c r="E692" s="19" t="s">
        <v>14</v>
      </c>
      <c r="F692" s="20" t="s">
        <v>247</v>
      </c>
      <c r="G692" s="21">
        <v>222571821813</v>
      </c>
      <c r="H692" s="21">
        <v>0</v>
      </c>
      <c r="I692" s="21">
        <v>0</v>
      </c>
      <c r="J692" s="21">
        <v>0</v>
      </c>
      <c r="K692" s="21">
        <v>0</v>
      </c>
      <c r="L692" s="21">
        <f t="shared" si="210"/>
        <v>0</v>
      </c>
      <c r="M692" s="21">
        <f>+G692+L692</f>
        <v>222571821813</v>
      </c>
      <c r="N692" s="21">
        <v>222571821813</v>
      </c>
      <c r="O692" s="21">
        <v>222571821813</v>
      </c>
      <c r="P692" s="21">
        <v>7839829655</v>
      </c>
      <c r="Q692" s="62">
        <v>7839829655</v>
      </c>
    </row>
    <row r="693" spans="1:17" ht="48" thickBot="1" x14ac:dyDescent="0.3">
      <c r="A693" s="87" t="s">
        <v>506</v>
      </c>
      <c r="B693" s="15" t="s">
        <v>300</v>
      </c>
      <c r="C693" s="12" t="s">
        <v>13</v>
      </c>
      <c r="D693" s="12">
        <v>13</v>
      </c>
      <c r="E693" s="12" t="s">
        <v>14</v>
      </c>
      <c r="F693" s="16" t="s">
        <v>489</v>
      </c>
      <c r="G693" s="27">
        <f t="shared" ref="G693:K695" si="235">+G694</f>
        <v>256174672458</v>
      </c>
      <c r="H693" s="27">
        <f t="shared" si="235"/>
        <v>0</v>
      </c>
      <c r="I693" s="27">
        <f t="shared" si="235"/>
        <v>0</v>
      </c>
      <c r="J693" s="27">
        <f t="shared" si="235"/>
        <v>0</v>
      </c>
      <c r="K693" s="27">
        <f t="shared" si="235"/>
        <v>0</v>
      </c>
      <c r="L693" s="27">
        <f t="shared" si="210"/>
        <v>0</v>
      </c>
      <c r="M693" s="27">
        <f>+M694</f>
        <v>256174672458</v>
      </c>
      <c r="N693" s="27">
        <f t="shared" ref="N693:Q695" si="236">+N694</f>
        <v>256174672458</v>
      </c>
      <c r="O693" s="27">
        <f t="shared" si="236"/>
        <v>256174672458</v>
      </c>
      <c r="P693" s="27">
        <f t="shared" si="236"/>
        <v>783848182</v>
      </c>
      <c r="Q693" s="64">
        <f t="shared" si="236"/>
        <v>783848182</v>
      </c>
    </row>
    <row r="694" spans="1:17" ht="48" thickBot="1" x14ac:dyDescent="0.3">
      <c r="A694" s="87" t="s">
        <v>506</v>
      </c>
      <c r="B694" s="15" t="s">
        <v>302</v>
      </c>
      <c r="C694" s="12" t="s">
        <v>13</v>
      </c>
      <c r="D694" s="12">
        <v>13</v>
      </c>
      <c r="E694" s="12" t="s">
        <v>14</v>
      </c>
      <c r="F694" s="16" t="s">
        <v>489</v>
      </c>
      <c r="G694" s="27">
        <f t="shared" si="235"/>
        <v>256174672458</v>
      </c>
      <c r="H694" s="27">
        <f t="shared" si="235"/>
        <v>0</v>
      </c>
      <c r="I694" s="27">
        <f t="shared" si="235"/>
        <v>0</v>
      </c>
      <c r="J694" s="27">
        <f t="shared" si="235"/>
        <v>0</v>
      </c>
      <c r="K694" s="27">
        <f t="shared" si="235"/>
        <v>0</v>
      </c>
      <c r="L694" s="27">
        <f t="shared" si="210"/>
        <v>0</v>
      </c>
      <c r="M694" s="27">
        <f>+M695</f>
        <v>256174672458</v>
      </c>
      <c r="N694" s="27">
        <f t="shared" si="236"/>
        <v>256174672458</v>
      </c>
      <c r="O694" s="27">
        <f t="shared" si="236"/>
        <v>256174672458</v>
      </c>
      <c r="P694" s="27">
        <f t="shared" si="236"/>
        <v>783848182</v>
      </c>
      <c r="Q694" s="64">
        <f t="shared" si="236"/>
        <v>783848182</v>
      </c>
    </row>
    <row r="695" spans="1:17" ht="19.5" thickBot="1" x14ac:dyDescent="0.3">
      <c r="A695" s="87" t="s">
        <v>506</v>
      </c>
      <c r="B695" s="15" t="s">
        <v>303</v>
      </c>
      <c r="C695" s="12" t="s">
        <v>13</v>
      </c>
      <c r="D695" s="12">
        <v>13</v>
      </c>
      <c r="E695" s="12" t="s">
        <v>14</v>
      </c>
      <c r="F695" s="16" t="s">
        <v>257</v>
      </c>
      <c r="G695" s="27">
        <f t="shared" si="235"/>
        <v>256174672458</v>
      </c>
      <c r="H695" s="27">
        <f t="shared" si="235"/>
        <v>0</v>
      </c>
      <c r="I695" s="27">
        <f t="shared" si="235"/>
        <v>0</v>
      </c>
      <c r="J695" s="27">
        <f t="shared" si="235"/>
        <v>0</v>
      </c>
      <c r="K695" s="27">
        <f t="shared" si="235"/>
        <v>0</v>
      </c>
      <c r="L695" s="27">
        <f t="shared" si="210"/>
        <v>0</v>
      </c>
      <c r="M695" s="27">
        <f>+M696</f>
        <v>256174672458</v>
      </c>
      <c r="N695" s="27">
        <f t="shared" si="236"/>
        <v>256174672458</v>
      </c>
      <c r="O695" s="27">
        <f t="shared" si="236"/>
        <v>256174672458</v>
      </c>
      <c r="P695" s="27">
        <f t="shared" si="236"/>
        <v>783848182</v>
      </c>
      <c r="Q695" s="64">
        <f t="shared" si="236"/>
        <v>783848182</v>
      </c>
    </row>
    <row r="696" spans="1:17" ht="19.5" thickBot="1" x14ac:dyDescent="0.3">
      <c r="A696" s="87" t="s">
        <v>506</v>
      </c>
      <c r="B696" s="18" t="s">
        <v>304</v>
      </c>
      <c r="C696" s="19" t="s">
        <v>13</v>
      </c>
      <c r="D696" s="19">
        <v>13</v>
      </c>
      <c r="E696" s="19" t="s">
        <v>14</v>
      </c>
      <c r="F696" s="20" t="s">
        <v>247</v>
      </c>
      <c r="G696" s="21">
        <v>256174672458</v>
      </c>
      <c r="H696" s="21">
        <v>0</v>
      </c>
      <c r="I696" s="21">
        <v>0</v>
      </c>
      <c r="J696" s="21">
        <v>0</v>
      </c>
      <c r="K696" s="21">
        <v>0</v>
      </c>
      <c r="L696" s="21">
        <f t="shared" si="210"/>
        <v>0</v>
      </c>
      <c r="M696" s="21">
        <f>+G696+L696</f>
        <v>256174672458</v>
      </c>
      <c r="N696" s="21">
        <v>256174672458</v>
      </c>
      <c r="O696" s="21">
        <v>256174672458</v>
      </c>
      <c r="P696" s="21">
        <v>783848182</v>
      </c>
      <c r="Q696" s="62">
        <v>783848182</v>
      </c>
    </row>
    <row r="697" spans="1:17" ht="63.75" thickBot="1" x14ac:dyDescent="0.3">
      <c r="A697" s="87" t="s">
        <v>506</v>
      </c>
      <c r="B697" s="15" t="s">
        <v>305</v>
      </c>
      <c r="C697" s="12" t="s">
        <v>13</v>
      </c>
      <c r="D697" s="12">
        <v>13</v>
      </c>
      <c r="E697" s="12" t="s">
        <v>14</v>
      </c>
      <c r="F697" s="16" t="s">
        <v>490</v>
      </c>
      <c r="G697" s="27">
        <f t="shared" ref="G697:K699" si="237">+G698</f>
        <v>133566456234</v>
      </c>
      <c r="H697" s="27">
        <f t="shared" si="237"/>
        <v>0</v>
      </c>
      <c r="I697" s="27">
        <f t="shared" si="237"/>
        <v>0</v>
      </c>
      <c r="J697" s="27">
        <f t="shared" si="237"/>
        <v>0</v>
      </c>
      <c r="K697" s="27">
        <f t="shared" si="237"/>
        <v>0</v>
      </c>
      <c r="L697" s="27">
        <f t="shared" si="210"/>
        <v>0</v>
      </c>
      <c r="M697" s="27">
        <f>+M698</f>
        <v>133566456234</v>
      </c>
      <c r="N697" s="27">
        <f t="shared" ref="N697:Q699" si="238">+N698</f>
        <v>133566456234</v>
      </c>
      <c r="O697" s="27">
        <f t="shared" si="238"/>
        <v>133566456234</v>
      </c>
      <c r="P697" s="27">
        <f t="shared" si="238"/>
        <v>426302018</v>
      </c>
      <c r="Q697" s="64">
        <f t="shared" si="238"/>
        <v>426302018</v>
      </c>
    </row>
    <row r="698" spans="1:17" ht="63.75" thickBot="1" x14ac:dyDescent="0.3">
      <c r="A698" s="87" t="s">
        <v>506</v>
      </c>
      <c r="B698" s="15" t="s">
        <v>307</v>
      </c>
      <c r="C698" s="12" t="s">
        <v>13</v>
      </c>
      <c r="D698" s="12">
        <v>13</v>
      </c>
      <c r="E698" s="12" t="s">
        <v>14</v>
      </c>
      <c r="F698" s="43" t="s">
        <v>490</v>
      </c>
      <c r="G698" s="27">
        <f t="shared" si="237"/>
        <v>133566456234</v>
      </c>
      <c r="H698" s="27">
        <f t="shared" si="237"/>
        <v>0</v>
      </c>
      <c r="I698" s="27">
        <f t="shared" si="237"/>
        <v>0</v>
      </c>
      <c r="J698" s="27">
        <f t="shared" si="237"/>
        <v>0</v>
      </c>
      <c r="K698" s="27">
        <f t="shared" si="237"/>
        <v>0</v>
      </c>
      <c r="L698" s="27">
        <f t="shared" si="210"/>
        <v>0</v>
      </c>
      <c r="M698" s="27">
        <f>+M699</f>
        <v>133566456234</v>
      </c>
      <c r="N698" s="27">
        <f t="shared" si="238"/>
        <v>133566456234</v>
      </c>
      <c r="O698" s="27">
        <f t="shared" si="238"/>
        <v>133566456234</v>
      </c>
      <c r="P698" s="27">
        <f t="shared" si="238"/>
        <v>426302018</v>
      </c>
      <c r="Q698" s="64">
        <f t="shared" si="238"/>
        <v>426302018</v>
      </c>
    </row>
    <row r="699" spans="1:17" ht="19.5" thickBot="1" x14ac:dyDescent="0.3">
      <c r="A699" s="87" t="s">
        <v>506</v>
      </c>
      <c r="B699" s="15" t="s">
        <v>308</v>
      </c>
      <c r="C699" s="12" t="s">
        <v>13</v>
      </c>
      <c r="D699" s="12">
        <v>13</v>
      </c>
      <c r="E699" s="12" t="s">
        <v>14</v>
      </c>
      <c r="F699" s="16" t="s">
        <v>257</v>
      </c>
      <c r="G699" s="27">
        <f t="shared" si="237"/>
        <v>133566456234</v>
      </c>
      <c r="H699" s="27">
        <f t="shared" si="237"/>
        <v>0</v>
      </c>
      <c r="I699" s="27">
        <f t="shared" si="237"/>
        <v>0</v>
      </c>
      <c r="J699" s="27">
        <f t="shared" si="237"/>
        <v>0</v>
      </c>
      <c r="K699" s="27">
        <f t="shared" si="237"/>
        <v>0</v>
      </c>
      <c r="L699" s="27">
        <f t="shared" si="210"/>
        <v>0</v>
      </c>
      <c r="M699" s="27">
        <f>+M700</f>
        <v>133566456234</v>
      </c>
      <c r="N699" s="27">
        <f t="shared" si="238"/>
        <v>133566456234</v>
      </c>
      <c r="O699" s="27">
        <f t="shared" si="238"/>
        <v>133566456234</v>
      </c>
      <c r="P699" s="27">
        <f t="shared" si="238"/>
        <v>426302018</v>
      </c>
      <c r="Q699" s="64">
        <f t="shared" si="238"/>
        <v>426302018</v>
      </c>
    </row>
    <row r="700" spans="1:17" ht="19.5" thickBot="1" x14ac:dyDescent="0.3">
      <c r="A700" s="87" t="s">
        <v>506</v>
      </c>
      <c r="B700" s="18" t="s">
        <v>309</v>
      </c>
      <c r="C700" s="19" t="s">
        <v>13</v>
      </c>
      <c r="D700" s="19">
        <v>13</v>
      </c>
      <c r="E700" s="19" t="s">
        <v>14</v>
      </c>
      <c r="F700" s="20" t="s">
        <v>247</v>
      </c>
      <c r="G700" s="21">
        <v>133566456234</v>
      </c>
      <c r="H700" s="21">
        <v>0</v>
      </c>
      <c r="I700" s="21">
        <v>0</v>
      </c>
      <c r="J700" s="21">
        <v>0</v>
      </c>
      <c r="K700" s="21">
        <v>0</v>
      </c>
      <c r="L700" s="21">
        <f t="shared" si="210"/>
        <v>0</v>
      </c>
      <c r="M700" s="21">
        <f>+G700+L700</f>
        <v>133566456234</v>
      </c>
      <c r="N700" s="21">
        <v>133566456234</v>
      </c>
      <c r="O700" s="21">
        <v>133566456234</v>
      </c>
      <c r="P700" s="21">
        <v>426302018</v>
      </c>
      <c r="Q700" s="62">
        <v>426302018</v>
      </c>
    </row>
    <row r="701" spans="1:17" ht="63.75" thickBot="1" x14ac:dyDescent="0.3">
      <c r="A701" s="87" t="s">
        <v>506</v>
      </c>
      <c r="B701" s="15" t="s">
        <v>310</v>
      </c>
      <c r="C701" s="12" t="s">
        <v>13</v>
      </c>
      <c r="D701" s="12">
        <v>13</v>
      </c>
      <c r="E701" s="12" t="s">
        <v>14</v>
      </c>
      <c r="F701" s="16" t="s">
        <v>491</v>
      </c>
      <c r="G701" s="27">
        <f t="shared" ref="G701:K703" si="239">+G702</f>
        <v>92126982346</v>
      </c>
      <c r="H701" s="27">
        <f t="shared" si="239"/>
        <v>0</v>
      </c>
      <c r="I701" s="27">
        <f t="shared" si="239"/>
        <v>0</v>
      </c>
      <c r="J701" s="27">
        <f t="shared" si="239"/>
        <v>0</v>
      </c>
      <c r="K701" s="27">
        <f t="shared" si="239"/>
        <v>0</v>
      </c>
      <c r="L701" s="27">
        <f t="shared" si="210"/>
        <v>0</v>
      </c>
      <c r="M701" s="27">
        <f>+M702</f>
        <v>92126982346</v>
      </c>
      <c r="N701" s="27">
        <f t="shared" ref="N701:Q703" si="240">+N702</f>
        <v>92126982346</v>
      </c>
      <c r="O701" s="27">
        <f t="shared" si="240"/>
        <v>92126982346</v>
      </c>
      <c r="P701" s="27">
        <f t="shared" si="240"/>
        <v>308643829</v>
      </c>
      <c r="Q701" s="64">
        <f t="shared" si="240"/>
        <v>308643829</v>
      </c>
    </row>
    <row r="702" spans="1:17" ht="63.75" thickBot="1" x14ac:dyDescent="0.3">
      <c r="A702" s="87" t="s">
        <v>506</v>
      </c>
      <c r="B702" s="15" t="s">
        <v>312</v>
      </c>
      <c r="C702" s="12" t="s">
        <v>13</v>
      </c>
      <c r="D702" s="12">
        <v>13</v>
      </c>
      <c r="E702" s="12" t="s">
        <v>14</v>
      </c>
      <c r="F702" s="43" t="s">
        <v>491</v>
      </c>
      <c r="G702" s="27">
        <f t="shared" si="239"/>
        <v>92126982346</v>
      </c>
      <c r="H702" s="27">
        <f t="shared" si="239"/>
        <v>0</v>
      </c>
      <c r="I702" s="27">
        <f t="shared" si="239"/>
        <v>0</v>
      </c>
      <c r="J702" s="27">
        <f t="shared" si="239"/>
        <v>0</v>
      </c>
      <c r="K702" s="27">
        <f t="shared" si="239"/>
        <v>0</v>
      </c>
      <c r="L702" s="27">
        <f t="shared" si="210"/>
        <v>0</v>
      </c>
      <c r="M702" s="27">
        <f>+M703</f>
        <v>92126982346</v>
      </c>
      <c r="N702" s="27">
        <f t="shared" si="240"/>
        <v>92126982346</v>
      </c>
      <c r="O702" s="27">
        <f t="shared" si="240"/>
        <v>92126982346</v>
      </c>
      <c r="P702" s="27">
        <f t="shared" si="240"/>
        <v>308643829</v>
      </c>
      <c r="Q702" s="64">
        <f t="shared" si="240"/>
        <v>308643829</v>
      </c>
    </row>
    <row r="703" spans="1:17" ht="19.5" thickBot="1" x14ac:dyDescent="0.3">
      <c r="A703" s="87" t="s">
        <v>506</v>
      </c>
      <c r="B703" s="15" t="s">
        <v>313</v>
      </c>
      <c r="C703" s="12" t="s">
        <v>13</v>
      </c>
      <c r="D703" s="12">
        <v>13</v>
      </c>
      <c r="E703" s="12" t="s">
        <v>14</v>
      </c>
      <c r="F703" s="16" t="s">
        <v>257</v>
      </c>
      <c r="G703" s="27">
        <f t="shared" si="239"/>
        <v>92126982346</v>
      </c>
      <c r="H703" s="27">
        <f t="shared" si="239"/>
        <v>0</v>
      </c>
      <c r="I703" s="27">
        <f t="shared" si="239"/>
        <v>0</v>
      </c>
      <c r="J703" s="27">
        <f t="shared" si="239"/>
        <v>0</v>
      </c>
      <c r="K703" s="27">
        <f t="shared" si="239"/>
        <v>0</v>
      </c>
      <c r="L703" s="27">
        <f t="shared" si="210"/>
        <v>0</v>
      </c>
      <c r="M703" s="27">
        <f>+M704</f>
        <v>92126982346</v>
      </c>
      <c r="N703" s="27">
        <f t="shared" si="240"/>
        <v>92126982346</v>
      </c>
      <c r="O703" s="27">
        <f t="shared" si="240"/>
        <v>92126982346</v>
      </c>
      <c r="P703" s="27">
        <f t="shared" si="240"/>
        <v>308643829</v>
      </c>
      <c r="Q703" s="64">
        <f t="shared" si="240"/>
        <v>308643829</v>
      </c>
    </row>
    <row r="704" spans="1:17" ht="19.5" thickBot="1" x14ac:dyDescent="0.3">
      <c r="A704" s="87" t="s">
        <v>506</v>
      </c>
      <c r="B704" s="18" t="s">
        <v>314</v>
      </c>
      <c r="C704" s="19" t="s">
        <v>13</v>
      </c>
      <c r="D704" s="19">
        <v>13</v>
      </c>
      <c r="E704" s="19" t="s">
        <v>14</v>
      </c>
      <c r="F704" s="20" t="s">
        <v>247</v>
      </c>
      <c r="G704" s="21">
        <v>92126982346</v>
      </c>
      <c r="H704" s="21">
        <v>0</v>
      </c>
      <c r="I704" s="21">
        <v>0</v>
      </c>
      <c r="J704" s="21">
        <v>0</v>
      </c>
      <c r="K704" s="21">
        <v>0</v>
      </c>
      <c r="L704" s="21">
        <f t="shared" si="210"/>
        <v>0</v>
      </c>
      <c r="M704" s="21">
        <f>+G704+L704</f>
        <v>92126982346</v>
      </c>
      <c r="N704" s="21">
        <v>92126982346</v>
      </c>
      <c r="O704" s="21">
        <v>92126982346</v>
      </c>
      <c r="P704" s="21">
        <v>308643829</v>
      </c>
      <c r="Q704" s="62">
        <v>308643829</v>
      </c>
    </row>
    <row r="705" spans="1:17" ht="79.5" thickBot="1" x14ac:dyDescent="0.3">
      <c r="A705" s="87" t="s">
        <v>506</v>
      </c>
      <c r="B705" s="15" t="s">
        <v>315</v>
      </c>
      <c r="C705" s="12" t="s">
        <v>13</v>
      </c>
      <c r="D705" s="12">
        <v>13</v>
      </c>
      <c r="E705" s="12" t="s">
        <v>14</v>
      </c>
      <c r="F705" s="16" t="s">
        <v>492</v>
      </c>
      <c r="G705" s="27">
        <f t="shared" ref="G705:K707" si="241">+G706</f>
        <v>177242188803</v>
      </c>
      <c r="H705" s="27">
        <f t="shared" si="241"/>
        <v>0</v>
      </c>
      <c r="I705" s="27">
        <f t="shared" si="241"/>
        <v>0</v>
      </c>
      <c r="J705" s="27">
        <f t="shared" si="241"/>
        <v>0</v>
      </c>
      <c r="K705" s="27">
        <f t="shared" si="241"/>
        <v>0</v>
      </c>
      <c r="L705" s="27">
        <f t="shared" si="210"/>
        <v>0</v>
      </c>
      <c r="M705" s="27">
        <f>+M706</f>
        <v>177242188803</v>
      </c>
      <c r="N705" s="27">
        <f t="shared" ref="N705:Q707" si="242">+N706</f>
        <v>177242188803</v>
      </c>
      <c r="O705" s="27">
        <f t="shared" si="242"/>
        <v>177242188803</v>
      </c>
      <c r="P705" s="27">
        <f t="shared" si="242"/>
        <v>12868469971</v>
      </c>
      <c r="Q705" s="64">
        <f t="shared" si="242"/>
        <v>12868469971</v>
      </c>
    </row>
    <row r="706" spans="1:17" ht="79.5" thickBot="1" x14ac:dyDescent="0.3">
      <c r="A706" s="87" t="s">
        <v>506</v>
      </c>
      <c r="B706" s="15" t="s">
        <v>317</v>
      </c>
      <c r="C706" s="12" t="s">
        <v>13</v>
      </c>
      <c r="D706" s="12">
        <v>13</v>
      </c>
      <c r="E706" s="12" t="s">
        <v>14</v>
      </c>
      <c r="F706" s="43" t="s">
        <v>492</v>
      </c>
      <c r="G706" s="27">
        <f t="shared" si="241"/>
        <v>177242188803</v>
      </c>
      <c r="H706" s="27">
        <f t="shared" si="241"/>
        <v>0</v>
      </c>
      <c r="I706" s="27">
        <f t="shared" si="241"/>
        <v>0</v>
      </c>
      <c r="J706" s="27">
        <f t="shared" si="241"/>
        <v>0</v>
      </c>
      <c r="K706" s="27">
        <f t="shared" si="241"/>
        <v>0</v>
      </c>
      <c r="L706" s="27">
        <f t="shared" si="210"/>
        <v>0</v>
      </c>
      <c r="M706" s="27">
        <f>+M707</f>
        <v>177242188803</v>
      </c>
      <c r="N706" s="27">
        <f t="shared" si="242"/>
        <v>177242188803</v>
      </c>
      <c r="O706" s="27">
        <f t="shared" si="242"/>
        <v>177242188803</v>
      </c>
      <c r="P706" s="27">
        <f t="shared" si="242"/>
        <v>12868469971</v>
      </c>
      <c r="Q706" s="64">
        <f t="shared" si="242"/>
        <v>12868469971</v>
      </c>
    </row>
    <row r="707" spans="1:17" ht="19.5" thickBot="1" x14ac:dyDescent="0.3">
      <c r="A707" s="87" t="s">
        <v>506</v>
      </c>
      <c r="B707" s="15" t="s">
        <v>318</v>
      </c>
      <c r="C707" s="12" t="s">
        <v>13</v>
      </c>
      <c r="D707" s="12">
        <v>13</v>
      </c>
      <c r="E707" s="12" t="s">
        <v>14</v>
      </c>
      <c r="F707" s="16" t="s">
        <v>257</v>
      </c>
      <c r="G707" s="27">
        <f t="shared" si="241"/>
        <v>177242188803</v>
      </c>
      <c r="H707" s="27">
        <f t="shared" si="241"/>
        <v>0</v>
      </c>
      <c r="I707" s="27">
        <f t="shared" si="241"/>
        <v>0</v>
      </c>
      <c r="J707" s="27">
        <f t="shared" si="241"/>
        <v>0</v>
      </c>
      <c r="K707" s="27">
        <f t="shared" si="241"/>
        <v>0</v>
      </c>
      <c r="L707" s="27">
        <f t="shared" si="210"/>
        <v>0</v>
      </c>
      <c r="M707" s="27">
        <f>+M708</f>
        <v>177242188803</v>
      </c>
      <c r="N707" s="27">
        <f t="shared" si="242"/>
        <v>177242188803</v>
      </c>
      <c r="O707" s="27">
        <f t="shared" si="242"/>
        <v>177242188803</v>
      </c>
      <c r="P707" s="27">
        <f t="shared" si="242"/>
        <v>12868469971</v>
      </c>
      <c r="Q707" s="64">
        <f t="shared" si="242"/>
        <v>12868469971</v>
      </c>
    </row>
    <row r="708" spans="1:17" ht="19.5" thickBot="1" x14ac:dyDescent="0.3">
      <c r="A708" s="87" t="s">
        <v>506</v>
      </c>
      <c r="B708" s="18" t="s">
        <v>319</v>
      </c>
      <c r="C708" s="19" t="s">
        <v>13</v>
      </c>
      <c r="D708" s="19">
        <v>13</v>
      </c>
      <c r="E708" s="19" t="s">
        <v>14</v>
      </c>
      <c r="F708" s="20" t="s">
        <v>247</v>
      </c>
      <c r="G708" s="21">
        <v>177242188803</v>
      </c>
      <c r="H708" s="21">
        <v>0</v>
      </c>
      <c r="I708" s="21">
        <v>0</v>
      </c>
      <c r="J708" s="21">
        <v>0</v>
      </c>
      <c r="K708" s="21">
        <v>0</v>
      </c>
      <c r="L708" s="21">
        <f t="shared" si="210"/>
        <v>0</v>
      </c>
      <c r="M708" s="21">
        <f>+G708+L708</f>
        <v>177242188803</v>
      </c>
      <c r="N708" s="21">
        <v>177242188803</v>
      </c>
      <c r="O708" s="21">
        <v>177242188803</v>
      </c>
      <c r="P708" s="21">
        <v>12868469971</v>
      </c>
      <c r="Q708" s="62">
        <v>12868469971</v>
      </c>
    </row>
    <row r="709" spans="1:17" ht="48" thickBot="1" x14ac:dyDescent="0.3">
      <c r="A709" s="87" t="s">
        <v>506</v>
      </c>
      <c r="B709" s="15" t="s">
        <v>320</v>
      </c>
      <c r="C709" s="12" t="s">
        <v>13</v>
      </c>
      <c r="D709" s="12">
        <v>13</v>
      </c>
      <c r="E709" s="12" t="s">
        <v>14</v>
      </c>
      <c r="F709" s="16" t="s">
        <v>493</v>
      </c>
      <c r="G709" s="27">
        <f t="shared" ref="G709:K711" si="243">+G710</f>
        <v>186661572672</v>
      </c>
      <c r="H709" s="27">
        <f t="shared" si="243"/>
        <v>0</v>
      </c>
      <c r="I709" s="27">
        <f t="shared" si="243"/>
        <v>0</v>
      </c>
      <c r="J709" s="27">
        <f t="shared" si="243"/>
        <v>0</v>
      </c>
      <c r="K709" s="27">
        <f t="shared" si="243"/>
        <v>0</v>
      </c>
      <c r="L709" s="27">
        <f t="shared" si="210"/>
        <v>0</v>
      </c>
      <c r="M709" s="27">
        <f>+M710</f>
        <v>186661572672</v>
      </c>
      <c r="N709" s="27">
        <f t="shared" ref="N709:Q711" si="244">+N710</f>
        <v>186661572672</v>
      </c>
      <c r="O709" s="27">
        <f t="shared" si="244"/>
        <v>186661572672</v>
      </c>
      <c r="P709" s="27">
        <f t="shared" si="244"/>
        <v>65829708441</v>
      </c>
      <c r="Q709" s="64">
        <f t="shared" si="244"/>
        <v>65829708441</v>
      </c>
    </row>
    <row r="710" spans="1:17" ht="48" thickBot="1" x14ac:dyDescent="0.3">
      <c r="A710" s="87" t="s">
        <v>506</v>
      </c>
      <c r="B710" s="15" t="s">
        <v>322</v>
      </c>
      <c r="C710" s="12" t="s">
        <v>13</v>
      </c>
      <c r="D710" s="12">
        <v>13</v>
      </c>
      <c r="E710" s="12" t="s">
        <v>14</v>
      </c>
      <c r="F710" s="43" t="s">
        <v>493</v>
      </c>
      <c r="G710" s="27">
        <f t="shared" si="243"/>
        <v>186661572672</v>
      </c>
      <c r="H710" s="27">
        <f t="shared" si="243"/>
        <v>0</v>
      </c>
      <c r="I710" s="27">
        <f t="shared" si="243"/>
        <v>0</v>
      </c>
      <c r="J710" s="27">
        <f t="shared" si="243"/>
        <v>0</v>
      </c>
      <c r="K710" s="27">
        <f t="shared" si="243"/>
        <v>0</v>
      </c>
      <c r="L710" s="27">
        <f t="shared" si="210"/>
        <v>0</v>
      </c>
      <c r="M710" s="27">
        <f>+M711</f>
        <v>186661572672</v>
      </c>
      <c r="N710" s="27">
        <f t="shared" si="244"/>
        <v>186661572672</v>
      </c>
      <c r="O710" s="27">
        <f t="shared" si="244"/>
        <v>186661572672</v>
      </c>
      <c r="P710" s="27">
        <f t="shared" si="244"/>
        <v>65829708441</v>
      </c>
      <c r="Q710" s="64">
        <f t="shared" si="244"/>
        <v>65829708441</v>
      </c>
    </row>
    <row r="711" spans="1:17" ht="19.5" thickBot="1" x14ac:dyDescent="0.3">
      <c r="A711" s="87" t="s">
        <v>506</v>
      </c>
      <c r="B711" s="15" t="s">
        <v>323</v>
      </c>
      <c r="C711" s="12" t="s">
        <v>13</v>
      </c>
      <c r="D711" s="12">
        <v>13</v>
      </c>
      <c r="E711" s="12" t="s">
        <v>14</v>
      </c>
      <c r="F711" s="16" t="s">
        <v>257</v>
      </c>
      <c r="G711" s="27">
        <f t="shared" si="243"/>
        <v>186661572672</v>
      </c>
      <c r="H711" s="27">
        <f t="shared" si="243"/>
        <v>0</v>
      </c>
      <c r="I711" s="27">
        <f t="shared" si="243"/>
        <v>0</v>
      </c>
      <c r="J711" s="27">
        <f t="shared" si="243"/>
        <v>0</v>
      </c>
      <c r="K711" s="27">
        <f t="shared" si="243"/>
        <v>0</v>
      </c>
      <c r="L711" s="27">
        <f t="shared" si="210"/>
        <v>0</v>
      </c>
      <c r="M711" s="27">
        <f>+M712</f>
        <v>186661572672</v>
      </c>
      <c r="N711" s="27">
        <f t="shared" si="244"/>
        <v>186661572672</v>
      </c>
      <c r="O711" s="27">
        <f t="shared" si="244"/>
        <v>186661572672</v>
      </c>
      <c r="P711" s="27">
        <f t="shared" si="244"/>
        <v>65829708441</v>
      </c>
      <c r="Q711" s="64">
        <f t="shared" si="244"/>
        <v>65829708441</v>
      </c>
    </row>
    <row r="712" spans="1:17" ht="19.5" thickBot="1" x14ac:dyDescent="0.3">
      <c r="A712" s="87" t="s">
        <v>506</v>
      </c>
      <c r="B712" s="18" t="s">
        <v>324</v>
      </c>
      <c r="C712" s="45" t="s">
        <v>13</v>
      </c>
      <c r="D712" s="45">
        <v>13</v>
      </c>
      <c r="E712" s="19" t="s">
        <v>14</v>
      </c>
      <c r="F712" s="20" t="s">
        <v>247</v>
      </c>
      <c r="G712" s="21">
        <v>186661572672</v>
      </c>
      <c r="H712" s="21">
        <v>0</v>
      </c>
      <c r="I712" s="21">
        <v>0</v>
      </c>
      <c r="J712" s="21">
        <v>0</v>
      </c>
      <c r="K712" s="21">
        <v>0</v>
      </c>
      <c r="L712" s="21">
        <f t="shared" ref="L712:L730" si="245">+H712-I712+J712-K712</f>
        <v>0</v>
      </c>
      <c r="M712" s="21">
        <f>+G712+L712</f>
        <v>186661572672</v>
      </c>
      <c r="N712" s="21">
        <v>186661572672</v>
      </c>
      <c r="O712" s="21">
        <v>186661572672</v>
      </c>
      <c r="P712" s="21">
        <v>65829708441</v>
      </c>
      <c r="Q712" s="62">
        <v>65829708441</v>
      </c>
    </row>
    <row r="713" spans="1:17" ht="63.75" thickBot="1" x14ac:dyDescent="0.3">
      <c r="A713" s="87" t="s">
        <v>506</v>
      </c>
      <c r="B713" s="15" t="s">
        <v>325</v>
      </c>
      <c r="C713" s="12" t="s">
        <v>13</v>
      </c>
      <c r="D713" s="12">
        <v>13</v>
      </c>
      <c r="E713" s="12" t="s">
        <v>14</v>
      </c>
      <c r="F713" s="16" t="s">
        <v>494</v>
      </c>
      <c r="G713" s="27">
        <f t="shared" ref="G713:K715" si="246">+G714</f>
        <v>217966528302</v>
      </c>
      <c r="H713" s="27">
        <f t="shared" si="246"/>
        <v>0</v>
      </c>
      <c r="I713" s="27">
        <f t="shared" si="246"/>
        <v>0</v>
      </c>
      <c r="J713" s="27">
        <f t="shared" si="246"/>
        <v>0</v>
      </c>
      <c r="K713" s="27">
        <f t="shared" si="246"/>
        <v>0</v>
      </c>
      <c r="L713" s="27">
        <f t="shared" si="245"/>
        <v>0</v>
      </c>
      <c r="M713" s="27">
        <f>+M714</f>
        <v>217966528302</v>
      </c>
      <c r="N713" s="27">
        <f t="shared" ref="N713:Q715" si="247">+N714</f>
        <v>217966528302</v>
      </c>
      <c r="O713" s="27">
        <f t="shared" si="247"/>
        <v>217966528302</v>
      </c>
      <c r="P713" s="27">
        <f t="shared" si="247"/>
        <v>35582322411</v>
      </c>
      <c r="Q713" s="64">
        <f t="shared" si="247"/>
        <v>35582322411</v>
      </c>
    </row>
    <row r="714" spans="1:17" ht="63.75" thickBot="1" x14ac:dyDescent="0.3">
      <c r="A714" s="87" t="s">
        <v>506</v>
      </c>
      <c r="B714" s="15" t="s">
        <v>327</v>
      </c>
      <c r="C714" s="12" t="s">
        <v>13</v>
      </c>
      <c r="D714" s="12">
        <v>13</v>
      </c>
      <c r="E714" s="12" t="s">
        <v>14</v>
      </c>
      <c r="F714" s="43" t="s">
        <v>494</v>
      </c>
      <c r="G714" s="27">
        <f t="shared" si="246"/>
        <v>217966528302</v>
      </c>
      <c r="H714" s="27">
        <f t="shared" si="246"/>
        <v>0</v>
      </c>
      <c r="I714" s="27">
        <f t="shared" si="246"/>
        <v>0</v>
      </c>
      <c r="J714" s="27">
        <f t="shared" si="246"/>
        <v>0</v>
      </c>
      <c r="K714" s="27">
        <f t="shared" si="246"/>
        <v>0</v>
      </c>
      <c r="L714" s="27">
        <f t="shared" si="245"/>
        <v>0</v>
      </c>
      <c r="M714" s="27">
        <f>+M715</f>
        <v>217966528302</v>
      </c>
      <c r="N714" s="27">
        <f t="shared" si="247"/>
        <v>217966528302</v>
      </c>
      <c r="O714" s="27">
        <f t="shared" si="247"/>
        <v>217966528302</v>
      </c>
      <c r="P714" s="27">
        <f t="shared" si="247"/>
        <v>35582322411</v>
      </c>
      <c r="Q714" s="64">
        <f t="shared" si="247"/>
        <v>35582322411</v>
      </c>
    </row>
    <row r="715" spans="1:17" ht="19.5" thickBot="1" x14ac:dyDescent="0.3">
      <c r="A715" s="87" t="s">
        <v>506</v>
      </c>
      <c r="B715" s="15" t="s">
        <v>328</v>
      </c>
      <c r="C715" s="12" t="s">
        <v>13</v>
      </c>
      <c r="D715" s="12">
        <v>13</v>
      </c>
      <c r="E715" s="12" t="s">
        <v>14</v>
      </c>
      <c r="F715" s="16" t="s">
        <v>257</v>
      </c>
      <c r="G715" s="27">
        <f t="shared" si="246"/>
        <v>217966528302</v>
      </c>
      <c r="H715" s="27">
        <f t="shared" si="246"/>
        <v>0</v>
      </c>
      <c r="I715" s="27">
        <f t="shared" si="246"/>
        <v>0</v>
      </c>
      <c r="J715" s="27">
        <f t="shared" si="246"/>
        <v>0</v>
      </c>
      <c r="K715" s="27">
        <f t="shared" si="246"/>
        <v>0</v>
      </c>
      <c r="L715" s="27">
        <f t="shared" si="245"/>
        <v>0</v>
      </c>
      <c r="M715" s="27">
        <f>+M716</f>
        <v>217966528302</v>
      </c>
      <c r="N715" s="27">
        <f t="shared" si="247"/>
        <v>217966528302</v>
      </c>
      <c r="O715" s="27">
        <f t="shared" si="247"/>
        <v>217966528302</v>
      </c>
      <c r="P715" s="27">
        <f t="shared" si="247"/>
        <v>35582322411</v>
      </c>
      <c r="Q715" s="64">
        <f t="shared" si="247"/>
        <v>35582322411</v>
      </c>
    </row>
    <row r="716" spans="1:17" ht="19.5" thickBot="1" x14ac:dyDescent="0.3">
      <c r="A716" s="87" t="s">
        <v>506</v>
      </c>
      <c r="B716" s="18" t="s">
        <v>329</v>
      </c>
      <c r="C716" s="19" t="s">
        <v>13</v>
      </c>
      <c r="D716" s="19">
        <v>13</v>
      </c>
      <c r="E716" s="19" t="s">
        <v>14</v>
      </c>
      <c r="F716" s="20" t="s">
        <v>247</v>
      </c>
      <c r="G716" s="21">
        <v>217966528302</v>
      </c>
      <c r="H716" s="21">
        <v>0</v>
      </c>
      <c r="I716" s="21">
        <v>0</v>
      </c>
      <c r="J716" s="21">
        <v>0</v>
      </c>
      <c r="K716" s="21">
        <v>0</v>
      </c>
      <c r="L716" s="21">
        <f t="shared" si="245"/>
        <v>0</v>
      </c>
      <c r="M716" s="21">
        <f>+G716+L716</f>
        <v>217966528302</v>
      </c>
      <c r="N716" s="21">
        <v>217966528302</v>
      </c>
      <c r="O716" s="21">
        <v>217966528302</v>
      </c>
      <c r="P716" s="21">
        <v>35582322411</v>
      </c>
      <c r="Q716" s="62">
        <v>35582322411</v>
      </c>
    </row>
    <row r="717" spans="1:17" ht="63.75" thickBot="1" x14ac:dyDescent="0.3">
      <c r="A717" s="87" t="s">
        <v>506</v>
      </c>
      <c r="B717" s="15" t="s">
        <v>330</v>
      </c>
      <c r="C717" s="12" t="s">
        <v>13</v>
      </c>
      <c r="D717" s="12">
        <v>13</v>
      </c>
      <c r="E717" s="12" t="s">
        <v>14</v>
      </c>
      <c r="F717" s="16" t="s">
        <v>495</v>
      </c>
      <c r="G717" s="27">
        <f t="shared" ref="G717:K719" si="248">+G718</f>
        <v>264689746048</v>
      </c>
      <c r="H717" s="27">
        <f t="shared" si="248"/>
        <v>0</v>
      </c>
      <c r="I717" s="27">
        <f t="shared" si="248"/>
        <v>0</v>
      </c>
      <c r="J717" s="27">
        <f t="shared" si="248"/>
        <v>0</v>
      </c>
      <c r="K717" s="27">
        <f t="shared" si="248"/>
        <v>0</v>
      </c>
      <c r="L717" s="27">
        <f t="shared" si="245"/>
        <v>0</v>
      </c>
      <c r="M717" s="27">
        <f>+M718</f>
        <v>264689746048</v>
      </c>
      <c r="N717" s="27">
        <f t="shared" ref="N717:Q719" si="249">+N718</f>
        <v>264689746048</v>
      </c>
      <c r="O717" s="27">
        <f t="shared" si="249"/>
        <v>264689746048</v>
      </c>
      <c r="P717" s="27">
        <f t="shared" si="249"/>
        <v>18890851579</v>
      </c>
      <c r="Q717" s="64">
        <f t="shared" si="249"/>
        <v>18890851579</v>
      </c>
    </row>
    <row r="718" spans="1:17" ht="63.75" thickBot="1" x14ac:dyDescent="0.3">
      <c r="A718" s="87" t="s">
        <v>506</v>
      </c>
      <c r="B718" s="15" t="s">
        <v>332</v>
      </c>
      <c r="C718" s="12" t="s">
        <v>13</v>
      </c>
      <c r="D718" s="12">
        <v>13</v>
      </c>
      <c r="E718" s="12" t="s">
        <v>14</v>
      </c>
      <c r="F718" s="43" t="s">
        <v>495</v>
      </c>
      <c r="G718" s="27">
        <f t="shared" si="248"/>
        <v>264689746048</v>
      </c>
      <c r="H718" s="27">
        <f t="shared" si="248"/>
        <v>0</v>
      </c>
      <c r="I718" s="27">
        <f t="shared" si="248"/>
        <v>0</v>
      </c>
      <c r="J718" s="27">
        <f t="shared" si="248"/>
        <v>0</v>
      </c>
      <c r="K718" s="27">
        <f t="shared" si="248"/>
        <v>0</v>
      </c>
      <c r="L718" s="27">
        <f t="shared" si="245"/>
        <v>0</v>
      </c>
      <c r="M718" s="27">
        <f>+M719</f>
        <v>264689746048</v>
      </c>
      <c r="N718" s="27">
        <f t="shared" si="249"/>
        <v>264689746048</v>
      </c>
      <c r="O718" s="27">
        <f t="shared" si="249"/>
        <v>264689746048</v>
      </c>
      <c r="P718" s="27">
        <f t="shared" si="249"/>
        <v>18890851579</v>
      </c>
      <c r="Q718" s="64">
        <f t="shared" si="249"/>
        <v>18890851579</v>
      </c>
    </row>
    <row r="719" spans="1:17" ht="19.5" thickBot="1" x14ac:dyDescent="0.3">
      <c r="A719" s="87" t="s">
        <v>506</v>
      </c>
      <c r="B719" s="15" t="s">
        <v>333</v>
      </c>
      <c r="C719" s="12" t="s">
        <v>13</v>
      </c>
      <c r="D719" s="12">
        <v>13</v>
      </c>
      <c r="E719" s="12" t="s">
        <v>14</v>
      </c>
      <c r="F719" s="16" t="s">
        <v>257</v>
      </c>
      <c r="G719" s="27">
        <f t="shared" si="248"/>
        <v>264689746048</v>
      </c>
      <c r="H719" s="27">
        <f t="shared" si="248"/>
        <v>0</v>
      </c>
      <c r="I719" s="27">
        <f t="shared" si="248"/>
        <v>0</v>
      </c>
      <c r="J719" s="27">
        <f t="shared" si="248"/>
        <v>0</v>
      </c>
      <c r="K719" s="27">
        <f t="shared" si="248"/>
        <v>0</v>
      </c>
      <c r="L719" s="27">
        <f t="shared" si="245"/>
        <v>0</v>
      </c>
      <c r="M719" s="27">
        <f>+M720</f>
        <v>264689746048</v>
      </c>
      <c r="N719" s="27">
        <f t="shared" si="249"/>
        <v>264689746048</v>
      </c>
      <c r="O719" s="27">
        <f t="shared" si="249"/>
        <v>264689746048</v>
      </c>
      <c r="P719" s="27">
        <f t="shared" si="249"/>
        <v>18890851579</v>
      </c>
      <c r="Q719" s="64">
        <f t="shared" si="249"/>
        <v>18890851579</v>
      </c>
    </row>
    <row r="720" spans="1:17" ht="19.5" thickBot="1" x14ac:dyDescent="0.3">
      <c r="A720" s="87" t="s">
        <v>506</v>
      </c>
      <c r="B720" s="18" t="s">
        <v>334</v>
      </c>
      <c r="C720" s="19" t="s">
        <v>13</v>
      </c>
      <c r="D720" s="19">
        <v>13</v>
      </c>
      <c r="E720" s="19" t="s">
        <v>14</v>
      </c>
      <c r="F720" s="20" t="s">
        <v>247</v>
      </c>
      <c r="G720" s="21">
        <v>264689746048</v>
      </c>
      <c r="H720" s="21">
        <v>0</v>
      </c>
      <c r="I720" s="21">
        <v>0</v>
      </c>
      <c r="J720" s="21">
        <v>0</v>
      </c>
      <c r="K720" s="21">
        <v>0</v>
      </c>
      <c r="L720" s="21">
        <f t="shared" si="245"/>
        <v>0</v>
      </c>
      <c r="M720" s="21">
        <f>+G720+L720</f>
        <v>264689746048</v>
      </c>
      <c r="N720" s="21">
        <v>264689746048</v>
      </c>
      <c r="O720" s="21">
        <v>264689746048</v>
      </c>
      <c r="P720" s="21">
        <v>18890851579</v>
      </c>
      <c r="Q720" s="62">
        <v>18890851579</v>
      </c>
    </row>
    <row r="721" spans="1:17" ht="63.75" thickBot="1" x14ac:dyDescent="0.3">
      <c r="A721" s="87" t="s">
        <v>506</v>
      </c>
      <c r="B721" s="15" t="s">
        <v>335</v>
      </c>
      <c r="C721" s="12" t="s">
        <v>13</v>
      </c>
      <c r="D721" s="12">
        <v>13</v>
      </c>
      <c r="E721" s="12" t="s">
        <v>14</v>
      </c>
      <c r="F721" s="16" t="s">
        <v>496</v>
      </c>
      <c r="G721" s="27">
        <f t="shared" ref="G721:K723" si="250">+G722</f>
        <v>141607661383</v>
      </c>
      <c r="H721" s="27">
        <f t="shared" si="250"/>
        <v>0</v>
      </c>
      <c r="I721" s="27">
        <f t="shared" si="250"/>
        <v>0</v>
      </c>
      <c r="J721" s="27">
        <f t="shared" si="250"/>
        <v>0</v>
      </c>
      <c r="K721" s="27">
        <f t="shared" si="250"/>
        <v>0</v>
      </c>
      <c r="L721" s="27">
        <f t="shared" si="245"/>
        <v>0</v>
      </c>
      <c r="M721" s="27">
        <f>+M722</f>
        <v>141607661383</v>
      </c>
      <c r="N721" s="27">
        <f t="shared" ref="N721:Q723" si="251">+N722</f>
        <v>141607661383</v>
      </c>
      <c r="O721" s="27">
        <f t="shared" si="251"/>
        <v>141607661383</v>
      </c>
      <c r="P721" s="27">
        <f t="shared" si="251"/>
        <v>35860807678</v>
      </c>
      <c r="Q721" s="64">
        <f t="shared" si="251"/>
        <v>35860807678</v>
      </c>
    </row>
    <row r="722" spans="1:17" ht="63.75" thickBot="1" x14ac:dyDescent="0.3">
      <c r="A722" s="87" t="s">
        <v>506</v>
      </c>
      <c r="B722" s="15" t="s">
        <v>337</v>
      </c>
      <c r="C722" s="12" t="s">
        <v>13</v>
      </c>
      <c r="D722" s="12">
        <v>13</v>
      </c>
      <c r="E722" s="12" t="s">
        <v>14</v>
      </c>
      <c r="F722" s="43" t="s">
        <v>496</v>
      </c>
      <c r="G722" s="27">
        <f t="shared" si="250"/>
        <v>141607661383</v>
      </c>
      <c r="H722" s="27">
        <f t="shared" si="250"/>
        <v>0</v>
      </c>
      <c r="I722" s="27">
        <f t="shared" si="250"/>
        <v>0</v>
      </c>
      <c r="J722" s="27">
        <f t="shared" si="250"/>
        <v>0</v>
      </c>
      <c r="K722" s="27">
        <f t="shared" si="250"/>
        <v>0</v>
      </c>
      <c r="L722" s="27">
        <f t="shared" si="245"/>
        <v>0</v>
      </c>
      <c r="M722" s="27">
        <f>+M723</f>
        <v>141607661383</v>
      </c>
      <c r="N722" s="27">
        <f t="shared" si="251"/>
        <v>141607661383</v>
      </c>
      <c r="O722" s="27">
        <f t="shared" si="251"/>
        <v>141607661383</v>
      </c>
      <c r="P722" s="27">
        <f t="shared" si="251"/>
        <v>35860807678</v>
      </c>
      <c r="Q722" s="64">
        <f t="shared" si="251"/>
        <v>35860807678</v>
      </c>
    </row>
    <row r="723" spans="1:17" ht="19.5" thickBot="1" x14ac:dyDescent="0.3">
      <c r="A723" s="87" t="s">
        <v>506</v>
      </c>
      <c r="B723" s="15" t="s">
        <v>338</v>
      </c>
      <c r="C723" s="12" t="s">
        <v>13</v>
      </c>
      <c r="D723" s="12">
        <v>13</v>
      </c>
      <c r="E723" s="12" t="s">
        <v>14</v>
      </c>
      <c r="F723" s="16" t="s">
        <v>257</v>
      </c>
      <c r="G723" s="27">
        <f t="shared" si="250"/>
        <v>141607661383</v>
      </c>
      <c r="H723" s="27">
        <f t="shared" si="250"/>
        <v>0</v>
      </c>
      <c r="I723" s="27">
        <f t="shared" si="250"/>
        <v>0</v>
      </c>
      <c r="J723" s="27">
        <f t="shared" si="250"/>
        <v>0</v>
      </c>
      <c r="K723" s="27">
        <f t="shared" si="250"/>
        <v>0</v>
      </c>
      <c r="L723" s="27">
        <f t="shared" si="245"/>
        <v>0</v>
      </c>
      <c r="M723" s="27">
        <f>+M724</f>
        <v>141607661383</v>
      </c>
      <c r="N723" s="27">
        <f t="shared" si="251"/>
        <v>141607661383</v>
      </c>
      <c r="O723" s="27">
        <f t="shared" si="251"/>
        <v>141607661383</v>
      </c>
      <c r="P723" s="27">
        <f t="shared" si="251"/>
        <v>35860807678</v>
      </c>
      <c r="Q723" s="64">
        <f t="shared" si="251"/>
        <v>35860807678</v>
      </c>
    </row>
    <row r="724" spans="1:17" ht="19.5" thickBot="1" x14ac:dyDescent="0.3">
      <c r="A724" s="87" t="s">
        <v>506</v>
      </c>
      <c r="B724" s="18" t="s">
        <v>339</v>
      </c>
      <c r="C724" s="19" t="s">
        <v>13</v>
      </c>
      <c r="D724" s="19">
        <v>13</v>
      </c>
      <c r="E724" s="19" t="s">
        <v>14</v>
      </c>
      <c r="F724" s="20" t="s">
        <v>247</v>
      </c>
      <c r="G724" s="21">
        <v>141607661383</v>
      </c>
      <c r="H724" s="21">
        <v>0</v>
      </c>
      <c r="I724" s="21">
        <v>0</v>
      </c>
      <c r="J724" s="21">
        <v>0</v>
      </c>
      <c r="K724" s="21">
        <v>0</v>
      </c>
      <c r="L724" s="21">
        <f t="shared" si="245"/>
        <v>0</v>
      </c>
      <c r="M724" s="21">
        <f>+G724+L724</f>
        <v>141607661383</v>
      </c>
      <c r="N724" s="21">
        <v>141607661383</v>
      </c>
      <c r="O724" s="21">
        <v>141607661383</v>
      </c>
      <c r="P724" s="21">
        <v>35860807678</v>
      </c>
      <c r="Q724" s="62">
        <v>35860807678</v>
      </c>
    </row>
    <row r="725" spans="1:17" ht="48" thickBot="1" x14ac:dyDescent="0.3">
      <c r="A725" s="87" t="s">
        <v>506</v>
      </c>
      <c r="B725" s="15" t="s">
        <v>340</v>
      </c>
      <c r="C725" s="12" t="s">
        <v>13</v>
      </c>
      <c r="D725" s="12">
        <v>13</v>
      </c>
      <c r="E725" s="12" t="s">
        <v>14</v>
      </c>
      <c r="F725" s="16" t="s">
        <v>497</v>
      </c>
      <c r="G725" s="27">
        <f t="shared" ref="G725:K727" si="252">+G726</f>
        <v>326484319237</v>
      </c>
      <c r="H725" s="27">
        <f t="shared" si="252"/>
        <v>0</v>
      </c>
      <c r="I725" s="27">
        <f t="shared" si="252"/>
        <v>0</v>
      </c>
      <c r="J725" s="27">
        <f t="shared" si="252"/>
        <v>0</v>
      </c>
      <c r="K725" s="27">
        <f t="shared" si="252"/>
        <v>0</v>
      </c>
      <c r="L725" s="27">
        <f t="shared" si="245"/>
        <v>0</v>
      </c>
      <c r="M725" s="27">
        <f>+M726</f>
        <v>326484319237</v>
      </c>
      <c r="N725" s="27">
        <f t="shared" ref="N725:Q727" si="253">+N726</f>
        <v>326484319237</v>
      </c>
      <c r="O725" s="27">
        <f t="shared" si="253"/>
        <v>326484319237</v>
      </c>
      <c r="P725" s="27">
        <f t="shared" si="253"/>
        <v>18896410145</v>
      </c>
      <c r="Q725" s="64">
        <f t="shared" si="253"/>
        <v>18896410145</v>
      </c>
    </row>
    <row r="726" spans="1:17" ht="48" thickBot="1" x14ac:dyDescent="0.3">
      <c r="A726" s="87" t="s">
        <v>506</v>
      </c>
      <c r="B726" s="15" t="s">
        <v>342</v>
      </c>
      <c r="C726" s="12" t="s">
        <v>13</v>
      </c>
      <c r="D726" s="12">
        <v>13</v>
      </c>
      <c r="E726" s="12" t="s">
        <v>14</v>
      </c>
      <c r="F726" s="43" t="s">
        <v>497</v>
      </c>
      <c r="G726" s="27">
        <f t="shared" si="252"/>
        <v>326484319237</v>
      </c>
      <c r="H726" s="27">
        <f t="shared" si="252"/>
        <v>0</v>
      </c>
      <c r="I726" s="27">
        <f t="shared" si="252"/>
        <v>0</v>
      </c>
      <c r="J726" s="27">
        <f t="shared" si="252"/>
        <v>0</v>
      </c>
      <c r="K726" s="27">
        <f t="shared" si="252"/>
        <v>0</v>
      </c>
      <c r="L726" s="27">
        <f t="shared" si="245"/>
        <v>0</v>
      </c>
      <c r="M726" s="27">
        <f>+M727</f>
        <v>326484319237</v>
      </c>
      <c r="N726" s="27">
        <f t="shared" si="253"/>
        <v>326484319237</v>
      </c>
      <c r="O726" s="27">
        <f t="shared" si="253"/>
        <v>326484319237</v>
      </c>
      <c r="P726" s="27">
        <f t="shared" si="253"/>
        <v>18896410145</v>
      </c>
      <c r="Q726" s="64">
        <f t="shared" si="253"/>
        <v>18896410145</v>
      </c>
    </row>
    <row r="727" spans="1:17" ht="19.5" thickBot="1" x14ac:dyDescent="0.3">
      <c r="A727" s="87" t="s">
        <v>506</v>
      </c>
      <c r="B727" s="15" t="s">
        <v>343</v>
      </c>
      <c r="C727" s="12" t="s">
        <v>13</v>
      </c>
      <c r="D727" s="12">
        <v>13</v>
      </c>
      <c r="E727" s="12" t="s">
        <v>14</v>
      </c>
      <c r="F727" s="16" t="s">
        <v>257</v>
      </c>
      <c r="G727" s="27">
        <f t="shared" si="252"/>
        <v>326484319237</v>
      </c>
      <c r="H727" s="27">
        <f t="shared" si="252"/>
        <v>0</v>
      </c>
      <c r="I727" s="27">
        <f t="shared" si="252"/>
        <v>0</v>
      </c>
      <c r="J727" s="27">
        <f t="shared" si="252"/>
        <v>0</v>
      </c>
      <c r="K727" s="27">
        <f t="shared" si="252"/>
        <v>0</v>
      </c>
      <c r="L727" s="27">
        <f t="shared" si="245"/>
        <v>0</v>
      </c>
      <c r="M727" s="27">
        <f>+M728</f>
        <v>326484319237</v>
      </c>
      <c r="N727" s="27">
        <f t="shared" si="253"/>
        <v>326484319237</v>
      </c>
      <c r="O727" s="27">
        <f t="shared" si="253"/>
        <v>326484319237</v>
      </c>
      <c r="P727" s="27">
        <f t="shared" si="253"/>
        <v>18896410145</v>
      </c>
      <c r="Q727" s="64">
        <f t="shared" si="253"/>
        <v>18896410145</v>
      </c>
    </row>
    <row r="728" spans="1:17" ht="19.5" thickBot="1" x14ac:dyDescent="0.3">
      <c r="A728" s="87" t="s">
        <v>506</v>
      </c>
      <c r="B728" s="18" t="s">
        <v>344</v>
      </c>
      <c r="C728" s="19" t="s">
        <v>13</v>
      </c>
      <c r="D728" s="19">
        <v>13</v>
      </c>
      <c r="E728" s="19" t="s">
        <v>14</v>
      </c>
      <c r="F728" s="20" t="s">
        <v>247</v>
      </c>
      <c r="G728" s="21">
        <v>326484319237</v>
      </c>
      <c r="H728" s="21">
        <v>0</v>
      </c>
      <c r="I728" s="21">
        <v>0</v>
      </c>
      <c r="J728" s="21">
        <v>0</v>
      </c>
      <c r="K728" s="21">
        <v>0</v>
      </c>
      <c r="L728" s="21">
        <f t="shared" si="245"/>
        <v>0</v>
      </c>
      <c r="M728" s="21">
        <f>+G728+L728</f>
        <v>326484319237</v>
      </c>
      <c r="N728" s="21">
        <v>326484319237</v>
      </c>
      <c r="O728" s="21">
        <v>326484319237</v>
      </c>
      <c r="P728" s="21">
        <v>18896410145</v>
      </c>
      <c r="Q728" s="62">
        <v>18896410145</v>
      </c>
    </row>
    <row r="729" spans="1:17" ht="63.75" thickBot="1" x14ac:dyDescent="0.3">
      <c r="A729" s="87" t="s">
        <v>506</v>
      </c>
      <c r="B729" s="15" t="s">
        <v>345</v>
      </c>
      <c r="C729" s="12" t="s">
        <v>13</v>
      </c>
      <c r="D729" s="12">
        <v>13</v>
      </c>
      <c r="E729" s="12" t="s">
        <v>14</v>
      </c>
      <c r="F729" s="16" t="s">
        <v>498</v>
      </c>
      <c r="G729" s="27">
        <f t="shared" ref="G729:K731" si="254">+G730</f>
        <v>103270216578</v>
      </c>
      <c r="H729" s="27">
        <f t="shared" si="254"/>
        <v>0</v>
      </c>
      <c r="I729" s="27">
        <f t="shared" si="254"/>
        <v>0</v>
      </c>
      <c r="J729" s="27">
        <f t="shared" si="254"/>
        <v>0</v>
      </c>
      <c r="K729" s="27">
        <f t="shared" si="254"/>
        <v>0</v>
      </c>
      <c r="L729" s="27">
        <f t="shared" si="245"/>
        <v>0</v>
      </c>
      <c r="M729" s="27">
        <f>+M730</f>
        <v>103270216578</v>
      </c>
      <c r="N729" s="27">
        <f t="shared" ref="N729:Q731" si="255">+N730</f>
        <v>103270216578</v>
      </c>
      <c r="O729" s="27">
        <f t="shared" si="255"/>
        <v>103270216578</v>
      </c>
      <c r="P729" s="27">
        <f t="shared" si="255"/>
        <v>2037283578</v>
      </c>
      <c r="Q729" s="64">
        <f t="shared" si="255"/>
        <v>2037283578</v>
      </c>
    </row>
    <row r="730" spans="1:17" ht="63.75" thickBot="1" x14ac:dyDescent="0.3">
      <c r="A730" s="87" t="s">
        <v>506</v>
      </c>
      <c r="B730" s="15" t="s">
        <v>347</v>
      </c>
      <c r="C730" s="12" t="s">
        <v>13</v>
      </c>
      <c r="D730" s="12">
        <v>13</v>
      </c>
      <c r="E730" s="12" t="s">
        <v>14</v>
      </c>
      <c r="F730" s="43" t="s">
        <v>498</v>
      </c>
      <c r="G730" s="27">
        <f t="shared" si="254"/>
        <v>103270216578</v>
      </c>
      <c r="H730" s="27">
        <f t="shared" si="254"/>
        <v>0</v>
      </c>
      <c r="I730" s="27">
        <f t="shared" si="254"/>
        <v>0</v>
      </c>
      <c r="J730" s="27">
        <f t="shared" si="254"/>
        <v>0</v>
      </c>
      <c r="K730" s="27">
        <f t="shared" si="254"/>
        <v>0</v>
      </c>
      <c r="L730" s="27">
        <f t="shared" si="245"/>
        <v>0</v>
      </c>
      <c r="M730" s="27">
        <f>+M731</f>
        <v>103270216578</v>
      </c>
      <c r="N730" s="27">
        <f t="shared" si="255"/>
        <v>103270216578</v>
      </c>
      <c r="O730" s="27">
        <f t="shared" si="255"/>
        <v>103270216578</v>
      </c>
      <c r="P730" s="27">
        <f t="shared" si="255"/>
        <v>2037283578</v>
      </c>
      <c r="Q730" s="64">
        <f t="shared" si="255"/>
        <v>2037283578</v>
      </c>
    </row>
    <row r="731" spans="1:17" ht="19.5" thickBot="1" x14ac:dyDescent="0.3">
      <c r="A731" s="87" t="s">
        <v>506</v>
      </c>
      <c r="B731" s="15" t="s">
        <v>348</v>
      </c>
      <c r="C731" s="12" t="s">
        <v>13</v>
      </c>
      <c r="D731" s="12">
        <v>13</v>
      </c>
      <c r="E731" s="12" t="s">
        <v>14</v>
      </c>
      <c r="F731" s="16" t="s">
        <v>257</v>
      </c>
      <c r="G731" s="27">
        <f t="shared" si="254"/>
        <v>103270216578</v>
      </c>
      <c r="H731" s="27">
        <f t="shared" si="254"/>
        <v>0</v>
      </c>
      <c r="I731" s="27">
        <f t="shared" si="254"/>
        <v>0</v>
      </c>
      <c r="J731" s="27">
        <f t="shared" si="254"/>
        <v>0</v>
      </c>
      <c r="K731" s="27">
        <f t="shared" si="254"/>
        <v>0</v>
      </c>
      <c r="L731" s="27">
        <f>+L732</f>
        <v>0</v>
      </c>
      <c r="M731" s="27">
        <f>+M732</f>
        <v>103270216578</v>
      </c>
      <c r="N731" s="27">
        <f t="shared" si="255"/>
        <v>103270216578</v>
      </c>
      <c r="O731" s="27">
        <f t="shared" si="255"/>
        <v>103270216578</v>
      </c>
      <c r="P731" s="27">
        <f t="shared" si="255"/>
        <v>2037283578</v>
      </c>
      <c r="Q731" s="64">
        <f t="shared" si="255"/>
        <v>2037283578</v>
      </c>
    </row>
    <row r="732" spans="1:17" ht="19.5" thickBot="1" x14ac:dyDescent="0.3">
      <c r="A732" s="87" t="s">
        <v>506</v>
      </c>
      <c r="B732" s="18" t="s">
        <v>349</v>
      </c>
      <c r="C732" s="19" t="s">
        <v>13</v>
      </c>
      <c r="D732" s="19">
        <v>13</v>
      </c>
      <c r="E732" s="19" t="s">
        <v>14</v>
      </c>
      <c r="F732" s="20" t="s">
        <v>247</v>
      </c>
      <c r="G732" s="21">
        <v>103270216578</v>
      </c>
      <c r="H732" s="21">
        <v>0</v>
      </c>
      <c r="I732" s="21">
        <v>0</v>
      </c>
      <c r="J732" s="21">
        <v>0</v>
      </c>
      <c r="K732" s="21">
        <v>0</v>
      </c>
      <c r="L732" s="21">
        <f t="shared" ref="L732:L795" si="256">+H732-I732+J732-K732</f>
        <v>0</v>
      </c>
      <c r="M732" s="21">
        <f>+G732+L732</f>
        <v>103270216578</v>
      </c>
      <c r="N732" s="21">
        <v>103270216578</v>
      </c>
      <c r="O732" s="21">
        <v>103270216578</v>
      </c>
      <c r="P732" s="21">
        <v>2037283578</v>
      </c>
      <c r="Q732" s="62">
        <v>2037283578</v>
      </c>
    </row>
    <row r="733" spans="1:17" ht="63.75" thickBot="1" x14ac:dyDescent="0.3">
      <c r="A733" s="87" t="s">
        <v>506</v>
      </c>
      <c r="B733" s="15" t="s">
        <v>350</v>
      </c>
      <c r="C733" s="12" t="s">
        <v>13</v>
      </c>
      <c r="D733" s="12">
        <v>13</v>
      </c>
      <c r="E733" s="12" t="s">
        <v>14</v>
      </c>
      <c r="F733" s="16" t="s">
        <v>499</v>
      </c>
      <c r="G733" s="27">
        <f t="shared" ref="G733:K735" si="257">+G734</f>
        <v>323578411182</v>
      </c>
      <c r="H733" s="27">
        <f t="shared" si="257"/>
        <v>0</v>
      </c>
      <c r="I733" s="27">
        <f t="shared" si="257"/>
        <v>0</v>
      </c>
      <c r="J733" s="27">
        <f t="shared" si="257"/>
        <v>0</v>
      </c>
      <c r="K733" s="27">
        <f t="shared" si="257"/>
        <v>0</v>
      </c>
      <c r="L733" s="27">
        <f t="shared" si="256"/>
        <v>0</v>
      </c>
      <c r="M733" s="27">
        <f>+M734</f>
        <v>323578411182</v>
      </c>
      <c r="N733" s="27">
        <f t="shared" ref="N733:Q735" si="258">+N734</f>
        <v>323578411182</v>
      </c>
      <c r="O733" s="27">
        <f t="shared" si="258"/>
        <v>323578411182</v>
      </c>
      <c r="P733" s="27">
        <f t="shared" si="258"/>
        <v>1121067275</v>
      </c>
      <c r="Q733" s="64">
        <f t="shared" si="258"/>
        <v>1121067275</v>
      </c>
    </row>
    <row r="734" spans="1:17" ht="63.75" thickBot="1" x14ac:dyDescent="0.3">
      <c r="A734" s="87" t="s">
        <v>506</v>
      </c>
      <c r="B734" s="15" t="s">
        <v>352</v>
      </c>
      <c r="C734" s="12" t="s">
        <v>13</v>
      </c>
      <c r="D734" s="12">
        <v>13</v>
      </c>
      <c r="E734" s="12" t="s">
        <v>14</v>
      </c>
      <c r="F734" s="16" t="s">
        <v>499</v>
      </c>
      <c r="G734" s="27">
        <f t="shared" si="257"/>
        <v>323578411182</v>
      </c>
      <c r="H734" s="27">
        <f t="shared" si="257"/>
        <v>0</v>
      </c>
      <c r="I734" s="27">
        <f t="shared" si="257"/>
        <v>0</v>
      </c>
      <c r="J734" s="27">
        <f t="shared" si="257"/>
        <v>0</v>
      </c>
      <c r="K734" s="27">
        <f t="shared" si="257"/>
        <v>0</v>
      </c>
      <c r="L734" s="27">
        <f t="shared" si="256"/>
        <v>0</v>
      </c>
      <c r="M734" s="27">
        <f>+M735</f>
        <v>323578411182</v>
      </c>
      <c r="N734" s="27">
        <f t="shared" si="258"/>
        <v>323578411182</v>
      </c>
      <c r="O734" s="27">
        <f t="shared" si="258"/>
        <v>323578411182</v>
      </c>
      <c r="P734" s="27">
        <f t="shared" si="258"/>
        <v>1121067275</v>
      </c>
      <c r="Q734" s="64">
        <f t="shared" si="258"/>
        <v>1121067275</v>
      </c>
    </row>
    <row r="735" spans="1:17" ht="19.5" thickBot="1" x14ac:dyDescent="0.3">
      <c r="A735" s="87" t="s">
        <v>506</v>
      </c>
      <c r="B735" s="15" t="s">
        <v>353</v>
      </c>
      <c r="C735" s="12" t="s">
        <v>13</v>
      </c>
      <c r="D735" s="12">
        <v>13</v>
      </c>
      <c r="E735" s="12" t="s">
        <v>14</v>
      </c>
      <c r="F735" s="16" t="s">
        <v>257</v>
      </c>
      <c r="G735" s="27">
        <f t="shared" si="257"/>
        <v>323578411182</v>
      </c>
      <c r="H735" s="27">
        <f t="shared" si="257"/>
        <v>0</v>
      </c>
      <c r="I735" s="27">
        <f t="shared" si="257"/>
        <v>0</v>
      </c>
      <c r="J735" s="27">
        <f t="shared" si="257"/>
        <v>0</v>
      </c>
      <c r="K735" s="27">
        <f t="shared" si="257"/>
        <v>0</v>
      </c>
      <c r="L735" s="27">
        <f t="shared" si="256"/>
        <v>0</v>
      </c>
      <c r="M735" s="27">
        <f>+M736</f>
        <v>323578411182</v>
      </c>
      <c r="N735" s="27">
        <f t="shared" si="258"/>
        <v>323578411182</v>
      </c>
      <c r="O735" s="27">
        <f t="shared" si="258"/>
        <v>323578411182</v>
      </c>
      <c r="P735" s="27">
        <f t="shared" si="258"/>
        <v>1121067275</v>
      </c>
      <c r="Q735" s="64">
        <f t="shared" si="258"/>
        <v>1121067275</v>
      </c>
    </row>
    <row r="736" spans="1:17" ht="19.5" thickBot="1" x14ac:dyDescent="0.3">
      <c r="A736" s="87" t="s">
        <v>506</v>
      </c>
      <c r="B736" s="18" t="s">
        <v>354</v>
      </c>
      <c r="C736" s="19" t="s">
        <v>13</v>
      </c>
      <c r="D736" s="19">
        <v>13</v>
      </c>
      <c r="E736" s="19" t="s">
        <v>14</v>
      </c>
      <c r="F736" s="20" t="s">
        <v>247</v>
      </c>
      <c r="G736" s="21">
        <v>323578411182</v>
      </c>
      <c r="H736" s="21">
        <v>0</v>
      </c>
      <c r="I736" s="21">
        <v>0</v>
      </c>
      <c r="J736" s="21">
        <v>0</v>
      </c>
      <c r="K736" s="21">
        <v>0</v>
      </c>
      <c r="L736" s="21">
        <f t="shared" si="256"/>
        <v>0</v>
      </c>
      <c r="M736" s="21">
        <f>+G736+L736</f>
        <v>323578411182</v>
      </c>
      <c r="N736" s="21">
        <v>323578411182</v>
      </c>
      <c r="O736" s="21">
        <v>323578411182</v>
      </c>
      <c r="P736" s="21">
        <v>1121067275</v>
      </c>
      <c r="Q736" s="62">
        <v>1121067275</v>
      </c>
    </row>
    <row r="737" spans="1:17" ht="63.75" thickBot="1" x14ac:dyDescent="0.3">
      <c r="A737" s="87" t="s">
        <v>506</v>
      </c>
      <c r="B737" s="15" t="s">
        <v>355</v>
      </c>
      <c r="C737" s="12" t="s">
        <v>13</v>
      </c>
      <c r="D737" s="12">
        <v>13</v>
      </c>
      <c r="E737" s="12" t="s">
        <v>14</v>
      </c>
      <c r="F737" s="16" t="s">
        <v>500</v>
      </c>
      <c r="G737" s="27">
        <f t="shared" ref="G737:K739" si="259">+G738</f>
        <v>53127095469</v>
      </c>
      <c r="H737" s="27">
        <f t="shared" si="259"/>
        <v>0</v>
      </c>
      <c r="I737" s="27">
        <f t="shared" si="259"/>
        <v>0</v>
      </c>
      <c r="J737" s="27">
        <f t="shared" si="259"/>
        <v>0</v>
      </c>
      <c r="K737" s="27">
        <f t="shared" si="259"/>
        <v>0</v>
      </c>
      <c r="L737" s="27">
        <f t="shared" si="256"/>
        <v>0</v>
      </c>
      <c r="M737" s="27">
        <f>+M738</f>
        <v>53127095469</v>
      </c>
      <c r="N737" s="27">
        <f t="shared" ref="N737:Q739" si="260">+N738</f>
        <v>53127095469</v>
      </c>
      <c r="O737" s="27">
        <f t="shared" si="260"/>
        <v>53127095469</v>
      </c>
      <c r="P737" s="27">
        <f t="shared" si="260"/>
        <v>0</v>
      </c>
      <c r="Q737" s="64">
        <f t="shared" si="260"/>
        <v>0</v>
      </c>
    </row>
    <row r="738" spans="1:17" ht="63.75" thickBot="1" x14ac:dyDescent="0.3">
      <c r="A738" s="87" t="s">
        <v>506</v>
      </c>
      <c r="B738" s="15" t="s">
        <v>357</v>
      </c>
      <c r="C738" s="12" t="s">
        <v>13</v>
      </c>
      <c r="D738" s="12">
        <v>13</v>
      </c>
      <c r="E738" s="12" t="s">
        <v>14</v>
      </c>
      <c r="F738" s="43" t="s">
        <v>500</v>
      </c>
      <c r="G738" s="27">
        <f t="shared" si="259"/>
        <v>53127095469</v>
      </c>
      <c r="H738" s="27">
        <f t="shared" si="259"/>
        <v>0</v>
      </c>
      <c r="I738" s="27">
        <f t="shared" si="259"/>
        <v>0</v>
      </c>
      <c r="J738" s="27">
        <f t="shared" si="259"/>
        <v>0</v>
      </c>
      <c r="K738" s="27">
        <f t="shared" si="259"/>
        <v>0</v>
      </c>
      <c r="L738" s="27">
        <f t="shared" si="256"/>
        <v>0</v>
      </c>
      <c r="M738" s="27">
        <f>+M739</f>
        <v>53127095469</v>
      </c>
      <c r="N738" s="27">
        <f t="shared" si="260"/>
        <v>53127095469</v>
      </c>
      <c r="O738" s="27">
        <f t="shared" si="260"/>
        <v>53127095469</v>
      </c>
      <c r="P738" s="27">
        <f t="shared" si="260"/>
        <v>0</v>
      </c>
      <c r="Q738" s="64">
        <f t="shared" si="260"/>
        <v>0</v>
      </c>
    </row>
    <row r="739" spans="1:17" ht="19.5" thickBot="1" x14ac:dyDescent="0.3">
      <c r="A739" s="87" t="s">
        <v>506</v>
      </c>
      <c r="B739" s="15" t="s">
        <v>358</v>
      </c>
      <c r="C739" s="12" t="s">
        <v>13</v>
      </c>
      <c r="D739" s="12">
        <v>13</v>
      </c>
      <c r="E739" s="12" t="s">
        <v>14</v>
      </c>
      <c r="F739" s="16" t="s">
        <v>257</v>
      </c>
      <c r="G739" s="27">
        <f t="shared" si="259"/>
        <v>53127095469</v>
      </c>
      <c r="H739" s="27">
        <f t="shared" si="259"/>
        <v>0</v>
      </c>
      <c r="I739" s="27">
        <f t="shared" si="259"/>
        <v>0</v>
      </c>
      <c r="J739" s="27">
        <f t="shared" si="259"/>
        <v>0</v>
      </c>
      <c r="K739" s="27">
        <f t="shared" si="259"/>
        <v>0</v>
      </c>
      <c r="L739" s="27">
        <f t="shared" si="256"/>
        <v>0</v>
      </c>
      <c r="M739" s="27">
        <f>+M740</f>
        <v>53127095469</v>
      </c>
      <c r="N739" s="27">
        <f t="shared" si="260"/>
        <v>53127095469</v>
      </c>
      <c r="O739" s="27">
        <f t="shared" si="260"/>
        <v>53127095469</v>
      </c>
      <c r="P739" s="27">
        <f t="shared" si="260"/>
        <v>0</v>
      </c>
      <c r="Q739" s="64">
        <f t="shared" si="260"/>
        <v>0</v>
      </c>
    </row>
    <row r="740" spans="1:17" ht="19.5" thickBot="1" x14ac:dyDescent="0.3">
      <c r="A740" s="87" t="s">
        <v>506</v>
      </c>
      <c r="B740" s="18" t="s">
        <v>359</v>
      </c>
      <c r="C740" s="19" t="s">
        <v>13</v>
      </c>
      <c r="D740" s="19">
        <v>13</v>
      </c>
      <c r="E740" s="19" t="s">
        <v>14</v>
      </c>
      <c r="F740" s="20" t="s">
        <v>247</v>
      </c>
      <c r="G740" s="21">
        <v>53127095469</v>
      </c>
      <c r="H740" s="21">
        <v>0</v>
      </c>
      <c r="I740" s="21">
        <v>0</v>
      </c>
      <c r="J740" s="21">
        <v>0</v>
      </c>
      <c r="K740" s="21">
        <v>0</v>
      </c>
      <c r="L740" s="21">
        <f t="shared" si="256"/>
        <v>0</v>
      </c>
      <c r="M740" s="21">
        <f>+G740+L740</f>
        <v>53127095469</v>
      </c>
      <c r="N740" s="21">
        <v>53127095469</v>
      </c>
      <c r="O740" s="21">
        <v>53127095469</v>
      </c>
      <c r="P740" s="21">
        <v>0</v>
      </c>
      <c r="Q740" s="62">
        <v>0</v>
      </c>
    </row>
    <row r="741" spans="1:17" ht="48" thickBot="1" x14ac:dyDescent="0.3">
      <c r="A741" s="87" t="s">
        <v>506</v>
      </c>
      <c r="B741" s="44" t="s">
        <v>360</v>
      </c>
      <c r="C741" s="46" t="s">
        <v>13</v>
      </c>
      <c r="D741" s="12">
        <v>11</v>
      </c>
      <c r="E741" s="12" t="s">
        <v>14</v>
      </c>
      <c r="F741" s="43" t="s">
        <v>501</v>
      </c>
      <c r="G741" s="26">
        <f>+G743</f>
        <v>25000000000</v>
      </c>
      <c r="H741" s="26">
        <f t="shared" ref="H741:K742" si="261">+H743</f>
        <v>0</v>
      </c>
      <c r="I741" s="26">
        <f t="shared" si="261"/>
        <v>0</v>
      </c>
      <c r="J741" s="26">
        <f t="shared" si="261"/>
        <v>0</v>
      </c>
      <c r="K741" s="26">
        <f t="shared" si="261"/>
        <v>0</v>
      </c>
      <c r="L741" s="26">
        <f t="shared" si="256"/>
        <v>0</v>
      </c>
      <c r="M741" s="29">
        <f>+G741+L741</f>
        <v>25000000000</v>
      </c>
      <c r="N741" s="26">
        <f t="shared" ref="N741:Q742" si="262">+N743</f>
        <v>2974170000</v>
      </c>
      <c r="O741" s="26">
        <f t="shared" si="262"/>
        <v>16549.91</v>
      </c>
      <c r="P741" s="26">
        <f t="shared" si="262"/>
        <v>16549.91</v>
      </c>
      <c r="Q741" s="74">
        <f t="shared" si="262"/>
        <v>16549.91</v>
      </c>
    </row>
    <row r="742" spans="1:17" ht="48" thickBot="1" x14ac:dyDescent="0.3">
      <c r="A742" s="87" t="s">
        <v>506</v>
      </c>
      <c r="B742" s="44" t="s">
        <v>360</v>
      </c>
      <c r="C742" s="46" t="s">
        <v>13</v>
      </c>
      <c r="D742" s="12">
        <v>13</v>
      </c>
      <c r="E742" s="12" t="s">
        <v>14</v>
      </c>
      <c r="F742" s="43" t="s">
        <v>501</v>
      </c>
      <c r="G742" s="26">
        <f>+G744</f>
        <v>80000000000</v>
      </c>
      <c r="H742" s="26">
        <f t="shared" si="261"/>
        <v>0</v>
      </c>
      <c r="I742" s="26">
        <f t="shared" si="261"/>
        <v>0</v>
      </c>
      <c r="J742" s="26">
        <f t="shared" si="261"/>
        <v>0</v>
      </c>
      <c r="K742" s="26">
        <f t="shared" si="261"/>
        <v>0</v>
      </c>
      <c r="L742" s="26">
        <f t="shared" si="256"/>
        <v>0</v>
      </c>
      <c r="M742" s="29">
        <f>+G742+L742</f>
        <v>80000000000</v>
      </c>
      <c r="N742" s="26">
        <f t="shared" si="262"/>
        <v>0</v>
      </c>
      <c r="O742" s="26">
        <f t="shared" si="262"/>
        <v>0</v>
      </c>
      <c r="P742" s="26">
        <f t="shared" si="262"/>
        <v>0</v>
      </c>
      <c r="Q742" s="74">
        <f t="shared" si="262"/>
        <v>0</v>
      </c>
    </row>
    <row r="743" spans="1:17" ht="48" thickBot="1" x14ac:dyDescent="0.3">
      <c r="A743" s="87" t="s">
        <v>506</v>
      </c>
      <c r="B743" s="44" t="s">
        <v>362</v>
      </c>
      <c r="C743" s="46" t="s">
        <v>13</v>
      </c>
      <c r="D743" s="12">
        <v>11</v>
      </c>
      <c r="E743" s="12" t="s">
        <v>14</v>
      </c>
      <c r="F743" s="43" t="s">
        <v>501</v>
      </c>
      <c r="G743" s="26">
        <f>+G746+G750</f>
        <v>25000000000</v>
      </c>
      <c r="H743" s="26">
        <f>+H746+H750</f>
        <v>0</v>
      </c>
      <c r="I743" s="26">
        <f>+I746+I750</f>
        <v>0</v>
      </c>
      <c r="J743" s="26">
        <f>+J746+J750</f>
        <v>0</v>
      </c>
      <c r="K743" s="26">
        <f>+K746+K750</f>
        <v>0</v>
      </c>
      <c r="L743" s="26">
        <f t="shared" si="256"/>
        <v>0</v>
      </c>
      <c r="M743" s="29">
        <f>+G743+L743</f>
        <v>25000000000</v>
      </c>
      <c r="N743" s="26">
        <f>+N746+N750</f>
        <v>2974170000</v>
      </c>
      <c r="O743" s="26">
        <f>+O746+O750</f>
        <v>16549.91</v>
      </c>
      <c r="P743" s="26">
        <f>+P746+P750</f>
        <v>16549.91</v>
      </c>
      <c r="Q743" s="74">
        <f>+Q746+Q750</f>
        <v>16549.91</v>
      </c>
    </row>
    <row r="744" spans="1:17" ht="48" thickBot="1" x14ac:dyDescent="0.3">
      <c r="A744" s="87" t="s">
        <v>506</v>
      </c>
      <c r="B744" s="44" t="s">
        <v>362</v>
      </c>
      <c r="C744" s="46" t="s">
        <v>13</v>
      </c>
      <c r="D744" s="12">
        <v>13</v>
      </c>
      <c r="E744" s="12" t="s">
        <v>14</v>
      </c>
      <c r="F744" s="43" t="s">
        <v>501</v>
      </c>
      <c r="G744" s="26">
        <f>+G748</f>
        <v>80000000000</v>
      </c>
      <c r="H744" s="26">
        <f>+H748</f>
        <v>0</v>
      </c>
      <c r="I744" s="26">
        <f>+I748</f>
        <v>0</v>
      </c>
      <c r="J744" s="26">
        <f>+J748</f>
        <v>0</v>
      </c>
      <c r="K744" s="26">
        <f>+K748</f>
        <v>0</v>
      </c>
      <c r="L744" s="26">
        <f t="shared" si="256"/>
        <v>0</v>
      </c>
      <c r="M744" s="29">
        <f>+G744+L744</f>
        <v>80000000000</v>
      </c>
      <c r="N744" s="26">
        <f>+N748</f>
        <v>0</v>
      </c>
      <c r="O744" s="26">
        <f>+O748</f>
        <v>0</v>
      </c>
      <c r="P744" s="26">
        <f>+P748</f>
        <v>0</v>
      </c>
      <c r="Q744" s="74">
        <f>+Q748</f>
        <v>0</v>
      </c>
    </row>
    <row r="745" spans="1:17" ht="19.5" thickBot="1" x14ac:dyDescent="0.3">
      <c r="A745" s="87" t="s">
        <v>506</v>
      </c>
      <c r="B745" s="44" t="s">
        <v>363</v>
      </c>
      <c r="C745" s="46" t="s">
        <v>13</v>
      </c>
      <c r="D745" s="12">
        <v>11</v>
      </c>
      <c r="E745" s="12" t="s">
        <v>14</v>
      </c>
      <c r="F745" s="43" t="s">
        <v>364</v>
      </c>
      <c r="G745" s="26">
        <f>+G746</f>
        <v>12000000000</v>
      </c>
      <c r="H745" s="26">
        <f>+H746</f>
        <v>0</v>
      </c>
      <c r="I745" s="26">
        <f>+I746</f>
        <v>0</v>
      </c>
      <c r="J745" s="26">
        <f>+J746</f>
        <v>0</v>
      </c>
      <c r="K745" s="26">
        <f>+K746</f>
        <v>0</v>
      </c>
      <c r="L745" s="26">
        <f t="shared" si="256"/>
        <v>0</v>
      </c>
      <c r="M745" s="26">
        <f>+M746</f>
        <v>12000000000</v>
      </c>
      <c r="N745" s="26">
        <f>+N746</f>
        <v>15000</v>
      </c>
      <c r="O745" s="26">
        <f>+O746</f>
        <v>0</v>
      </c>
      <c r="P745" s="26">
        <f>+P746</f>
        <v>0</v>
      </c>
      <c r="Q745" s="74">
        <f>+Q746</f>
        <v>0</v>
      </c>
    </row>
    <row r="746" spans="1:17" ht="19.5" thickBot="1" x14ac:dyDescent="0.3">
      <c r="A746" s="87" t="s">
        <v>506</v>
      </c>
      <c r="B746" s="47" t="s">
        <v>365</v>
      </c>
      <c r="C746" s="48" t="s">
        <v>13</v>
      </c>
      <c r="D746" s="19">
        <v>11</v>
      </c>
      <c r="E746" s="19" t="s">
        <v>14</v>
      </c>
      <c r="F746" s="20" t="s">
        <v>247</v>
      </c>
      <c r="G746" s="21">
        <v>12000000000</v>
      </c>
      <c r="H746" s="32">
        <v>0</v>
      </c>
      <c r="I746" s="32">
        <v>0</v>
      </c>
      <c r="J746" s="32">
        <v>0</v>
      </c>
      <c r="K746" s="32">
        <v>0</v>
      </c>
      <c r="L746" s="32">
        <f t="shared" si="256"/>
        <v>0</v>
      </c>
      <c r="M746" s="21">
        <f>+G746+L746</f>
        <v>12000000000</v>
      </c>
      <c r="N746" s="32">
        <v>15000</v>
      </c>
      <c r="O746" s="32">
        <v>0</v>
      </c>
      <c r="P746" s="32">
        <v>0</v>
      </c>
      <c r="Q746" s="75">
        <v>0</v>
      </c>
    </row>
    <row r="747" spans="1:17" ht="32.25" thickBot="1" x14ac:dyDescent="0.3">
      <c r="A747" s="87" t="s">
        <v>506</v>
      </c>
      <c r="B747" s="44" t="s">
        <v>366</v>
      </c>
      <c r="C747" s="46" t="s">
        <v>13</v>
      </c>
      <c r="D747" s="12">
        <v>13</v>
      </c>
      <c r="E747" s="12" t="s">
        <v>14</v>
      </c>
      <c r="F747" s="43" t="s">
        <v>367</v>
      </c>
      <c r="G747" s="26">
        <f>+G748</f>
        <v>80000000000</v>
      </c>
      <c r="H747" s="26">
        <f>+H748</f>
        <v>0</v>
      </c>
      <c r="I747" s="26">
        <f>+I748</f>
        <v>0</v>
      </c>
      <c r="J747" s="26">
        <f>+J748</f>
        <v>0</v>
      </c>
      <c r="K747" s="26">
        <f>+K748</f>
        <v>0</v>
      </c>
      <c r="L747" s="26">
        <f t="shared" si="256"/>
        <v>0</v>
      </c>
      <c r="M747" s="26">
        <f>+M748</f>
        <v>80000000000</v>
      </c>
      <c r="N747" s="26">
        <f>+N748</f>
        <v>0</v>
      </c>
      <c r="O747" s="26">
        <f>+O748</f>
        <v>0</v>
      </c>
      <c r="P747" s="26">
        <f>+P748</f>
        <v>0</v>
      </c>
      <c r="Q747" s="74">
        <f>+Q748</f>
        <v>0</v>
      </c>
    </row>
    <row r="748" spans="1:17" ht="19.5" thickBot="1" x14ac:dyDescent="0.3">
      <c r="A748" s="87" t="s">
        <v>506</v>
      </c>
      <c r="B748" s="47" t="s">
        <v>368</v>
      </c>
      <c r="C748" s="48" t="s">
        <v>13</v>
      </c>
      <c r="D748" s="19">
        <v>13</v>
      </c>
      <c r="E748" s="19" t="s">
        <v>14</v>
      </c>
      <c r="F748" s="20" t="s">
        <v>247</v>
      </c>
      <c r="G748" s="32">
        <v>80000000000</v>
      </c>
      <c r="H748" s="32">
        <v>0</v>
      </c>
      <c r="I748" s="32">
        <v>0</v>
      </c>
      <c r="J748" s="32">
        <v>0</v>
      </c>
      <c r="K748" s="32">
        <v>0</v>
      </c>
      <c r="L748" s="32">
        <f t="shared" si="256"/>
        <v>0</v>
      </c>
      <c r="M748" s="21">
        <f>+G748+L748</f>
        <v>80000000000</v>
      </c>
      <c r="N748" s="21">
        <v>0</v>
      </c>
      <c r="O748" s="21">
        <v>0</v>
      </c>
      <c r="P748" s="21">
        <v>0</v>
      </c>
      <c r="Q748" s="62">
        <v>0</v>
      </c>
    </row>
    <row r="749" spans="1:17" ht="19.5" thickBot="1" x14ac:dyDescent="0.3">
      <c r="A749" s="87" t="s">
        <v>506</v>
      </c>
      <c r="B749" s="44" t="s">
        <v>369</v>
      </c>
      <c r="C749" s="46" t="s">
        <v>13</v>
      </c>
      <c r="D749" s="12">
        <v>11</v>
      </c>
      <c r="E749" s="12" t="s">
        <v>14</v>
      </c>
      <c r="F749" s="43" t="s">
        <v>257</v>
      </c>
      <c r="G749" s="26">
        <f>+G750</f>
        <v>13000000000</v>
      </c>
      <c r="H749" s="26">
        <f>+H750</f>
        <v>0</v>
      </c>
      <c r="I749" s="26">
        <f>+I750</f>
        <v>0</v>
      </c>
      <c r="J749" s="26">
        <f>+J750</f>
        <v>0</v>
      </c>
      <c r="K749" s="26">
        <f>+K750</f>
        <v>0</v>
      </c>
      <c r="L749" s="26">
        <f t="shared" si="256"/>
        <v>0</v>
      </c>
      <c r="M749" s="26">
        <f>+M750</f>
        <v>13000000000</v>
      </c>
      <c r="N749" s="26">
        <f>+N750</f>
        <v>2974155000</v>
      </c>
      <c r="O749" s="26">
        <f>+O750</f>
        <v>16549.91</v>
      </c>
      <c r="P749" s="26">
        <f>+P750</f>
        <v>16549.91</v>
      </c>
      <c r="Q749" s="74">
        <f>+Q750</f>
        <v>16549.91</v>
      </c>
    </row>
    <row r="750" spans="1:17" ht="19.5" thickBot="1" x14ac:dyDescent="0.3">
      <c r="A750" s="87" t="s">
        <v>506</v>
      </c>
      <c r="B750" s="47" t="s">
        <v>370</v>
      </c>
      <c r="C750" s="48" t="s">
        <v>13</v>
      </c>
      <c r="D750" s="19">
        <v>11</v>
      </c>
      <c r="E750" s="19" t="s">
        <v>14</v>
      </c>
      <c r="F750" s="20" t="s">
        <v>247</v>
      </c>
      <c r="G750" s="21">
        <v>13000000000</v>
      </c>
      <c r="H750" s="32">
        <v>0</v>
      </c>
      <c r="I750" s="32">
        <v>0</v>
      </c>
      <c r="J750" s="32">
        <v>0</v>
      </c>
      <c r="K750" s="32">
        <v>0</v>
      </c>
      <c r="L750" s="32">
        <f t="shared" si="256"/>
        <v>0</v>
      </c>
      <c r="M750" s="21">
        <f>+G750+L750</f>
        <v>13000000000</v>
      </c>
      <c r="N750" s="21">
        <v>2974155000</v>
      </c>
      <c r="O750" s="21">
        <v>16549.91</v>
      </c>
      <c r="P750" s="32">
        <v>16549.91</v>
      </c>
      <c r="Q750" s="75">
        <v>16549.91</v>
      </c>
    </row>
    <row r="751" spans="1:17" ht="32.25" thickBot="1" x14ac:dyDescent="0.3">
      <c r="A751" s="87" t="s">
        <v>506</v>
      </c>
      <c r="B751" s="15" t="s">
        <v>371</v>
      </c>
      <c r="C751" s="12" t="s">
        <v>13</v>
      </c>
      <c r="D751" s="12">
        <v>13</v>
      </c>
      <c r="E751" s="12" t="s">
        <v>14</v>
      </c>
      <c r="F751" s="43" t="s">
        <v>372</v>
      </c>
      <c r="G751" s="27">
        <f>+G752</f>
        <v>6042022926</v>
      </c>
      <c r="H751" s="27">
        <f>+H752</f>
        <v>0</v>
      </c>
      <c r="I751" s="27">
        <f>+I752</f>
        <v>0</v>
      </c>
      <c r="J751" s="27">
        <f>+J752</f>
        <v>0</v>
      </c>
      <c r="K751" s="27">
        <f>+K752</f>
        <v>0</v>
      </c>
      <c r="L751" s="27">
        <f t="shared" si="256"/>
        <v>0</v>
      </c>
      <c r="M751" s="27">
        <f>+M752</f>
        <v>6042022926</v>
      </c>
      <c r="N751" s="27">
        <f>+N752</f>
        <v>2043005969.5</v>
      </c>
      <c r="O751" s="27">
        <f>+O752</f>
        <v>1883801584.79</v>
      </c>
      <c r="P751" s="27">
        <f>+P752</f>
        <v>268522926.29000002</v>
      </c>
      <c r="Q751" s="64">
        <f>+Q752</f>
        <v>267715261.28999999</v>
      </c>
    </row>
    <row r="752" spans="1:17" ht="19.5" thickBot="1" x14ac:dyDescent="0.3">
      <c r="A752" s="87" t="s">
        <v>506</v>
      </c>
      <c r="B752" s="15" t="s">
        <v>373</v>
      </c>
      <c r="C752" s="12" t="s">
        <v>13</v>
      </c>
      <c r="D752" s="12">
        <v>13</v>
      </c>
      <c r="E752" s="12" t="s">
        <v>14</v>
      </c>
      <c r="F752" s="16" t="s">
        <v>240</v>
      </c>
      <c r="G752" s="27">
        <f>+G753+G757</f>
        <v>6042022926</v>
      </c>
      <c r="H752" s="27">
        <f>+H753+H757</f>
        <v>0</v>
      </c>
      <c r="I752" s="27">
        <f>+I753+I757</f>
        <v>0</v>
      </c>
      <c r="J752" s="27">
        <f>+J753+J757</f>
        <v>0</v>
      </c>
      <c r="K752" s="27">
        <f>+K753+K757</f>
        <v>0</v>
      </c>
      <c r="L752" s="27">
        <f t="shared" si="256"/>
        <v>0</v>
      </c>
      <c r="M752" s="27">
        <f>+M753+M757</f>
        <v>6042022926</v>
      </c>
      <c r="N752" s="27">
        <f>+N753+N757</f>
        <v>2043005969.5</v>
      </c>
      <c r="O752" s="27">
        <f>+O753+O757</f>
        <v>1883801584.79</v>
      </c>
      <c r="P752" s="27">
        <f>+P753+P757</f>
        <v>268522926.29000002</v>
      </c>
      <c r="Q752" s="64">
        <f>+Q753+Q757</f>
        <v>267715261.28999999</v>
      </c>
    </row>
    <row r="753" spans="1:17" ht="32.25" thickBot="1" x14ac:dyDescent="0.3">
      <c r="A753" s="87" t="s">
        <v>506</v>
      </c>
      <c r="B753" s="15" t="s">
        <v>374</v>
      </c>
      <c r="C753" s="12" t="s">
        <v>13</v>
      </c>
      <c r="D753" s="12">
        <v>13</v>
      </c>
      <c r="E753" s="12" t="s">
        <v>14</v>
      </c>
      <c r="F753" s="16" t="s">
        <v>375</v>
      </c>
      <c r="G753" s="27">
        <f t="shared" ref="G753:K755" si="263">+G754</f>
        <v>2257022926</v>
      </c>
      <c r="H753" s="27">
        <f t="shared" si="263"/>
        <v>0</v>
      </c>
      <c r="I753" s="27">
        <f t="shared" si="263"/>
        <v>0</v>
      </c>
      <c r="J753" s="27">
        <f t="shared" si="263"/>
        <v>0</v>
      </c>
      <c r="K753" s="27">
        <f t="shared" si="263"/>
        <v>0</v>
      </c>
      <c r="L753" s="27">
        <f t="shared" si="256"/>
        <v>0</v>
      </c>
      <c r="M753" s="27">
        <f>+M754</f>
        <v>2257022926</v>
      </c>
      <c r="N753" s="27">
        <f t="shared" ref="N753:Q755" si="264">+N754</f>
        <v>2043005969.5</v>
      </c>
      <c r="O753" s="27">
        <f t="shared" si="264"/>
        <v>1883801584.79</v>
      </c>
      <c r="P753" s="27">
        <f t="shared" si="264"/>
        <v>268522926.29000002</v>
      </c>
      <c r="Q753" s="64">
        <f t="shared" si="264"/>
        <v>267715261.28999999</v>
      </c>
    </row>
    <row r="754" spans="1:17" ht="32.25" thickBot="1" x14ac:dyDescent="0.3">
      <c r="A754" s="87" t="s">
        <v>506</v>
      </c>
      <c r="B754" s="15" t="s">
        <v>376</v>
      </c>
      <c r="C754" s="12" t="s">
        <v>13</v>
      </c>
      <c r="D754" s="12">
        <v>13</v>
      </c>
      <c r="E754" s="12" t="s">
        <v>14</v>
      </c>
      <c r="F754" s="16" t="s">
        <v>375</v>
      </c>
      <c r="G754" s="27">
        <f t="shared" si="263"/>
        <v>2257022926</v>
      </c>
      <c r="H754" s="27">
        <f t="shared" si="263"/>
        <v>0</v>
      </c>
      <c r="I754" s="27">
        <f t="shared" si="263"/>
        <v>0</v>
      </c>
      <c r="J754" s="27">
        <f t="shared" si="263"/>
        <v>0</v>
      </c>
      <c r="K754" s="27">
        <f t="shared" si="263"/>
        <v>0</v>
      </c>
      <c r="L754" s="27">
        <f t="shared" si="256"/>
        <v>0</v>
      </c>
      <c r="M754" s="27">
        <f>+M755</f>
        <v>2257022926</v>
      </c>
      <c r="N754" s="27">
        <f t="shared" si="264"/>
        <v>2043005969.5</v>
      </c>
      <c r="O754" s="27">
        <f t="shared" si="264"/>
        <v>1883801584.79</v>
      </c>
      <c r="P754" s="27">
        <f t="shared" si="264"/>
        <v>268522926.29000002</v>
      </c>
      <c r="Q754" s="64">
        <f t="shared" si="264"/>
        <v>267715261.28999999</v>
      </c>
    </row>
    <row r="755" spans="1:17" ht="19.5" thickBot="1" x14ac:dyDescent="0.3">
      <c r="A755" s="87" t="s">
        <v>506</v>
      </c>
      <c r="B755" s="15" t="s">
        <v>377</v>
      </c>
      <c r="C755" s="12" t="s">
        <v>13</v>
      </c>
      <c r="D755" s="12">
        <v>13</v>
      </c>
      <c r="E755" s="12" t="s">
        <v>14</v>
      </c>
      <c r="F755" s="43" t="s">
        <v>378</v>
      </c>
      <c r="G755" s="27">
        <f t="shared" si="263"/>
        <v>2257022926</v>
      </c>
      <c r="H755" s="27">
        <f t="shared" si="263"/>
        <v>0</v>
      </c>
      <c r="I755" s="27">
        <f t="shared" si="263"/>
        <v>0</v>
      </c>
      <c r="J755" s="27">
        <f t="shared" si="263"/>
        <v>0</v>
      </c>
      <c r="K755" s="27">
        <f t="shared" si="263"/>
        <v>0</v>
      </c>
      <c r="L755" s="27">
        <f t="shared" si="256"/>
        <v>0</v>
      </c>
      <c r="M755" s="27">
        <f>+M756</f>
        <v>2257022926</v>
      </c>
      <c r="N755" s="27">
        <f t="shared" si="264"/>
        <v>2043005969.5</v>
      </c>
      <c r="O755" s="27">
        <f t="shared" si="264"/>
        <v>1883801584.79</v>
      </c>
      <c r="P755" s="27">
        <f t="shared" si="264"/>
        <v>268522926.29000002</v>
      </c>
      <c r="Q755" s="64">
        <f t="shared" si="264"/>
        <v>267715261.28999999</v>
      </c>
    </row>
    <row r="756" spans="1:17" ht="19.5" thickBot="1" x14ac:dyDescent="0.3">
      <c r="A756" s="87" t="s">
        <v>506</v>
      </c>
      <c r="B756" s="18" t="s">
        <v>379</v>
      </c>
      <c r="C756" s="19" t="s">
        <v>13</v>
      </c>
      <c r="D756" s="19">
        <v>13</v>
      </c>
      <c r="E756" s="19" t="s">
        <v>14</v>
      </c>
      <c r="F756" s="20" t="s">
        <v>247</v>
      </c>
      <c r="G756" s="21">
        <v>2257022926</v>
      </c>
      <c r="H756" s="21">
        <v>0</v>
      </c>
      <c r="I756" s="21">
        <v>0</v>
      </c>
      <c r="J756" s="21">
        <v>0</v>
      </c>
      <c r="K756" s="21">
        <v>0</v>
      </c>
      <c r="L756" s="21">
        <f t="shared" si="256"/>
        <v>0</v>
      </c>
      <c r="M756" s="21">
        <f>+G756+L756</f>
        <v>2257022926</v>
      </c>
      <c r="N756" s="21">
        <v>2043005969.5</v>
      </c>
      <c r="O756" s="21">
        <v>1883801584.79</v>
      </c>
      <c r="P756" s="21">
        <v>268522926.29000002</v>
      </c>
      <c r="Q756" s="62">
        <v>267715261.28999999</v>
      </c>
    </row>
    <row r="757" spans="1:17" ht="32.25" thickBot="1" x14ac:dyDescent="0.3">
      <c r="A757" s="87" t="s">
        <v>506</v>
      </c>
      <c r="B757" s="15" t="s">
        <v>380</v>
      </c>
      <c r="C757" s="12" t="s">
        <v>13</v>
      </c>
      <c r="D757" s="12">
        <v>13</v>
      </c>
      <c r="E757" s="12" t="s">
        <v>14</v>
      </c>
      <c r="F757" s="16" t="s">
        <v>381</v>
      </c>
      <c r="G757" s="27">
        <f t="shared" ref="G757:K759" si="265">+G758</f>
        <v>3785000000</v>
      </c>
      <c r="H757" s="27">
        <f t="shared" si="265"/>
        <v>0</v>
      </c>
      <c r="I757" s="27">
        <f t="shared" si="265"/>
        <v>0</v>
      </c>
      <c r="J757" s="27">
        <f t="shared" si="265"/>
        <v>0</v>
      </c>
      <c r="K757" s="27">
        <f t="shared" si="265"/>
        <v>0</v>
      </c>
      <c r="L757" s="27">
        <f t="shared" si="256"/>
        <v>0</v>
      </c>
      <c r="M757" s="27">
        <f>+M758</f>
        <v>3785000000</v>
      </c>
      <c r="N757" s="27">
        <f t="shared" ref="N757:Q759" si="266">+N758</f>
        <v>0</v>
      </c>
      <c r="O757" s="27">
        <f t="shared" si="266"/>
        <v>0</v>
      </c>
      <c r="P757" s="27">
        <f t="shared" si="266"/>
        <v>0</v>
      </c>
      <c r="Q757" s="64">
        <f t="shared" si="266"/>
        <v>0</v>
      </c>
    </row>
    <row r="758" spans="1:17" ht="32.25" thickBot="1" x14ac:dyDescent="0.3">
      <c r="A758" s="87" t="s">
        <v>506</v>
      </c>
      <c r="B758" s="15" t="s">
        <v>382</v>
      </c>
      <c r="C758" s="12" t="s">
        <v>13</v>
      </c>
      <c r="D758" s="12">
        <v>13</v>
      </c>
      <c r="E758" s="12" t="s">
        <v>14</v>
      </c>
      <c r="F758" s="16" t="s">
        <v>383</v>
      </c>
      <c r="G758" s="27">
        <f t="shared" si="265"/>
        <v>3785000000</v>
      </c>
      <c r="H758" s="27">
        <f t="shared" si="265"/>
        <v>0</v>
      </c>
      <c r="I758" s="27">
        <f t="shared" si="265"/>
        <v>0</v>
      </c>
      <c r="J758" s="27">
        <f t="shared" si="265"/>
        <v>0</v>
      </c>
      <c r="K758" s="27">
        <f t="shared" si="265"/>
        <v>0</v>
      </c>
      <c r="L758" s="27">
        <f t="shared" si="256"/>
        <v>0</v>
      </c>
      <c r="M758" s="27">
        <f>+M759</f>
        <v>3785000000</v>
      </c>
      <c r="N758" s="27">
        <f t="shared" si="266"/>
        <v>0</v>
      </c>
      <c r="O758" s="27">
        <f t="shared" si="266"/>
        <v>0</v>
      </c>
      <c r="P758" s="27">
        <f t="shared" si="266"/>
        <v>0</v>
      </c>
      <c r="Q758" s="64">
        <f t="shared" si="266"/>
        <v>0</v>
      </c>
    </row>
    <row r="759" spans="1:17" ht="19.5" thickBot="1" x14ac:dyDescent="0.3">
      <c r="A759" s="87" t="s">
        <v>506</v>
      </c>
      <c r="B759" s="15" t="s">
        <v>384</v>
      </c>
      <c r="C759" s="12" t="s">
        <v>13</v>
      </c>
      <c r="D759" s="12">
        <v>13</v>
      </c>
      <c r="E759" s="12" t="s">
        <v>14</v>
      </c>
      <c r="F759" s="43" t="s">
        <v>378</v>
      </c>
      <c r="G759" s="27">
        <f t="shared" si="265"/>
        <v>3785000000</v>
      </c>
      <c r="H759" s="27">
        <f t="shared" si="265"/>
        <v>0</v>
      </c>
      <c r="I759" s="27">
        <f t="shared" si="265"/>
        <v>0</v>
      </c>
      <c r="J759" s="27">
        <f t="shared" si="265"/>
        <v>0</v>
      </c>
      <c r="K759" s="27">
        <f t="shared" si="265"/>
        <v>0</v>
      </c>
      <c r="L759" s="27">
        <f t="shared" si="256"/>
        <v>0</v>
      </c>
      <c r="M759" s="27">
        <f>+M760</f>
        <v>3785000000</v>
      </c>
      <c r="N759" s="27">
        <f t="shared" si="266"/>
        <v>0</v>
      </c>
      <c r="O759" s="27">
        <f t="shared" si="266"/>
        <v>0</v>
      </c>
      <c r="P759" s="27">
        <f t="shared" si="266"/>
        <v>0</v>
      </c>
      <c r="Q759" s="64">
        <f t="shared" si="266"/>
        <v>0</v>
      </c>
    </row>
    <row r="760" spans="1:17" ht="19.5" thickBot="1" x14ac:dyDescent="0.3">
      <c r="A760" s="87" t="s">
        <v>506</v>
      </c>
      <c r="B760" s="18" t="s">
        <v>385</v>
      </c>
      <c r="C760" s="19" t="s">
        <v>13</v>
      </c>
      <c r="D760" s="19">
        <v>13</v>
      </c>
      <c r="E760" s="19" t="s">
        <v>14</v>
      </c>
      <c r="F760" s="20" t="s">
        <v>247</v>
      </c>
      <c r="G760" s="21">
        <v>3785000000</v>
      </c>
      <c r="H760" s="21">
        <v>0</v>
      </c>
      <c r="I760" s="21">
        <v>0</v>
      </c>
      <c r="J760" s="21">
        <v>0</v>
      </c>
      <c r="K760" s="21">
        <v>0</v>
      </c>
      <c r="L760" s="21">
        <f t="shared" si="256"/>
        <v>0</v>
      </c>
      <c r="M760" s="21">
        <f>+G760+L760</f>
        <v>3785000000</v>
      </c>
      <c r="N760" s="21">
        <v>0</v>
      </c>
      <c r="O760" s="21">
        <v>0</v>
      </c>
      <c r="P760" s="21">
        <v>0</v>
      </c>
      <c r="Q760" s="62">
        <v>0</v>
      </c>
    </row>
    <row r="761" spans="1:17" ht="19.5" thickBot="1" x14ac:dyDescent="0.3">
      <c r="A761" s="87" t="s">
        <v>506</v>
      </c>
      <c r="B761" s="15" t="s">
        <v>386</v>
      </c>
      <c r="C761" s="12" t="s">
        <v>13</v>
      </c>
      <c r="D761" s="12">
        <v>13</v>
      </c>
      <c r="E761" s="12" t="s">
        <v>14</v>
      </c>
      <c r="F761" s="16" t="s">
        <v>387</v>
      </c>
      <c r="G761" s="27">
        <f>+G763</f>
        <v>1124097372</v>
      </c>
      <c r="H761" s="27">
        <f t="shared" ref="H761:K762" si="267">+H763</f>
        <v>0</v>
      </c>
      <c r="I761" s="27">
        <f t="shared" si="267"/>
        <v>0</v>
      </c>
      <c r="J761" s="27">
        <f t="shared" si="267"/>
        <v>0</v>
      </c>
      <c r="K761" s="27">
        <f t="shared" si="267"/>
        <v>0</v>
      </c>
      <c r="L761" s="27">
        <f t="shared" si="256"/>
        <v>0</v>
      </c>
      <c r="M761" s="27">
        <f>+M763</f>
        <v>1124097372</v>
      </c>
      <c r="N761" s="27">
        <f t="shared" ref="N761:Q762" si="268">+N763</f>
        <v>914322175</v>
      </c>
      <c r="O761" s="27">
        <f t="shared" si="268"/>
        <v>825234689.09000003</v>
      </c>
      <c r="P761" s="27">
        <f>+P763</f>
        <v>111546954.09</v>
      </c>
      <c r="Q761" s="64">
        <f t="shared" si="268"/>
        <v>110207206.09</v>
      </c>
    </row>
    <row r="762" spans="1:17" ht="19.5" thickBot="1" x14ac:dyDescent="0.3">
      <c r="A762" s="87" t="s">
        <v>506</v>
      </c>
      <c r="B762" s="15" t="s">
        <v>386</v>
      </c>
      <c r="C762" s="12" t="s">
        <v>16</v>
      </c>
      <c r="D762" s="12">
        <v>20</v>
      </c>
      <c r="E762" s="12" t="s">
        <v>14</v>
      </c>
      <c r="F762" s="16" t="s">
        <v>387</v>
      </c>
      <c r="G762" s="27">
        <f>+G764</f>
        <v>76235881312</v>
      </c>
      <c r="H762" s="27">
        <f t="shared" si="267"/>
        <v>0</v>
      </c>
      <c r="I762" s="27">
        <f t="shared" si="267"/>
        <v>0</v>
      </c>
      <c r="J762" s="27">
        <f t="shared" si="267"/>
        <v>0</v>
      </c>
      <c r="K762" s="27">
        <f t="shared" si="267"/>
        <v>0</v>
      </c>
      <c r="L762" s="27">
        <f t="shared" si="256"/>
        <v>0</v>
      </c>
      <c r="M762" s="27">
        <f>+M764</f>
        <v>76235881312</v>
      </c>
      <c r="N762" s="27">
        <f t="shared" si="268"/>
        <v>49002053305</v>
      </c>
      <c r="O762" s="27">
        <f t="shared" si="268"/>
        <v>29487449537</v>
      </c>
      <c r="P762" s="27">
        <f t="shared" si="268"/>
        <v>324727575</v>
      </c>
      <c r="Q762" s="64">
        <f t="shared" si="268"/>
        <v>324727575</v>
      </c>
    </row>
    <row r="763" spans="1:17" ht="19.5" thickBot="1" x14ac:dyDescent="0.3">
      <c r="A763" s="87" t="s">
        <v>506</v>
      </c>
      <c r="B763" s="15" t="s">
        <v>388</v>
      </c>
      <c r="C763" s="12" t="s">
        <v>13</v>
      </c>
      <c r="D763" s="12">
        <v>13</v>
      </c>
      <c r="E763" s="12" t="s">
        <v>14</v>
      </c>
      <c r="F763" s="16" t="s">
        <v>240</v>
      </c>
      <c r="G763" s="27">
        <f>+G771</f>
        <v>1124097372</v>
      </c>
      <c r="H763" s="27">
        <f>+H771</f>
        <v>0</v>
      </c>
      <c r="I763" s="27">
        <f>+I771</f>
        <v>0</v>
      </c>
      <c r="J763" s="27">
        <f>+J771</f>
        <v>0</v>
      </c>
      <c r="K763" s="27">
        <f>+K771</f>
        <v>0</v>
      </c>
      <c r="L763" s="27">
        <f t="shared" si="256"/>
        <v>0</v>
      </c>
      <c r="M763" s="27">
        <f>+M771</f>
        <v>1124097372</v>
      </c>
      <c r="N763" s="27">
        <f>+N771</f>
        <v>914322175</v>
      </c>
      <c r="O763" s="27">
        <f>+O771</f>
        <v>825234689.09000003</v>
      </c>
      <c r="P763" s="27">
        <f>+P771</f>
        <v>111546954.09</v>
      </c>
      <c r="Q763" s="64">
        <f>+Q771</f>
        <v>110207206.09</v>
      </c>
    </row>
    <row r="764" spans="1:17" ht="19.5" thickBot="1" x14ac:dyDescent="0.3">
      <c r="A764" s="87" t="s">
        <v>506</v>
      </c>
      <c r="B764" s="15" t="s">
        <v>388</v>
      </c>
      <c r="C764" s="12" t="s">
        <v>16</v>
      </c>
      <c r="D764" s="12">
        <v>20</v>
      </c>
      <c r="E764" s="12" t="s">
        <v>14</v>
      </c>
      <c r="F764" s="16" t="s">
        <v>240</v>
      </c>
      <c r="G764" s="27">
        <f>+G765</f>
        <v>76235881312</v>
      </c>
      <c r="H764" s="27">
        <f t="shared" ref="H764:K765" si="269">+H765</f>
        <v>0</v>
      </c>
      <c r="I764" s="27">
        <f t="shared" si="269"/>
        <v>0</v>
      </c>
      <c r="J764" s="27">
        <f t="shared" si="269"/>
        <v>0</v>
      </c>
      <c r="K764" s="27">
        <f t="shared" si="269"/>
        <v>0</v>
      </c>
      <c r="L764" s="27">
        <f t="shared" si="256"/>
        <v>0</v>
      </c>
      <c r="M764" s="27">
        <f>+M765</f>
        <v>76235881312</v>
      </c>
      <c r="N764" s="27">
        <f t="shared" ref="N764:P765" si="270">+N765</f>
        <v>49002053305</v>
      </c>
      <c r="O764" s="27">
        <f t="shared" si="270"/>
        <v>29487449537</v>
      </c>
      <c r="P764" s="27">
        <f>+P765</f>
        <v>324727575</v>
      </c>
      <c r="Q764" s="64">
        <f>+Q765</f>
        <v>324727575</v>
      </c>
    </row>
    <row r="765" spans="1:17" ht="48" thickBot="1" x14ac:dyDescent="0.3">
      <c r="A765" s="87" t="s">
        <v>506</v>
      </c>
      <c r="B765" s="15" t="s">
        <v>389</v>
      </c>
      <c r="C765" s="12" t="s">
        <v>16</v>
      </c>
      <c r="D765" s="12">
        <v>20</v>
      </c>
      <c r="E765" s="12" t="s">
        <v>14</v>
      </c>
      <c r="F765" s="43" t="s">
        <v>390</v>
      </c>
      <c r="G765" s="27">
        <f>+G766</f>
        <v>76235881312</v>
      </c>
      <c r="H765" s="27">
        <f t="shared" si="269"/>
        <v>0</v>
      </c>
      <c r="I765" s="27">
        <f t="shared" si="269"/>
        <v>0</v>
      </c>
      <c r="J765" s="27">
        <f t="shared" si="269"/>
        <v>0</v>
      </c>
      <c r="K765" s="27">
        <f t="shared" si="269"/>
        <v>0</v>
      </c>
      <c r="L765" s="27">
        <f t="shared" si="256"/>
        <v>0</v>
      </c>
      <c r="M765" s="27">
        <f>+M766</f>
        <v>76235881312</v>
      </c>
      <c r="N765" s="27">
        <f t="shared" si="270"/>
        <v>49002053305</v>
      </c>
      <c r="O765" s="27">
        <f t="shared" si="270"/>
        <v>29487449537</v>
      </c>
      <c r="P765" s="27">
        <f t="shared" si="270"/>
        <v>324727575</v>
      </c>
      <c r="Q765" s="64">
        <f>+Q766</f>
        <v>324727575</v>
      </c>
    </row>
    <row r="766" spans="1:17" ht="48" thickBot="1" x14ac:dyDescent="0.3">
      <c r="A766" s="87" t="s">
        <v>506</v>
      </c>
      <c r="B766" s="15" t="s">
        <v>391</v>
      </c>
      <c r="C766" s="12" t="s">
        <v>16</v>
      </c>
      <c r="D766" s="12">
        <v>20</v>
      </c>
      <c r="E766" s="12" t="s">
        <v>14</v>
      </c>
      <c r="F766" s="16" t="s">
        <v>390</v>
      </c>
      <c r="G766" s="27">
        <f>+G767+G769</f>
        <v>76235881312</v>
      </c>
      <c r="H766" s="27">
        <f>+H767+H769</f>
        <v>0</v>
      </c>
      <c r="I766" s="27">
        <f>+I767+I769</f>
        <v>0</v>
      </c>
      <c r="J766" s="27">
        <f>+J767+J769</f>
        <v>0</v>
      </c>
      <c r="K766" s="27">
        <f>+K767+K769</f>
        <v>0</v>
      </c>
      <c r="L766" s="27">
        <f t="shared" si="256"/>
        <v>0</v>
      </c>
      <c r="M766" s="27">
        <f>+M767+M769</f>
        <v>76235881312</v>
      </c>
      <c r="N766" s="27">
        <f>+N767+N769</f>
        <v>49002053305</v>
      </c>
      <c r="O766" s="27">
        <f>+O767+O769</f>
        <v>29487449537</v>
      </c>
      <c r="P766" s="27">
        <f>+P767+P769</f>
        <v>324727575</v>
      </c>
      <c r="Q766" s="64">
        <f>+Q767+Q769</f>
        <v>324727575</v>
      </c>
    </row>
    <row r="767" spans="1:17" ht="19.5" thickBot="1" x14ac:dyDescent="0.3">
      <c r="A767" s="87" t="s">
        <v>506</v>
      </c>
      <c r="B767" s="15" t="s">
        <v>392</v>
      </c>
      <c r="C767" s="12" t="s">
        <v>16</v>
      </c>
      <c r="D767" s="12">
        <v>20</v>
      </c>
      <c r="E767" s="12" t="s">
        <v>14</v>
      </c>
      <c r="F767" s="16" t="s">
        <v>393</v>
      </c>
      <c r="G767" s="27">
        <f>+G768</f>
        <v>65370924168</v>
      </c>
      <c r="H767" s="27">
        <f>+H768</f>
        <v>0</v>
      </c>
      <c r="I767" s="27">
        <f>+I768</f>
        <v>0</v>
      </c>
      <c r="J767" s="27">
        <f>+J768</f>
        <v>0</v>
      </c>
      <c r="K767" s="27">
        <f>+K768</f>
        <v>0</v>
      </c>
      <c r="L767" s="27">
        <f t="shared" si="256"/>
        <v>0</v>
      </c>
      <c r="M767" s="27">
        <f>+M768</f>
        <v>65370924168</v>
      </c>
      <c r="N767" s="27">
        <f>+N768</f>
        <v>44627166353</v>
      </c>
      <c r="O767" s="27">
        <f>+O768</f>
        <v>25112562585</v>
      </c>
      <c r="P767" s="27">
        <f>+P768</f>
        <v>0</v>
      </c>
      <c r="Q767" s="64">
        <f>+Q768</f>
        <v>0</v>
      </c>
    </row>
    <row r="768" spans="1:17" ht="19.5" thickBot="1" x14ac:dyDescent="0.3">
      <c r="A768" s="87" t="s">
        <v>506</v>
      </c>
      <c r="B768" s="18" t="s">
        <v>394</v>
      </c>
      <c r="C768" s="19" t="s">
        <v>16</v>
      </c>
      <c r="D768" s="19">
        <v>20</v>
      </c>
      <c r="E768" s="19" t="s">
        <v>14</v>
      </c>
      <c r="F768" s="20" t="s">
        <v>247</v>
      </c>
      <c r="G768" s="21">
        <v>65370924168</v>
      </c>
      <c r="H768" s="21">
        <v>0</v>
      </c>
      <c r="I768" s="21">
        <v>0</v>
      </c>
      <c r="J768" s="21"/>
      <c r="K768" s="21">
        <v>0</v>
      </c>
      <c r="L768" s="21">
        <f t="shared" si="256"/>
        <v>0</v>
      </c>
      <c r="M768" s="21">
        <f>+G768+L768</f>
        <v>65370924168</v>
      </c>
      <c r="N768" s="21">
        <v>44627166353</v>
      </c>
      <c r="O768" s="21">
        <v>25112562585</v>
      </c>
      <c r="P768" s="21">
        <v>0</v>
      </c>
      <c r="Q768" s="62">
        <v>0</v>
      </c>
    </row>
    <row r="769" spans="1:17" ht="19.5" thickBot="1" x14ac:dyDescent="0.3">
      <c r="A769" s="87" t="s">
        <v>506</v>
      </c>
      <c r="B769" s="15" t="s">
        <v>395</v>
      </c>
      <c r="C769" s="12" t="s">
        <v>16</v>
      </c>
      <c r="D769" s="12">
        <v>20</v>
      </c>
      <c r="E769" s="12" t="s">
        <v>14</v>
      </c>
      <c r="F769" s="16" t="s">
        <v>396</v>
      </c>
      <c r="G769" s="27">
        <f>+G770</f>
        <v>10864957144</v>
      </c>
      <c r="H769" s="27">
        <f>+H770</f>
        <v>0</v>
      </c>
      <c r="I769" s="27">
        <f>+I770</f>
        <v>0</v>
      </c>
      <c r="J769" s="27">
        <f>+J770</f>
        <v>0</v>
      </c>
      <c r="K769" s="27">
        <f>+K770</f>
        <v>0</v>
      </c>
      <c r="L769" s="27">
        <f t="shared" si="256"/>
        <v>0</v>
      </c>
      <c r="M769" s="27">
        <f>+M770</f>
        <v>10864957144</v>
      </c>
      <c r="N769" s="27">
        <f>+N770</f>
        <v>4374886952</v>
      </c>
      <c r="O769" s="27">
        <f>+O770</f>
        <v>4374886952</v>
      </c>
      <c r="P769" s="27">
        <f>+P770</f>
        <v>324727575</v>
      </c>
      <c r="Q769" s="64">
        <f>+Q770</f>
        <v>324727575</v>
      </c>
    </row>
    <row r="770" spans="1:17" ht="19.5" thickBot="1" x14ac:dyDescent="0.3">
      <c r="A770" s="87" t="s">
        <v>506</v>
      </c>
      <c r="B770" s="18" t="s">
        <v>397</v>
      </c>
      <c r="C770" s="19" t="s">
        <v>16</v>
      </c>
      <c r="D770" s="19">
        <v>20</v>
      </c>
      <c r="E770" s="19" t="s">
        <v>14</v>
      </c>
      <c r="F770" s="20" t="s">
        <v>247</v>
      </c>
      <c r="G770" s="21">
        <v>10864957144</v>
      </c>
      <c r="H770" s="21">
        <v>0</v>
      </c>
      <c r="I770" s="21">
        <v>0</v>
      </c>
      <c r="J770" s="21">
        <v>0</v>
      </c>
      <c r="K770" s="21"/>
      <c r="L770" s="21">
        <f t="shared" si="256"/>
        <v>0</v>
      </c>
      <c r="M770" s="21">
        <f>+G770+L770</f>
        <v>10864957144</v>
      </c>
      <c r="N770" s="21">
        <v>4374886952</v>
      </c>
      <c r="O770" s="21">
        <v>4374886952</v>
      </c>
      <c r="P770" s="21">
        <v>324727575</v>
      </c>
      <c r="Q770" s="62">
        <v>324727575</v>
      </c>
    </row>
    <row r="771" spans="1:17" ht="32.25" thickBot="1" x14ac:dyDescent="0.3">
      <c r="A771" s="87" t="s">
        <v>506</v>
      </c>
      <c r="B771" s="15" t="s">
        <v>398</v>
      </c>
      <c r="C771" s="12" t="s">
        <v>13</v>
      </c>
      <c r="D771" s="12">
        <v>13</v>
      </c>
      <c r="E771" s="12" t="s">
        <v>14</v>
      </c>
      <c r="F771" s="16" t="s">
        <v>399</v>
      </c>
      <c r="G771" s="27">
        <f t="shared" ref="G771:K773" si="271">+G772</f>
        <v>1124097372</v>
      </c>
      <c r="H771" s="27">
        <f t="shared" si="271"/>
        <v>0</v>
      </c>
      <c r="I771" s="27">
        <f t="shared" si="271"/>
        <v>0</v>
      </c>
      <c r="J771" s="27">
        <f t="shared" si="271"/>
        <v>0</v>
      </c>
      <c r="K771" s="27">
        <f t="shared" si="271"/>
        <v>0</v>
      </c>
      <c r="L771" s="27">
        <f t="shared" si="256"/>
        <v>0</v>
      </c>
      <c r="M771" s="27">
        <f>+M772</f>
        <v>1124097372</v>
      </c>
      <c r="N771" s="27">
        <f t="shared" ref="N771:Q773" si="272">+N772</f>
        <v>914322175</v>
      </c>
      <c r="O771" s="27">
        <f t="shared" si="272"/>
        <v>825234689.09000003</v>
      </c>
      <c r="P771" s="27">
        <f t="shared" si="272"/>
        <v>111546954.09</v>
      </c>
      <c r="Q771" s="64">
        <f t="shared" si="272"/>
        <v>110207206.09</v>
      </c>
    </row>
    <row r="772" spans="1:17" ht="32.25" thickBot="1" x14ac:dyDescent="0.3">
      <c r="A772" s="87" t="s">
        <v>506</v>
      </c>
      <c r="B772" s="15" t="s">
        <v>400</v>
      </c>
      <c r="C772" s="12" t="s">
        <v>13</v>
      </c>
      <c r="D772" s="12">
        <v>13</v>
      </c>
      <c r="E772" s="12" t="s">
        <v>14</v>
      </c>
      <c r="F772" s="16" t="s">
        <v>399</v>
      </c>
      <c r="G772" s="27">
        <f t="shared" si="271"/>
        <v>1124097372</v>
      </c>
      <c r="H772" s="27">
        <f t="shared" si="271"/>
        <v>0</v>
      </c>
      <c r="I772" s="27">
        <f t="shared" si="271"/>
        <v>0</v>
      </c>
      <c r="J772" s="27">
        <f t="shared" si="271"/>
        <v>0</v>
      </c>
      <c r="K772" s="27">
        <f t="shared" si="271"/>
        <v>0</v>
      </c>
      <c r="L772" s="27">
        <f t="shared" si="256"/>
        <v>0</v>
      </c>
      <c r="M772" s="27">
        <f>+M773</f>
        <v>1124097372</v>
      </c>
      <c r="N772" s="27">
        <f t="shared" si="272"/>
        <v>914322175</v>
      </c>
      <c r="O772" s="27">
        <f t="shared" si="272"/>
        <v>825234689.09000003</v>
      </c>
      <c r="P772" s="27">
        <f t="shared" si="272"/>
        <v>111546954.09</v>
      </c>
      <c r="Q772" s="64">
        <f t="shared" si="272"/>
        <v>110207206.09</v>
      </c>
    </row>
    <row r="773" spans="1:17" ht="19.5" thickBot="1" x14ac:dyDescent="0.3">
      <c r="A773" s="87" t="s">
        <v>506</v>
      </c>
      <c r="B773" s="15" t="s">
        <v>401</v>
      </c>
      <c r="C773" s="12" t="s">
        <v>13</v>
      </c>
      <c r="D773" s="12">
        <v>13</v>
      </c>
      <c r="E773" s="12" t="s">
        <v>14</v>
      </c>
      <c r="F773" s="16" t="s">
        <v>378</v>
      </c>
      <c r="G773" s="17">
        <f t="shared" si="271"/>
        <v>1124097372</v>
      </c>
      <c r="H773" s="17">
        <f t="shared" si="271"/>
        <v>0</v>
      </c>
      <c r="I773" s="17">
        <f t="shared" si="271"/>
        <v>0</v>
      </c>
      <c r="J773" s="17">
        <f t="shared" si="271"/>
        <v>0</v>
      </c>
      <c r="K773" s="17">
        <f t="shared" si="271"/>
        <v>0</v>
      </c>
      <c r="L773" s="17">
        <f t="shared" si="256"/>
        <v>0</v>
      </c>
      <c r="M773" s="17">
        <f>+M774</f>
        <v>1124097372</v>
      </c>
      <c r="N773" s="17">
        <f t="shared" si="272"/>
        <v>914322175</v>
      </c>
      <c r="O773" s="17">
        <f t="shared" si="272"/>
        <v>825234689.09000003</v>
      </c>
      <c r="P773" s="17">
        <f t="shared" si="272"/>
        <v>111546954.09</v>
      </c>
      <c r="Q773" s="61">
        <f t="shared" si="272"/>
        <v>110207206.09</v>
      </c>
    </row>
    <row r="774" spans="1:17" ht="19.5" thickBot="1" x14ac:dyDescent="0.3">
      <c r="A774" s="87" t="s">
        <v>506</v>
      </c>
      <c r="B774" s="18" t="s">
        <v>402</v>
      </c>
      <c r="C774" s="19" t="s">
        <v>13</v>
      </c>
      <c r="D774" s="19">
        <v>13</v>
      </c>
      <c r="E774" s="19" t="s">
        <v>14</v>
      </c>
      <c r="F774" s="20" t="s">
        <v>247</v>
      </c>
      <c r="G774" s="21">
        <v>1124097372</v>
      </c>
      <c r="H774" s="21">
        <v>0</v>
      </c>
      <c r="I774" s="21">
        <v>0</v>
      </c>
      <c r="J774" s="21">
        <v>0</v>
      </c>
      <c r="K774" s="21">
        <v>0</v>
      </c>
      <c r="L774" s="21">
        <f t="shared" si="256"/>
        <v>0</v>
      </c>
      <c r="M774" s="21">
        <f>+G774+L774</f>
        <v>1124097372</v>
      </c>
      <c r="N774" s="21">
        <v>914322175</v>
      </c>
      <c r="O774" s="21">
        <v>825234689.09000003</v>
      </c>
      <c r="P774" s="21">
        <v>111546954.09</v>
      </c>
      <c r="Q774" s="62">
        <v>110207206.09</v>
      </c>
    </row>
    <row r="775" spans="1:17" ht="19.5" thickBot="1" x14ac:dyDescent="0.3">
      <c r="A775" s="87" t="s">
        <v>506</v>
      </c>
      <c r="B775" s="15" t="s">
        <v>403</v>
      </c>
      <c r="C775" s="12" t="s">
        <v>13</v>
      </c>
      <c r="D775" s="12">
        <v>13</v>
      </c>
      <c r="E775" s="12" t="s">
        <v>14</v>
      </c>
      <c r="F775" s="16" t="s">
        <v>404</v>
      </c>
      <c r="G775" s="26">
        <f>+G776</f>
        <v>4056837754</v>
      </c>
      <c r="H775" s="26">
        <f>+H776</f>
        <v>0</v>
      </c>
      <c r="I775" s="26">
        <f>+I776</f>
        <v>0</v>
      </c>
      <c r="J775" s="26">
        <f>+J776</f>
        <v>0</v>
      </c>
      <c r="K775" s="26">
        <f>+K776</f>
        <v>0</v>
      </c>
      <c r="L775" s="26">
        <f t="shared" si="256"/>
        <v>0</v>
      </c>
      <c r="M775" s="26">
        <f>+M776</f>
        <v>4056837754</v>
      </c>
      <c r="N775" s="26">
        <f>+N776</f>
        <v>3270670502</v>
      </c>
      <c r="O775" s="26">
        <f>+O776</f>
        <v>3065308983.2800002</v>
      </c>
      <c r="P775" s="26">
        <f>+P776</f>
        <v>388647208.48000002</v>
      </c>
      <c r="Q775" s="74">
        <f>+Q776</f>
        <v>377134208.48000002</v>
      </c>
    </row>
    <row r="776" spans="1:17" ht="19.5" thickBot="1" x14ac:dyDescent="0.3">
      <c r="A776" s="87" t="s">
        <v>506</v>
      </c>
      <c r="B776" s="15" t="s">
        <v>405</v>
      </c>
      <c r="C776" s="12" t="s">
        <v>13</v>
      </c>
      <c r="D776" s="12">
        <v>13</v>
      </c>
      <c r="E776" s="12" t="s">
        <v>14</v>
      </c>
      <c r="F776" s="43" t="s">
        <v>240</v>
      </c>
      <c r="G776" s="26">
        <f>G777+G781</f>
        <v>4056837754</v>
      </c>
      <c r="H776" s="26">
        <f>H777+H781</f>
        <v>0</v>
      </c>
      <c r="I776" s="26">
        <f>I777+I781</f>
        <v>0</v>
      </c>
      <c r="J776" s="26">
        <f>J777+J781</f>
        <v>0</v>
      </c>
      <c r="K776" s="26">
        <f>K777+K781</f>
        <v>0</v>
      </c>
      <c r="L776" s="26">
        <f t="shared" si="256"/>
        <v>0</v>
      </c>
      <c r="M776" s="26">
        <f>M777+M781</f>
        <v>4056837754</v>
      </c>
      <c r="N776" s="26">
        <f>N777+N781</f>
        <v>3270670502</v>
      </c>
      <c r="O776" s="26">
        <f>O777+O781</f>
        <v>3065308983.2800002</v>
      </c>
      <c r="P776" s="26">
        <f>P777+P781</f>
        <v>388647208.48000002</v>
      </c>
      <c r="Q776" s="74">
        <f>Q777+Q781</f>
        <v>377134208.48000002</v>
      </c>
    </row>
    <row r="777" spans="1:17" ht="32.25" thickBot="1" x14ac:dyDescent="0.3">
      <c r="A777" s="87" t="s">
        <v>506</v>
      </c>
      <c r="B777" s="15" t="s">
        <v>406</v>
      </c>
      <c r="C777" s="12" t="s">
        <v>13</v>
      </c>
      <c r="D777" s="12">
        <v>13</v>
      </c>
      <c r="E777" s="12" t="s">
        <v>14</v>
      </c>
      <c r="F777" s="16" t="s">
        <v>407</v>
      </c>
      <c r="G777" s="26">
        <f>G778</f>
        <v>1000000000</v>
      </c>
      <c r="H777" s="26">
        <f>H778</f>
        <v>0</v>
      </c>
      <c r="I777" s="26">
        <f>I778</f>
        <v>0</v>
      </c>
      <c r="J777" s="26">
        <f>J778</f>
        <v>0</v>
      </c>
      <c r="K777" s="26">
        <f>K778</f>
        <v>0</v>
      </c>
      <c r="L777" s="26">
        <f t="shared" si="256"/>
        <v>0</v>
      </c>
      <c r="M777" s="26">
        <f>M778</f>
        <v>1000000000</v>
      </c>
      <c r="N777" s="26">
        <f>N778</f>
        <v>367252932</v>
      </c>
      <c r="O777" s="26">
        <f>O778</f>
        <v>367250432</v>
      </c>
      <c r="P777" s="26">
        <f>P778</f>
        <v>0</v>
      </c>
      <c r="Q777" s="74">
        <f>Q778</f>
        <v>0</v>
      </c>
    </row>
    <row r="778" spans="1:17" ht="32.25" thickBot="1" x14ac:dyDescent="0.3">
      <c r="A778" s="87" t="s">
        <v>506</v>
      </c>
      <c r="B778" s="15" t="s">
        <v>408</v>
      </c>
      <c r="C778" s="12" t="s">
        <v>13</v>
      </c>
      <c r="D778" s="12">
        <v>13</v>
      </c>
      <c r="E778" s="12" t="s">
        <v>14</v>
      </c>
      <c r="F778" s="16" t="s">
        <v>407</v>
      </c>
      <c r="G778" s="26">
        <f t="shared" ref="G778:K779" si="273">+G779</f>
        <v>1000000000</v>
      </c>
      <c r="H778" s="26">
        <f t="shared" si="273"/>
        <v>0</v>
      </c>
      <c r="I778" s="26">
        <f t="shared" si="273"/>
        <v>0</v>
      </c>
      <c r="J778" s="26">
        <f t="shared" si="273"/>
        <v>0</v>
      </c>
      <c r="K778" s="26">
        <f t="shared" si="273"/>
        <v>0</v>
      </c>
      <c r="L778" s="26">
        <f t="shared" si="256"/>
        <v>0</v>
      </c>
      <c r="M778" s="26">
        <f>+M779</f>
        <v>1000000000</v>
      </c>
      <c r="N778" s="26">
        <f t="shared" ref="N778:Q779" si="274">+N779</f>
        <v>367252932</v>
      </c>
      <c r="O778" s="26">
        <f t="shared" si="274"/>
        <v>367250432</v>
      </c>
      <c r="P778" s="26">
        <f t="shared" si="274"/>
        <v>0</v>
      </c>
      <c r="Q778" s="74">
        <f t="shared" si="274"/>
        <v>0</v>
      </c>
    </row>
    <row r="779" spans="1:17" ht="19.5" thickBot="1" x14ac:dyDescent="0.3">
      <c r="A779" s="87" t="s">
        <v>506</v>
      </c>
      <c r="B779" s="15" t="s">
        <v>409</v>
      </c>
      <c r="C779" s="12" t="s">
        <v>13</v>
      </c>
      <c r="D779" s="12">
        <v>13</v>
      </c>
      <c r="E779" s="12" t="s">
        <v>14</v>
      </c>
      <c r="F779" s="16" t="s">
        <v>410</v>
      </c>
      <c r="G779" s="26">
        <f t="shared" si="273"/>
        <v>1000000000</v>
      </c>
      <c r="H779" s="26">
        <f t="shared" si="273"/>
        <v>0</v>
      </c>
      <c r="I779" s="26">
        <f t="shared" si="273"/>
        <v>0</v>
      </c>
      <c r="J779" s="26">
        <f t="shared" si="273"/>
        <v>0</v>
      </c>
      <c r="K779" s="26">
        <f t="shared" si="273"/>
        <v>0</v>
      </c>
      <c r="L779" s="26">
        <f t="shared" si="256"/>
        <v>0</v>
      </c>
      <c r="M779" s="26">
        <f>+M780</f>
        <v>1000000000</v>
      </c>
      <c r="N779" s="26">
        <f t="shared" si="274"/>
        <v>367252932</v>
      </c>
      <c r="O779" s="26">
        <f t="shared" si="274"/>
        <v>367250432</v>
      </c>
      <c r="P779" s="26">
        <f t="shared" si="274"/>
        <v>0</v>
      </c>
      <c r="Q779" s="74">
        <f t="shared" si="274"/>
        <v>0</v>
      </c>
    </row>
    <row r="780" spans="1:17" ht="19.5" thickBot="1" x14ac:dyDescent="0.3">
      <c r="A780" s="87" t="s">
        <v>506</v>
      </c>
      <c r="B780" s="18" t="s">
        <v>411</v>
      </c>
      <c r="C780" s="19" t="s">
        <v>13</v>
      </c>
      <c r="D780" s="19">
        <v>13</v>
      </c>
      <c r="E780" s="19" t="s">
        <v>14</v>
      </c>
      <c r="F780" s="20" t="s">
        <v>247</v>
      </c>
      <c r="G780" s="21">
        <v>1000000000</v>
      </c>
      <c r="H780" s="21">
        <v>0</v>
      </c>
      <c r="I780" s="21">
        <v>0</v>
      </c>
      <c r="J780" s="21">
        <v>0</v>
      </c>
      <c r="K780" s="21">
        <v>0</v>
      </c>
      <c r="L780" s="21">
        <f t="shared" si="256"/>
        <v>0</v>
      </c>
      <c r="M780" s="21">
        <f>+G780+L780</f>
        <v>1000000000</v>
      </c>
      <c r="N780" s="21">
        <v>367252932</v>
      </c>
      <c r="O780" s="21">
        <v>367250432</v>
      </c>
      <c r="P780" s="21">
        <v>0</v>
      </c>
      <c r="Q780" s="62">
        <v>0</v>
      </c>
    </row>
    <row r="781" spans="1:17" ht="32.25" thickBot="1" x14ac:dyDescent="0.3">
      <c r="A781" s="87" t="s">
        <v>506</v>
      </c>
      <c r="B781" s="15" t="s">
        <v>412</v>
      </c>
      <c r="C781" s="12" t="s">
        <v>13</v>
      </c>
      <c r="D781" s="12">
        <v>13</v>
      </c>
      <c r="E781" s="12" t="s">
        <v>14</v>
      </c>
      <c r="F781" s="16" t="s">
        <v>413</v>
      </c>
      <c r="G781" s="27">
        <f t="shared" ref="G781:K783" si="275">+G782</f>
        <v>3056837754</v>
      </c>
      <c r="H781" s="27">
        <f t="shared" si="275"/>
        <v>0</v>
      </c>
      <c r="I781" s="27">
        <f t="shared" si="275"/>
        <v>0</v>
      </c>
      <c r="J781" s="27">
        <f t="shared" si="275"/>
        <v>0</v>
      </c>
      <c r="K781" s="27">
        <f t="shared" si="275"/>
        <v>0</v>
      </c>
      <c r="L781" s="27">
        <f t="shared" si="256"/>
        <v>0</v>
      </c>
      <c r="M781" s="27">
        <f>+M782</f>
        <v>3056837754</v>
      </c>
      <c r="N781" s="27">
        <f t="shared" ref="N781:Q783" si="276">+N782</f>
        <v>2903417570</v>
      </c>
      <c r="O781" s="27">
        <f t="shared" si="276"/>
        <v>2698058551.2800002</v>
      </c>
      <c r="P781" s="27">
        <f t="shared" si="276"/>
        <v>388647208.48000002</v>
      </c>
      <c r="Q781" s="64">
        <f t="shared" si="276"/>
        <v>377134208.48000002</v>
      </c>
    </row>
    <row r="782" spans="1:17" ht="32.25" thickBot="1" x14ac:dyDescent="0.3">
      <c r="A782" s="87" t="s">
        <v>506</v>
      </c>
      <c r="B782" s="15" t="s">
        <v>414</v>
      </c>
      <c r="C782" s="12" t="s">
        <v>13</v>
      </c>
      <c r="D782" s="12">
        <v>13</v>
      </c>
      <c r="E782" s="12" t="s">
        <v>14</v>
      </c>
      <c r="F782" s="16" t="s">
        <v>413</v>
      </c>
      <c r="G782" s="27">
        <f t="shared" si="275"/>
        <v>3056837754</v>
      </c>
      <c r="H782" s="27">
        <f t="shared" si="275"/>
        <v>0</v>
      </c>
      <c r="I782" s="27">
        <f t="shared" si="275"/>
        <v>0</v>
      </c>
      <c r="J782" s="27">
        <f t="shared" si="275"/>
        <v>0</v>
      </c>
      <c r="K782" s="27">
        <f t="shared" si="275"/>
        <v>0</v>
      </c>
      <c r="L782" s="27">
        <f t="shared" si="256"/>
        <v>0</v>
      </c>
      <c r="M782" s="27">
        <f>+M783</f>
        <v>3056837754</v>
      </c>
      <c r="N782" s="27">
        <f t="shared" si="276"/>
        <v>2903417570</v>
      </c>
      <c r="O782" s="27">
        <f t="shared" si="276"/>
        <v>2698058551.2800002</v>
      </c>
      <c r="P782" s="27">
        <f t="shared" si="276"/>
        <v>388647208.48000002</v>
      </c>
      <c r="Q782" s="64">
        <f t="shared" si="276"/>
        <v>377134208.48000002</v>
      </c>
    </row>
    <row r="783" spans="1:17" ht="19.5" thickBot="1" x14ac:dyDescent="0.3">
      <c r="A783" s="87" t="s">
        <v>506</v>
      </c>
      <c r="B783" s="15" t="s">
        <v>415</v>
      </c>
      <c r="C783" s="12" t="s">
        <v>13</v>
      </c>
      <c r="D783" s="12">
        <v>13</v>
      </c>
      <c r="E783" s="12" t="s">
        <v>14</v>
      </c>
      <c r="F783" s="16" t="s">
        <v>378</v>
      </c>
      <c r="G783" s="27">
        <f t="shared" si="275"/>
        <v>3056837754</v>
      </c>
      <c r="H783" s="27">
        <f t="shared" si="275"/>
        <v>0</v>
      </c>
      <c r="I783" s="27">
        <f t="shared" si="275"/>
        <v>0</v>
      </c>
      <c r="J783" s="27">
        <f t="shared" si="275"/>
        <v>0</v>
      </c>
      <c r="K783" s="27">
        <f t="shared" si="275"/>
        <v>0</v>
      </c>
      <c r="L783" s="27">
        <f t="shared" si="256"/>
        <v>0</v>
      </c>
      <c r="M783" s="27">
        <f>+M784</f>
        <v>3056837754</v>
      </c>
      <c r="N783" s="27">
        <f t="shared" si="276"/>
        <v>2903417570</v>
      </c>
      <c r="O783" s="27">
        <f t="shared" si="276"/>
        <v>2698058551.2800002</v>
      </c>
      <c r="P783" s="27">
        <f t="shared" si="276"/>
        <v>388647208.48000002</v>
      </c>
      <c r="Q783" s="64">
        <f t="shared" si="276"/>
        <v>377134208.48000002</v>
      </c>
    </row>
    <row r="784" spans="1:17" ht="19.5" thickBot="1" x14ac:dyDescent="0.3">
      <c r="A784" s="87" t="s">
        <v>506</v>
      </c>
      <c r="B784" s="18" t="s">
        <v>416</v>
      </c>
      <c r="C784" s="19" t="s">
        <v>13</v>
      </c>
      <c r="D784" s="19">
        <v>13</v>
      </c>
      <c r="E784" s="19" t="s">
        <v>14</v>
      </c>
      <c r="F784" s="20" t="s">
        <v>247</v>
      </c>
      <c r="G784" s="21">
        <v>3056837754</v>
      </c>
      <c r="H784" s="21">
        <v>0</v>
      </c>
      <c r="I784" s="21">
        <v>0</v>
      </c>
      <c r="J784" s="21">
        <v>0</v>
      </c>
      <c r="K784" s="21">
        <v>0</v>
      </c>
      <c r="L784" s="21">
        <f t="shared" si="256"/>
        <v>0</v>
      </c>
      <c r="M784" s="21">
        <f>+G784+L784</f>
        <v>3056837754</v>
      </c>
      <c r="N784" s="21">
        <v>2903417570</v>
      </c>
      <c r="O784" s="21">
        <v>2698058551.2800002</v>
      </c>
      <c r="P784" s="21">
        <v>388647208.48000002</v>
      </c>
      <c r="Q784" s="62">
        <v>377134208.48000002</v>
      </c>
    </row>
    <row r="785" spans="1:17" ht="19.5" thickBot="1" x14ac:dyDescent="0.3">
      <c r="A785" s="87" t="s">
        <v>506</v>
      </c>
      <c r="B785" s="15" t="s">
        <v>417</v>
      </c>
      <c r="C785" s="12" t="s">
        <v>13</v>
      </c>
      <c r="D785" s="12">
        <v>13</v>
      </c>
      <c r="E785" s="12" t="s">
        <v>14</v>
      </c>
      <c r="F785" s="16" t="s">
        <v>418</v>
      </c>
      <c r="G785" s="26">
        <f t="shared" ref="G785:K786" si="277">+G786</f>
        <v>907945356</v>
      </c>
      <c r="H785" s="26">
        <f t="shared" si="277"/>
        <v>0</v>
      </c>
      <c r="I785" s="26">
        <f t="shared" si="277"/>
        <v>0</v>
      </c>
      <c r="J785" s="26">
        <f t="shared" si="277"/>
        <v>0</v>
      </c>
      <c r="K785" s="26">
        <f t="shared" si="277"/>
        <v>0</v>
      </c>
      <c r="L785" s="26">
        <f t="shared" si="256"/>
        <v>0</v>
      </c>
      <c r="M785" s="26">
        <f>+M786</f>
        <v>907945356</v>
      </c>
      <c r="N785" s="26">
        <f t="shared" ref="N785:Q786" si="278">+N786</f>
        <v>160368834</v>
      </c>
      <c r="O785" s="26">
        <f t="shared" si="278"/>
        <v>128223401.75</v>
      </c>
      <c r="P785" s="26">
        <f t="shared" si="278"/>
        <v>28601615.239999998</v>
      </c>
      <c r="Q785" s="74">
        <f t="shared" si="278"/>
        <v>28601615.239999998</v>
      </c>
    </row>
    <row r="786" spans="1:17" ht="19.5" thickBot="1" x14ac:dyDescent="0.3">
      <c r="A786" s="87" t="s">
        <v>506</v>
      </c>
      <c r="B786" s="15" t="s">
        <v>419</v>
      </c>
      <c r="C786" s="12" t="s">
        <v>13</v>
      </c>
      <c r="D786" s="12">
        <v>13</v>
      </c>
      <c r="E786" s="12" t="s">
        <v>14</v>
      </c>
      <c r="F786" s="43" t="s">
        <v>240</v>
      </c>
      <c r="G786" s="26">
        <f t="shared" si="277"/>
        <v>907945356</v>
      </c>
      <c r="H786" s="26">
        <f t="shared" si="277"/>
        <v>0</v>
      </c>
      <c r="I786" s="26">
        <f t="shared" si="277"/>
        <v>0</v>
      </c>
      <c r="J786" s="26">
        <f t="shared" si="277"/>
        <v>0</v>
      </c>
      <c r="K786" s="26">
        <f t="shared" si="277"/>
        <v>0</v>
      </c>
      <c r="L786" s="26">
        <f t="shared" si="256"/>
        <v>0</v>
      </c>
      <c r="M786" s="26">
        <f>+M787</f>
        <v>907945356</v>
      </c>
      <c r="N786" s="26">
        <f t="shared" si="278"/>
        <v>160368834</v>
      </c>
      <c r="O786" s="26">
        <f t="shared" si="278"/>
        <v>128223401.75</v>
      </c>
      <c r="P786" s="26">
        <f t="shared" si="278"/>
        <v>28601615.239999998</v>
      </c>
      <c r="Q786" s="74">
        <f t="shared" si="278"/>
        <v>28601615.239999998</v>
      </c>
    </row>
    <row r="787" spans="1:17" ht="32.25" thickBot="1" x14ac:dyDescent="0.3">
      <c r="A787" s="87" t="s">
        <v>506</v>
      </c>
      <c r="B787" s="15" t="s">
        <v>420</v>
      </c>
      <c r="C787" s="12" t="s">
        <v>13</v>
      </c>
      <c r="D787" s="12">
        <v>13</v>
      </c>
      <c r="E787" s="12" t="s">
        <v>14</v>
      </c>
      <c r="F787" s="16" t="s">
        <v>421</v>
      </c>
      <c r="G787" s="26">
        <f>G788</f>
        <v>907945356</v>
      </c>
      <c r="H787" s="26">
        <f>H788</f>
        <v>0</v>
      </c>
      <c r="I787" s="26">
        <f>I788</f>
        <v>0</v>
      </c>
      <c r="J787" s="26">
        <f>J788</f>
        <v>0</v>
      </c>
      <c r="K787" s="26">
        <f>K788</f>
        <v>0</v>
      </c>
      <c r="L787" s="26">
        <f t="shared" si="256"/>
        <v>0</v>
      </c>
      <c r="M787" s="26">
        <f>M788</f>
        <v>907945356</v>
      </c>
      <c r="N787" s="26">
        <f>N788</f>
        <v>160368834</v>
      </c>
      <c r="O787" s="26">
        <f>O788</f>
        <v>128223401.75</v>
      </c>
      <c r="P787" s="26">
        <f>P788</f>
        <v>28601615.239999998</v>
      </c>
      <c r="Q787" s="74">
        <f>Q788</f>
        <v>28601615.239999998</v>
      </c>
    </row>
    <row r="788" spans="1:17" ht="32.25" thickBot="1" x14ac:dyDescent="0.3">
      <c r="A788" s="87" t="s">
        <v>506</v>
      </c>
      <c r="B788" s="15" t="s">
        <v>422</v>
      </c>
      <c r="C788" s="12" t="s">
        <v>13</v>
      </c>
      <c r="D788" s="12">
        <v>13</v>
      </c>
      <c r="E788" s="12" t="s">
        <v>14</v>
      </c>
      <c r="F788" s="16" t="s">
        <v>421</v>
      </c>
      <c r="G788" s="26">
        <f t="shared" ref="G788:K789" si="279">+G789</f>
        <v>907945356</v>
      </c>
      <c r="H788" s="26">
        <f t="shared" si="279"/>
        <v>0</v>
      </c>
      <c r="I788" s="26">
        <f t="shared" si="279"/>
        <v>0</v>
      </c>
      <c r="J788" s="26">
        <f t="shared" si="279"/>
        <v>0</v>
      </c>
      <c r="K788" s="26">
        <f t="shared" si="279"/>
        <v>0</v>
      </c>
      <c r="L788" s="26">
        <f t="shared" si="256"/>
        <v>0</v>
      </c>
      <c r="M788" s="26">
        <f>+M789</f>
        <v>907945356</v>
      </c>
      <c r="N788" s="26">
        <f t="shared" ref="N788:Q789" si="280">+N789</f>
        <v>160368834</v>
      </c>
      <c r="O788" s="26">
        <f t="shared" si="280"/>
        <v>128223401.75</v>
      </c>
      <c r="P788" s="26">
        <f t="shared" si="280"/>
        <v>28601615.239999998</v>
      </c>
      <c r="Q788" s="74">
        <f t="shared" si="280"/>
        <v>28601615.239999998</v>
      </c>
    </row>
    <row r="789" spans="1:17" ht="19.5" thickBot="1" x14ac:dyDescent="0.3">
      <c r="A789" s="87" t="s">
        <v>506</v>
      </c>
      <c r="B789" s="15" t="s">
        <v>423</v>
      </c>
      <c r="C789" s="12" t="s">
        <v>13</v>
      </c>
      <c r="D789" s="12">
        <v>13</v>
      </c>
      <c r="E789" s="12" t="s">
        <v>14</v>
      </c>
      <c r="F789" s="16" t="s">
        <v>378</v>
      </c>
      <c r="G789" s="26">
        <f t="shared" si="279"/>
        <v>907945356</v>
      </c>
      <c r="H789" s="26">
        <f t="shared" si="279"/>
        <v>0</v>
      </c>
      <c r="I789" s="26">
        <f t="shared" si="279"/>
        <v>0</v>
      </c>
      <c r="J789" s="26">
        <f t="shared" si="279"/>
        <v>0</v>
      </c>
      <c r="K789" s="26">
        <f t="shared" si="279"/>
        <v>0</v>
      </c>
      <c r="L789" s="26">
        <f t="shared" si="256"/>
        <v>0</v>
      </c>
      <c r="M789" s="26">
        <f>+M790</f>
        <v>907945356</v>
      </c>
      <c r="N789" s="26">
        <f t="shared" si="280"/>
        <v>160368834</v>
      </c>
      <c r="O789" s="26">
        <f t="shared" si="280"/>
        <v>128223401.75</v>
      </c>
      <c r="P789" s="26">
        <f t="shared" si="280"/>
        <v>28601615.239999998</v>
      </c>
      <c r="Q789" s="74">
        <f t="shared" si="280"/>
        <v>28601615.239999998</v>
      </c>
    </row>
    <row r="790" spans="1:17" ht="19.5" thickBot="1" x14ac:dyDescent="0.3">
      <c r="A790" s="87" t="s">
        <v>506</v>
      </c>
      <c r="B790" s="18" t="s">
        <v>424</v>
      </c>
      <c r="C790" s="19" t="s">
        <v>13</v>
      </c>
      <c r="D790" s="19">
        <v>13</v>
      </c>
      <c r="E790" s="19" t="s">
        <v>14</v>
      </c>
      <c r="F790" s="20" t="s">
        <v>247</v>
      </c>
      <c r="G790" s="21">
        <v>907945356</v>
      </c>
      <c r="H790" s="21">
        <v>0</v>
      </c>
      <c r="I790" s="21">
        <v>0</v>
      </c>
      <c r="J790" s="21">
        <v>0</v>
      </c>
      <c r="K790" s="21">
        <v>0</v>
      </c>
      <c r="L790" s="21">
        <f t="shared" si="256"/>
        <v>0</v>
      </c>
      <c r="M790" s="21">
        <f>+G790+L790</f>
        <v>907945356</v>
      </c>
      <c r="N790" s="21">
        <v>160368834</v>
      </c>
      <c r="O790" s="21">
        <v>128223401.75</v>
      </c>
      <c r="P790" s="21">
        <v>28601615.239999998</v>
      </c>
      <c r="Q790" s="62">
        <v>28601615.239999998</v>
      </c>
    </row>
    <row r="791" spans="1:17" ht="32.25" thickBot="1" x14ac:dyDescent="0.3">
      <c r="A791" s="87" t="s">
        <v>506</v>
      </c>
      <c r="B791" s="49" t="s">
        <v>425</v>
      </c>
      <c r="C791" s="46" t="s">
        <v>13</v>
      </c>
      <c r="D791" s="12">
        <v>13</v>
      </c>
      <c r="E791" s="12" t="s">
        <v>14</v>
      </c>
      <c r="F791" s="43" t="s">
        <v>426</v>
      </c>
      <c r="G791" s="29">
        <f>+G793</f>
        <v>55000000000</v>
      </c>
      <c r="H791" s="29">
        <f t="shared" ref="H791:K792" si="281">+H793</f>
        <v>0</v>
      </c>
      <c r="I791" s="29">
        <f t="shared" si="281"/>
        <v>0</v>
      </c>
      <c r="J791" s="29">
        <f t="shared" si="281"/>
        <v>0</v>
      </c>
      <c r="K791" s="29">
        <f t="shared" si="281"/>
        <v>0</v>
      </c>
      <c r="L791" s="29">
        <f t="shared" si="256"/>
        <v>0</v>
      </c>
      <c r="M791" s="29">
        <f>+M793</f>
        <v>55000000000</v>
      </c>
      <c r="N791" s="29">
        <f t="shared" ref="N791:Q792" si="282">+N793</f>
        <v>20537192725.610001</v>
      </c>
      <c r="O791" s="29">
        <f t="shared" si="282"/>
        <v>18363584901.329998</v>
      </c>
      <c r="P791" s="29">
        <f t="shared" si="282"/>
        <v>3770324519.5300007</v>
      </c>
      <c r="Q791" s="63">
        <f t="shared" si="282"/>
        <v>3541668690.5300002</v>
      </c>
    </row>
    <row r="792" spans="1:17" ht="32.25" thickBot="1" x14ac:dyDescent="0.3">
      <c r="A792" s="87" t="s">
        <v>506</v>
      </c>
      <c r="B792" s="49" t="s">
        <v>425</v>
      </c>
      <c r="C792" s="46" t="s">
        <v>16</v>
      </c>
      <c r="D792" s="12">
        <v>20</v>
      </c>
      <c r="E792" s="12" t="s">
        <v>14</v>
      </c>
      <c r="F792" s="43" t="s">
        <v>426</v>
      </c>
      <c r="G792" s="29">
        <f>+G794</f>
        <v>10000000000</v>
      </c>
      <c r="H792" s="29">
        <f t="shared" si="281"/>
        <v>0</v>
      </c>
      <c r="I792" s="29">
        <f t="shared" si="281"/>
        <v>0</v>
      </c>
      <c r="J792" s="29">
        <f t="shared" si="281"/>
        <v>0</v>
      </c>
      <c r="K792" s="29">
        <f t="shared" si="281"/>
        <v>0</v>
      </c>
      <c r="L792" s="29">
        <f t="shared" si="256"/>
        <v>0</v>
      </c>
      <c r="M792" s="29">
        <f>+M794</f>
        <v>10000000000</v>
      </c>
      <c r="N792" s="29">
        <f t="shared" si="282"/>
        <v>0</v>
      </c>
      <c r="O792" s="29">
        <f t="shared" si="282"/>
        <v>0</v>
      </c>
      <c r="P792" s="29">
        <f t="shared" si="282"/>
        <v>0</v>
      </c>
      <c r="Q792" s="63">
        <f t="shared" si="282"/>
        <v>0</v>
      </c>
    </row>
    <row r="793" spans="1:17" ht="19.5" thickBot="1" x14ac:dyDescent="0.3">
      <c r="A793" s="87" t="s">
        <v>506</v>
      </c>
      <c r="B793" s="49" t="s">
        <v>427</v>
      </c>
      <c r="C793" s="46" t="s">
        <v>13</v>
      </c>
      <c r="D793" s="12">
        <v>13</v>
      </c>
      <c r="E793" s="12" t="s">
        <v>14</v>
      </c>
      <c r="F793" s="43" t="s">
        <v>240</v>
      </c>
      <c r="G793" s="29">
        <f>+G795+G799+G809+G813</f>
        <v>55000000000</v>
      </c>
      <c r="H793" s="29">
        <f>+H795+H799+H809+H813</f>
        <v>0</v>
      </c>
      <c r="I793" s="29">
        <f>+I795+I799+I809+I813</f>
        <v>0</v>
      </c>
      <c r="J793" s="29">
        <f>+J795+J799+J809+J813</f>
        <v>0</v>
      </c>
      <c r="K793" s="29">
        <f>+K795+K799+K809+K813</f>
        <v>0</v>
      </c>
      <c r="L793" s="29">
        <f t="shared" si="256"/>
        <v>0</v>
      </c>
      <c r="M793" s="29">
        <f>+M798+M806+M807+M809+M813</f>
        <v>55000000000</v>
      </c>
      <c r="N793" s="29">
        <f>+N795+N799+N809+N813</f>
        <v>20537192725.610001</v>
      </c>
      <c r="O793" s="29">
        <f>+O795+O799+O809+O813</f>
        <v>18363584901.329998</v>
      </c>
      <c r="P793" s="29">
        <f>+P795+P799+P809+P813</f>
        <v>3770324519.5300007</v>
      </c>
      <c r="Q793" s="63">
        <f>+Q795+Q799+Q809+Q813</f>
        <v>3541668690.5300002</v>
      </c>
    </row>
    <row r="794" spans="1:17" ht="19.5" thickBot="1" x14ac:dyDescent="0.3">
      <c r="A794" s="87" t="s">
        <v>506</v>
      </c>
      <c r="B794" s="49" t="s">
        <v>427</v>
      </c>
      <c r="C794" s="46" t="s">
        <v>16</v>
      </c>
      <c r="D794" s="12">
        <v>20</v>
      </c>
      <c r="E794" s="12" t="s">
        <v>14</v>
      </c>
      <c r="F794" s="43" t="s">
        <v>240</v>
      </c>
      <c r="G794" s="29">
        <f>+G800</f>
        <v>10000000000</v>
      </c>
      <c r="H794" s="29">
        <f>+H800</f>
        <v>0</v>
      </c>
      <c r="I794" s="29">
        <f>+I800</f>
        <v>0</v>
      </c>
      <c r="J794" s="29">
        <f>+J800</f>
        <v>0</v>
      </c>
      <c r="K794" s="29">
        <f>+K800</f>
        <v>0</v>
      </c>
      <c r="L794" s="29">
        <f t="shared" si="256"/>
        <v>0</v>
      </c>
      <c r="M794" s="29">
        <f>+M808</f>
        <v>10000000000</v>
      </c>
      <c r="N794" s="29">
        <f>+N800</f>
        <v>0</v>
      </c>
      <c r="O794" s="29">
        <f>+O800</f>
        <v>0</v>
      </c>
      <c r="P794" s="29">
        <f>+P800</f>
        <v>0</v>
      </c>
      <c r="Q794" s="63">
        <f>+Q800</f>
        <v>0</v>
      </c>
    </row>
    <row r="795" spans="1:17" ht="48" thickBot="1" x14ac:dyDescent="0.3">
      <c r="A795" s="87" t="s">
        <v>506</v>
      </c>
      <c r="B795" s="44" t="s">
        <v>428</v>
      </c>
      <c r="C795" s="46" t="s">
        <v>13</v>
      </c>
      <c r="D795" s="12">
        <v>13</v>
      </c>
      <c r="E795" s="12" t="s">
        <v>14</v>
      </c>
      <c r="F795" s="43" t="s">
        <v>429</v>
      </c>
      <c r="G795" s="29">
        <f t="shared" ref="G795:K797" si="283">+G796</f>
        <v>200000000</v>
      </c>
      <c r="H795" s="29">
        <f t="shared" si="283"/>
        <v>0</v>
      </c>
      <c r="I795" s="29">
        <f t="shared" si="283"/>
        <v>0</v>
      </c>
      <c r="J795" s="29">
        <f t="shared" si="283"/>
        <v>0</v>
      </c>
      <c r="K795" s="29">
        <f t="shared" si="283"/>
        <v>0</v>
      </c>
      <c r="L795" s="29">
        <f t="shared" si="256"/>
        <v>0</v>
      </c>
      <c r="M795" s="29">
        <f>+M796</f>
        <v>200000000</v>
      </c>
      <c r="N795" s="29">
        <f t="shared" ref="N795:Q797" si="284">+N796</f>
        <v>144566687</v>
      </c>
      <c r="O795" s="29">
        <f t="shared" si="284"/>
        <v>79900728.379999995</v>
      </c>
      <c r="P795" s="29">
        <f t="shared" si="284"/>
        <v>10280299.380000001</v>
      </c>
      <c r="Q795" s="63">
        <f t="shared" si="284"/>
        <v>10280299.380000001</v>
      </c>
    </row>
    <row r="796" spans="1:17" ht="48" thickBot="1" x14ac:dyDescent="0.3">
      <c r="A796" s="87" t="s">
        <v>506</v>
      </c>
      <c r="B796" s="44" t="s">
        <v>430</v>
      </c>
      <c r="C796" s="46" t="s">
        <v>13</v>
      </c>
      <c r="D796" s="12">
        <v>13</v>
      </c>
      <c r="E796" s="12" t="s">
        <v>14</v>
      </c>
      <c r="F796" s="43" t="s">
        <v>429</v>
      </c>
      <c r="G796" s="29">
        <f t="shared" si="283"/>
        <v>200000000</v>
      </c>
      <c r="H796" s="29">
        <f t="shared" si="283"/>
        <v>0</v>
      </c>
      <c r="I796" s="29">
        <f t="shared" si="283"/>
        <v>0</v>
      </c>
      <c r="J796" s="29">
        <f t="shared" si="283"/>
        <v>0</v>
      </c>
      <c r="K796" s="29">
        <f t="shared" si="283"/>
        <v>0</v>
      </c>
      <c r="L796" s="29">
        <f t="shared" ref="L796:L859" si="285">+H796-I796+J796-K796</f>
        <v>0</v>
      </c>
      <c r="M796" s="29">
        <f>+M797</f>
        <v>200000000</v>
      </c>
      <c r="N796" s="29">
        <f t="shared" si="284"/>
        <v>144566687</v>
      </c>
      <c r="O796" s="29">
        <f t="shared" si="284"/>
        <v>79900728.379999995</v>
      </c>
      <c r="P796" s="29">
        <f t="shared" si="284"/>
        <v>10280299.380000001</v>
      </c>
      <c r="Q796" s="63">
        <f t="shared" si="284"/>
        <v>10280299.380000001</v>
      </c>
    </row>
    <row r="797" spans="1:17" ht="32.25" thickBot="1" x14ac:dyDescent="0.3">
      <c r="A797" s="87" t="s">
        <v>506</v>
      </c>
      <c r="B797" s="44" t="s">
        <v>431</v>
      </c>
      <c r="C797" s="46" t="s">
        <v>13</v>
      </c>
      <c r="D797" s="12">
        <v>13</v>
      </c>
      <c r="E797" s="12" t="s">
        <v>14</v>
      </c>
      <c r="F797" s="43" t="s">
        <v>432</v>
      </c>
      <c r="G797" s="29">
        <f t="shared" si="283"/>
        <v>200000000</v>
      </c>
      <c r="H797" s="29">
        <f t="shared" si="283"/>
        <v>0</v>
      </c>
      <c r="I797" s="29">
        <f t="shared" si="283"/>
        <v>0</v>
      </c>
      <c r="J797" s="29">
        <f t="shared" si="283"/>
        <v>0</v>
      </c>
      <c r="K797" s="29">
        <f t="shared" si="283"/>
        <v>0</v>
      </c>
      <c r="L797" s="29">
        <f t="shared" si="285"/>
        <v>0</v>
      </c>
      <c r="M797" s="29">
        <f>+M798</f>
        <v>200000000</v>
      </c>
      <c r="N797" s="29">
        <f t="shared" si="284"/>
        <v>144566687</v>
      </c>
      <c r="O797" s="29">
        <f t="shared" si="284"/>
        <v>79900728.379999995</v>
      </c>
      <c r="P797" s="29">
        <f t="shared" si="284"/>
        <v>10280299.380000001</v>
      </c>
      <c r="Q797" s="63">
        <f t="shared" si="284"/>
        <v>10280299.380000001</v>
      </c>
    </row>
    <row r="798" spans="1:17" ht="19.5" thickBot="1" x14ac:dyDescent="0.3">
      <c r="A798" s="87" t="s">
        <v>506</v>
      </c>
      <c r="B798" s="18" t="s">
        <v>433</v>
      </c>
      <c r="C798" s="48" t="s">
        <v>13</v>
      </c>
      <c r="D798" s="19">
        <v>13</v>
      </c>
      <c r="E798" s="19" t="s">
        <v>14</v>
      </c>
      <c r="F798" s="20" t="s">
        <v>247</v>
      </c>
      <c r="G798" s="21">
        <v>200000000</v>
      </c>
      <c r="H798" s="21">
        <v>0</v>
      </c>
      <c r="I798" s="21">
        <v>0</v>
      </c>
      <c r="J798" s="21">
        <v>0</v>
      </c>
      <c r="K798" s="21">
        <v>0</v>
      </c>
      <c r="L798" s="21">
        <f t="shared" si="285"/>
        <v>0</v>
      </c>
      <c r="M798" s="21">
        <f t="shared" ref="M798:M808" si="286">+G798+L798</f>
        <v>200000000</v>
      </c>
      <c r="N798" s="21">
        <v>144566687</v>
      </c>
      <c r="O798" s="21">
        <v>79900728.379999995</v>
      </c>
      <c r="P798" s="21">
        <v>10280299.380000001</v>
      </c>
      <c r="Q798" s="62">
        <v>10280299.380000001</v>
      </c>
    </row>
    <row r="799" spans="1:17" ht="48" thickBot="1" x14ac:dyDescent="0.3">
      <c r="A799" s="87" t="s">
        <v>506</v>
      </c>
      <c r="B799" s="44" t="s">
        <v>434</v>
      </c>
      <c r="C799" s="50" t="s">
        <v>13</v>
      </c>
      <c r="D799" s="12">
        <v>13</v>
      </c>
      <c r="E799" s="12" t="s">
        <v>14</v>
      </c>
      <c r="F799" s="43" t="s">
        <v>435</v>
      </c>
      <c r="G799" s="26">
        <f>+G801</f>
        <v>48800000000</v>
      </c>
      <c r="H799" s="26">
        <f>+H801</f>
        <v>0</v>
      </c>
      <c r="I799" s="26">
        <f>+I801</f>
        <v>0</v>
      </c>
      <c r="J799" s="26">
        <f>+J801</f>
        <v>0</v>
      </c>
      <c r="K799" s="26">
        <f>+K801</f>
        <v>0</v>
      </c>
      <c r="L799" s="29">
        <f t="shared" si="285"/>
        <v>0</v>
      </c>
      <c r="M799" s="27">
        <f t="shared" si="286"/>
        <v>48800000000</v>
      </c>
      <c r="N799" s="26">
        <f>+N801</f>
        <v>16135463622.82</v>
      </c>
      <c r="O799" s="26">
        <f>+O801</f>
        <v>14208876126.139999</v>
      </c>
      <c r="P799" s="26">
        <f>+P801</f>
        <v>2218826526.3400002</v>
      </c>
      <c r="Q799" s="74">
        <f>+Q801</f>
        <v>2014117167.3399999</v>
      </c>
    </row>
    <row r="800" spans="1:17" ht="48" thickBot="1" x14ac:dyDescent="0.3">
      <c r="A800" s="87" t="s">
        <v>506</v>
      </c>
      <c r="B800" s="44" t="s">
        <v>434</v>
      </c>
      <c r="C800" s="46" t="s">
        <v>16</v>
      </c>
      <c r="D800" s="12">
        <v>20</v>
      </c>
      <c r="E800" s="12" t="s">
        <v>14</v>
      </c>
      <c r="F800" s="43" t="s">
        <v>435</v>
      </c>
      <c r="G800" s="26">
        <f>+G805</f>
        <v>10000000000</v>
      </c>
      <c r="H800" s="26">
        <f>+H805</f>
        <v>0</v>
      </c>
      <c r="I800" s="26">
        <f>+I805</f>
        <v>0</v>
      </c>
      <c r="J800" s="26">
        <f>+J805</f>
        <v>0</v>
      </c>
      <c r="K800" s="26">
        <f>+K805</f>
        <v>0</v>
      </c>
      <c r="L800" s="29">
        <f t="shared" si="285"/>
        <v>0</v>
      </c>
      <c r="M800" s="27">
        <f t="shared" si="286"/>
        <v>10000000000</v>
      </c>
      <c r="N800" s="26">
        <f>+N805</f>
        <v>0</v>
      </c>
      <c r="O800" s="26">
        <f>+O805</f>
        <v>0</v>
      </c>
      <c r="P800" s="26">
        <f>+P805</f>
        <v>0</v>
      </c>
      <c r="Q800" s="74">
        <f>+Q805</f>
        <v>0</v>
      </c>
    </row>
    <row r="801" spans="1:17" ht="48" thickBot="1" x14ac:dyDescent="0.3">
      <c r="A801" s="87" t="s">
        <v>506</v>
      </c>
      <c r="B801" s="44" t="s">
        <v>436</v>
      </c>
      <c r="C801" s="50" t="s">
        <v>13</v>
      </c>
      <c r="D801" s="12">
        <v>13</v>
      </c>
      <c r="E801" s="12" t="s">
        <v>14</v>
      </c>
      <c r="F801" s="43" t="s">
        <v>435</v>
      </c>
      <c r="G801" s="29">
        <f>+G803+G804</f>
        <v>48800000000</v>
      </c>
      <c r="H801" s="29">
        <f>+H803+H804</f>
        <v>0</v>
      </c>
      <c r="I801" s="29">
        <f>+I803+I804</f>
        <v>0</v>
      </c>
      <c r="J801" s="29">
        <f>+J803+J804</f>
        <v>0</v>
      </c>
      <c r="K801" s="29">
        <f>+K803+K804</f>
        <v>0</v>
      </c>
      <c r="L801" s="29">
        <f t="shared" si="285"/>
        <v>0</v>
      </c>
      <c r="M801" s="27">
        <f t="shared" si="286"/>
        <v>48800000000</v>
      </c>
      <c r="N801" s="29">
        <f>+N803+N804</f>
        <v>16135463622.82</v>
      </c>
      <c r="O801" s="29">
        <f>+O803+O804</f>
        <v>14208876126.139999</v>
      </c>
      <c r="P801" s="29">
        <f>+P803+P804</f>
        <v>2218826526.3400002</v>
      </c>
      <c r="Q801" s="63">
        <f>+Q803+Q804</f>
        <v>2014117167.3399999</v>
      </c>
    </row>
    <row r="802" spans="1:17" ht="48" thickBot="1" x14ac:dyDescent="0.3">
      <c r="A802" s="87" t="s">
        <v>506</v>
      </c>
      <c r="B802" s="44" t="s">
        <v>436</v>
      </c>
      <c r="C802" s="46" t="s">
        <v>16</v>
      </c>
      <c r="D802" s="12">
        <v>20</v>
      </c>
      <c r="E802" s="12" t="s">
        <v>14</v>
      </c>
      <c r="F802" s="43" t="s">
        <v>435</v>
      </c>
      <c r="G802" s="29">
        <f>+G805</f>
        <v>10000000000</v>
      </c>
      <c r="H802" s="29">
        <f>+H805</f>
        <v>0</v>
      </c>
      <c r="I802" s="29">
        <f>+I805</f>
        <v>0</v>
      </c>
      <c r="J802" s="29">
        <f>+J805</f>
        <v>0</v>
      </c>
      <c r="K802" s="29">
        <f>+K805</f>
        <v>0</v>
      </c>
      <c r="L802" s="29">
        <f t="shared" si="285"/>
        <v>0</v>
      </c>
      <c r="M802" s="27">
        <f t="shared" si="286"/>
        <v>10000000000</v>
      </c>
      <c r="N802" s="29">
        <f>+N805</f>
        <v>0</v>
      </c>
      <c r="O802" s="29">
        <f>+O805</f>
        <v>0</v>
      </c>
      <c r="P802" s="29">
        <f>+P805</f>
        <v>0</v>
      </c>
      <c r="Q802" s="63">
        <f>+Q805</f>
        <v>0</v>
      </c>
    </row>
    <row r="803" spans="1:17" ht="19.5" thickBot="1" x14ac:dyDescent="0.3">
      <c r="A803" s="87" t="s">
        <v>506</v>
      </c>
      <c r="B803" s="15" t="s">
        <v>437</v>
      </c>
      <c r="C803" s="50" t="s">
        <v>13</v>
      </c>
      <c r="D803" s="12">
        <v>13</v>
      </c>
      <c r="E803" s="12" t="s">
        <v>14</v>
      </c>
      <c r="F803" s="16" t="s">
        <v>438</v>
      </c>
      <c r="G803" s="27">
        <f>+G807</f>
        <v>20000000000</v>
      </c>
      <c r="H803" s="27">
        <f>+H807</f>
        <v>0</v>
      </c>
      <c r="I803" s="27">
        <f>+I807</f>
        <v>0</v>
      </c>
      <c r="J803" s="27">
        <f>+J807</f>
        <v>0</v>
      </c>
      <c r="K803" s="27">
        <f>+K807</f>
        <v>0</v>
      </c>
      <c r="L803" s="27">
        <f t="shared" si="285"/>
        <v>0</v>
      </c>
      <c r="M803" s="27">
        <f t="shared" si="286"/>
        <v>20000000000</v>
      </c>
      <c r="N803" s="27">
        <f>+N807</f>
        <v>1500000</v>
      </c>
      <c r="O803" s="27">
        <f>+O807</f>
        <v>34241.800000000003</v>
      </c>
      <c r="P803" s="27">
        <f>+P807</f>
        <v>34241.800000000003</v>
      </c>
      <c r="Q803" s="64">
        <f>+Q807</f>
        <v>34241.800000000003</v>
      </c>
    </row>
    <row r="804" spans="1:17" ht="19.5" thickBot="1" x14ac:dyDescent="0.3">
      <c r="A804" s="87" t="s">
        <v>506</v>
      </c>
      <c r="B804" s="44" t="s">
        <v>439</v>
      </c>
      <c r="C804" s="50" t="s">
        <v>13</v>
      </c>
      <c r="D804" s="12">
        <v>13</v>
      </c>
      <c r="E804" s="12" t="s">
        <v>14</v>
      </c>
      <c r="F804" s="43" t="s">
        <v>378</v>
      </c>
      <c r="G804" s="29">
        <f>+G806</f>
        <v>28800000000</v>
      </c>
      <c r="H804" s="29">
        <f>+H806</f>
        <v>0</v>
      </c>
      <c r="I804" s="29">
        <f>+I806</f>
        <v>0</v>
      </c>
      <c r="J804" s="29">
        <f>+J806</f>
        <v>0</v>
      </c>
      <c r="K804" s="29">
        <f>+K806</f>
        <v>0</v>
      </c>
      <c r="L804" s="29">
        <f t="shared" si="285"/>
        <v>0</v>
      </c>
      <c r="M804" s="27">
        <f t="shared" si="286"/>
        <v>28800000000</v>
      </c>
      <c r="N804" s="29">
        <f>+N806</f>
        <v>16133963622.82</v>
      </c>
      <c r="O804" s="29">
        <f>+O806</f>
        <v>14208841884.34</v>
      </c>
      <c r="P804" s="29">
        <f>+P806</f>
        <v>2218792284.54</v>
      </c>
      <c r="Q804" s="63">
        <f>+Q806</f>
        <v>2014082925.54</v>
      </c>
    </row>
    <row r="805" spans="1:17" ht="19.5" thickBot="1" x14ac:dyDescent="0.3">
      <c r="A805" s="87" t="s">
        <v>506</v>
      </c>
      <c r="B805" s="15" t="s">
        <v>437</v>
      </c>
      <c r="C805" s="46" t="s">
        <v>16</v>
      </c>
      <c r="D805" s="12">
        <v>20</v>
      </c>
      <c r="E805" s="12" t="s">
        <v>14</v>
      </c>
      <c r="F805" s="16" t="s">
        <v>438</v>
      </c>
      <c r="G805" s="27">
        <f>+G808</f>
        <v>10000000000</v>
      </c>
      <c r="H805" s="27">
        <f>+H808</f>
        <v>0</v>
      </c>
      <c r="I805" s="27">
        <f>+I808</f>
        <v>0</v>
      </c>
      <c r="J805" s="27">
        <f>+J808</f>
        <v>0</v>
      </c>
      <c r="K805" s="27">
        <f>+K808</f>
        <v>0</v>
      </c>
      <c r="L805" s="27">
        <f t="shared" si="285"/>
        <v>0</v>
      </c>
      <c r="M805" s="27">
        <f t="shared" si="286"/>
        <v>10000000000</v>
      </c>
      <c r="N805" s="27">
        <f>+N808</f>
        <v>0</v>
      </c>
      <c r="O805" s="27">
        <f>+O808</f>
        <v>0</v>
      </c>
      <c r="P805" s="27">
        <f>+P808</f>
        <v>0</v>
      </c>
      <c r="Q805" s="64">
        <f>+Q808</f>
        <v>0</v>
      </c>
    </row>
    <row r="806" spans="1:17" ht="19.5" thickBot="1" x14ac:dyDescent="0.3">
      <c r="A806" s="87" t="s">
        <v>506</v>
      </c>
      <c r="B806" s="18" t="s">
        <v>440</v>
      </c>
      <c r="C806" s="45" t="s">
        <v>13</v>
      </c>
      <c r="D806" s="19">
        <v>13</v>
      </c>
      <c r="E806" s="19" t="s">
        <v>14</v>
      </c>
      <c r="F806" s="51" t="s">
        <v>247</v>
      </c>
      <c r="G806" s="21">
        <v>28800000000</v>
      </c>
      <c r="H806" s="21">
        <v>0</v>
      </c>
      <c r="I806" s="21">
        <v>0</v>
      </c>
      <c r="J806" s="21">
        <v>0</v>
      </c>
      <c r="K806" s="21">
        <v>0</v>
      </c>
      <c r="L806" s="21">
        <f t="shared" si="285"/>
        <v>0</v>
      </c>
      <c r="M806" s="21">
        <f t="shared" si="286"/>
        <v>28800000000</v>
      </c>
      <c r="N806" s="21">
        <v>16133963622.82</v>
      </c>
      <c r="O806" s="21">
        <v>14208841884.34</v>
      </c>
      <c r="P806" s="21">
        <v>2218792284.54</v>
      </c>
      <c r="Q806" s="62">
        <v>2014082925.54</v>
      </c>
    </row>
    <row r="807" spans="1:17" ht="19.5" thickBot="1" x14ac:dyDescent="0.3">
      <c r="A807" s="87" t="s">
        <v>506</v>
      </c>
      <c r="B807" s="18" t="s">
        <v>441</v>
      </c>
      <c r="C807" s="48" t="s">
        <v>13</v>
      </c>
      <c r="D807" s="19">
        <v>13</v>
      </c>
      <c r="E807" s="19" t="s">
        <v>14</v>
      </c>
      <c r="F807" s="51" t="s">
        <v>247</v>
      </c>
      <c r="G807" s="21">
        <v>20000000000</v>
      </c>
      <c r="H807" s="21">
        <v>0</v>
      </c>
      <c r="I807" s="21">
        <v>0</v>
      </c>
      <c r="J807" s="21">
        <v>0</v>
      </c>
      <c r="K807" s="21">
        <v>0</v>
      </c>
      <c r="L807" s="21">
        <f t="shared" si="285"/>
        <v>0</v>
      </c>
      <c r="M807" s="25">
        <f t="shared" si="286"/>
        <v>20000000000</v>
      </c>
      <c r="N807" s="21">
        <v>1500000</v>
      </c>
      <c r="O807" s="21">
        <v>34241.800000000003</v>
      </c>
      <c r="P807" s="21">
        <v>34241.800000000003</v>
      </c>
      <c r="Q807" s="62">
        <v>34241.800000000003</v>
      </c>
    </row>
    <row r="808" spans="1:17" ht="19.5" thickBot="1" x14ac:dyDescent="0.3">
      <c r="A808" s="87" t="s">
        <v>506</v>
      </c>
      <c r="B808" s="18" t="s">
        <v>441</v>
      </c>
      <c r="C808" s="48" t="s">
        <v>16</v>
      </c>
      <c r="D808" s="19">
        <v>20</v>
      </c>
      <c r="E808" s="19" t="s">
        <v>14</v>
      </c>
      <c r="F808" s="51" t="s">
        <v>247</v>
      </c>
      <c r="G808" s="21">
        <v>10000000000</v>
      </c>
      <c r="H808" s="21">
        <v>0</v>
      </c>
      <c r="I808" s="21">
        <v>0</v>
      </c>
      <c r="J808" s="21">
        <v>0</v>
      </c>
      <c r="K808" s="21">
        <v>0</v>
      </c>
      <c r="L808" s="21">
        <f t="shared" si="285"/>
        <v>0</v>
      </c>
      <c r="M808" s="25">
        <f t="shared" si="286"/>
        <v>10000000000</v>
      </c>
      <c r="N808" s="21">
        <v>0</v>
      </c>
      <c r="O808" s="21">
        <v>0</v>
      </c>
      <c r="P808" s="21">
        <v>0</v>
      </c>
      <c r="Q808" s="62">
        <v>0</v>
      </c>
    </row>
    <row r="809" spans="1:17" ht="48" thickBot="1" x14ac:dyDescent="0.3">
      <c r="A809" s="87" t="s">
        <v>506</v>
      </c>
      <c r="B809" s="44" t="s">
        <v>442</v>
      </c>
      <c r="C809" s="46" t="s">
        <v>13</v>
      </c>
      <c r="D809" s="12">
        <v>13</v>
      </c>
      <c r="E809" s="12" t="s">
        <v>14</v>
      </c>
      <c r="F809" s="43" t="s">
        <v>502</v>
      </c>
      <c r="G809" s="29">
        <f t="shared" ref="G809:K811" si="287">+G810</f>
        <v>5000000000</v>
      </c>
      <c r="H809" s="29">
        <f t="shared" si="287"/>
        <v>0</v>
      </c>
      <c r="I809" s="29">
        <f t="shared" si="287"/>
        <v>0</v>
      </c>
      <c r="J809" s="29">
        <f t="shared" si="287"/>
        <v>0</v>
      </c>
      <c r="K809" s="29">
        <f t="shared" si="287"/>
        <v>0</v>
      </c>
      <c r="L809" s="29">
        <f t="shared" si="285"/>
        <v>0</v>
      </c>
      <c r="M809" s="29">
        <f>+M810</f>
        <v>5000000000</v>
      </c>
      <c r="N809" s="29">
        <f t="shared" ref="N809:Q811" si="288">+N810</f>
        <v>3346393199.79</v>
      </c>
      <c r="O809" s="29">
        <f t="shared" si="288"/>
        <v>3164081037.9699998</v>
      </c>
      <c r="P809" s="29">
        <f t="shared" si="288"/>
        <v>1421013435.97</v>
      </c>
      <c r="Q809" s="63">
        <f t="shared" si="288"/>
        <v>1405127047.97</v>
      </c>
    </row>
    <row r="810" spans="1:17" ht="48" thickBot="1" x14ac:dyDescent="0.3">
      <c r="A810" s="87" t="s">
        <v>506</v>
      </c>
      <c r="B810" s="44" t="s">
        <v>444</v>
      </c>
      <c r="C810" s="46" t="s">
        <v>13</v>
      </c>
      <c r="D810" s="12">
        <v>13</v>
      </c>
      <c r="E810" s="12" t="s">
        <v>14</v>
      </c>
      <c r="F810" s="43" t="s">
        <v>502</v>
      </c>
      <c r="G810" s="29">
        <f t="shared" si="287"/>
        <v>5000000000</v>
      </c>
      <c r="H810" s="29">
        <f t="shared" si="287"/>
        <v>0</v>
      </c>
      <c r="I810" s="29">
        <f t="shared" si="287"/>
        <v>0</v>
      </c>
      <c r="J810" s="29">
        <f t="shared" si="287"/>
        <v>0</v>
      </c>
      <c r="K810" s="29">
        <f t="shared" si="287"/>
        <v>0</v>
      </c>
      <c r="L810" s="29">
        <f t="shared" si="285"/>
        <v>0</v>
      </c>
      <c r="M810" s="29">
        <f>+M811</f>
        <v>5000000000</v>
      </c>
      <c r="N810" s="29">
        <f t="shared" si="288"/>
        <v>3346393199.79</v>
      </c>
      <c r="O810" s="29">
        <f t="shared" si="288"/>
        <v>3164081037.9699998</v>
      </c>
      <c r="P810" s="29">
        <f t="shared" si="288"/>
        <v>1421013435.97</v>
      </c>
      <c r="Q810" s="63">
        <f t="shared" si="288"/>
        <v>1405127047.97</v>
      </c>
    </row>
    <row r="811" spans="1:17" ht="19.5" thickBot="1" x14ac:dyDescent="0.3">
      <c r="A811" s="87" t="s">
        <v>506</v>
      </c>
      <c r="B811" s="44" t="s">
        <v>445</v>
      </c>
      <c r="C811" s="46" t="s">
        <v>13</v>
      </c>
      <c r="D811" s="12">
        <v>13</v>
      </c>
      <c r="E811" s="12" t="s">
        <v>14</v>
      </c>
      <c r="F811" s="43" t="s">
        <v>446</v>
      </c>
      <c r="G811" s="29">
        <f t="shared" si="287"/>
        <v>5000000000</v>
      </c>
      <c r="H811" s="29">
        <f t="shared" si="287"/>
        <v>0</v>
      </c>
      <c r="I811" s="29">
        <f t="shared" si="287"/>
        <v>0</v>
      </c>
      <c r="J811" s="29">
        <f t="shared" si="287"/>
        <v>0</v>
      </c>
      <c r="K811" s="29">
        <f t="shared" si="287"/>
        <v>0</v>
      </c>
      <c r="L811" s="29">
        <f t="shared" si="285"/>
        <v>0</v>
      </c>
      <c r="M811" s="29">
        <f>+M812</f>
        <v>5000000000</v>
      </c>
      <c r="N811" s="29">
        <f t="shared" si="288"/>
        <v>3346393199.79</v>
      </c>
      <c r="O811" s="29">
        <f t="shared" si="288"/>
        <v>3164081037.9699998</v>
      </c>
      <c r="P811" s="29">
        <f t="shared" si="288"/>
        <v>1421013435.97</v>
      </c>
      <c r="Q811" s="63">
        <f t="shared" si="288"/>
        <v>1405127047.97</v>
      </c>
    </row>
    <row r="812" spans="1:17" ht="19.5" thickBot="1" x14ac:dyDescent="0.3">
      <c r="A812" s="87" t="s">
        <v>506</v>
      </c>
      <c r="B812" s="18" t="s">
        <v>447</v>
      </c>
      <c r="C812" s="48" t="s">
        <v>13</v>
      </c>
      <c r="D812" s="19">
        <v>13</v>
      </c>
      <c r="E812" s="19" t="s">
        <v>14</v>
      </c>
      <c r="F812" s="51" t="s">
        <v>247</v>
      </c>
      <c r="G812" s="21">
        <v>5000000000</v>
      </c>
      <c r="H812" s="21">
        <v>0</v>
      </c>
      <c r="I812" s="21">
        <v>0</v>
      </c>
      <c r="J812" s="21">
        <v>0</v>
      </c>
      <c r="K812" s="21">
        <v>0</v>
      </c>
      <c r="L812" s="21">
        <f t="shared" si="285"/>
        <v>0</v>
      </c>
      <c r="M812" s="21">
        <f>+G812+L812</f>
        <v>5000000000</v>
      </c>
      <c r="N812" s="21">
        <v>3346393199.79</v>
      </c>
      <c r="O812" s="21">
        <v>3164081037.9699998</v>
      </c>
      <c r="P812" s="21">
        <v>1421013435.97</v>
      </c>
      <c r="Q812" s="62">
        <v>1405127047.97</v>
      </c>
    </row>
    <row r="813" spans="1:17" ht="48" thickBot="1" x14ac:dyDescent="0.3">
      <c r="A813" s="87" t="s">
        <v>506</v>
      </c>
      <c r="B813" s="44" t="s">
        <v>448</v>
      </c>
      <c r="C813" s="46" t="s">
        <v>13</v>
      </c>
      <c r="D813" s="12">
        <v>13</v>
      </c>
      <c r="E813" s="12" t="s">
        <v>14</v>
      </c>
      <c r="F813" s="43" t="s">
        <v>449</v>
      </c>
      <c r="G813" s="29">
        <f t="shared" ref="G813:K815" si="289">+G814</f>
        <v>1000000000</v>
      </c>
      <c r="H813" s="29">
        <f t="shared" si="289"/>
        <v>0</v>
      </c>
      <c r="I813" s="29">
        <f t="shared" si="289"/>
        <v>0</v>
      </c>
      <c r="J813" s="29">
        <f t="shared" si="289"/>
        <v>0</v>
      </c>
      <c r="K813" s="29">
        <f t="shared" si="289"/>
        <v>0</v>
      </c>
      <c r="L813" s="29">
        <f t="shared" si="285"/>
        <v>0</v>
      </c>
      <c r="M813" s="29">
        <f>+M814</f>
        <v>1000000000</v>
      </c>
      <c r="N813" s="29">
        <f t="shared" ref="N813:Q815" si="290">+N814</f>
        <v>910769216</v>
      </c>
      <c r="O813" s="29">
        <f t="shared" si="290"/>
        <v>910727008.84000003</v>
      </c>
      <c r="P813" s="29">
        <f t="shared" si="290"/>
        <v>120204257.84</v>
      </c>
      <c r="Q813" s="63">
        <f t="shared" si="290"/>
        <v>112144175.84</v>
      </c>
    </row>
    <row r="814" spans="1:17" ht="48" thickBot="1" x14ac:dyDescent="0.3">
      <c r="A814" s="87" t="s">
        <v>506</v>
      </c>
      <c r="B814" s="44" t="s">
        <v>450</v>
      </c>
      <c r="C814" s="46" t="s">
        <v>13</v>
      </c>
      <c r="D814" s="12">
        <v>13</v>
      </c>
      <c r="E814" s="12" t="s">
        <v>14</v>
      </c>
      <c r="F814" s="43" t="s">
        <v>449</v>
      </c>
      <c r="G814" s="29">
        <f t="shared" si="289"/>
        <v>1000000000</v>
      </c>
      <c r="H814" s="29">
        <f t="shared" si="289"/>
        <v>0</v>
      </c>
      <c r="I814" s="29">
        <f t="shared" si="289"/>
        <v>0</v>
      </c>
      <c r="J814" s="29">
        <f t="shared" si="289"/>
        <v>0</v>
      </c>
      <c r="K814" s="29">
        <f t="shared" si="289"/>
        <v>0</v>
      </c>
      <c r="L814" s="29">
        <f t="shared" si="285"/>
        <v>0</v>
      </c>
      <c r="M814" s="29">
        <f>+M815</f>
        <v>1000000000</v>
      </c>
      <c r="N814" s="29">
        <f t="shared" si="290"/>
        <v>910769216</v>
      </c>
      <c r="O814" s="29">
        <f t="shared" si="290"/>
        <v>910727008.84000003</v>
      </c>
      <c r="P814" s="29">
        <f t="shared" si="290"/>
        <v>120204257.84</v>
      </c>
      <c r="Q814" s="63">
        <f t="shared" si="290"/>
        <v>112144175.84</v>
      </c>
    </row>
    <row r="815" spans="1:17" ht="19.5" thickBot="1" x14ac:dyDescent="0.3">
      <c r="A815" s="87" t="s">
        <v>506</v>
      </c>
      <c r="B815" s="44" t="s">
        <v>451</v>
      </c>
      <c r="C815" s="46" t="s">
        <v>13</v>
      </c>
      <c r="D815" s="12">
        <v>13</v>
      </c>
      <c r="E815" s="12" t="s">
        <v>14</v>
      </c>
      <c r="F815" s="43" t="s">
        <v>452</v>
      </c>
      <c r="G815" s="29">
        <f t="shared" si="289"/>
        <v>1000000000</v>
      </c>
      <c r="H815" s="29">
        <f t="shared" si="289"/>
        <v>0</v>
      </c>
      <c r="I815" s="29">
        <f t="shared" si="289"/>
        <v>0</v>
      </c>
      <c r="J815" s="29">
        <f t="shared" si="289"/>
        <v>0</v>
      </c>
      <c r="K815" s="29">
        <f t="shared" si="289"/>
        <v>0</v>
      </c>
      <c r="L815" s="29">
        <f t="shared" si="285"/>
        <v>0</v>
      </c>
      <c r="M815" s="29">
        <f>+M816</f>
        <v>1000000000</v>
      </c>
      <c r="N815" s="29">
        <f t="shared" si="290"/>
        <v>910769216</v>
      </c>
      <c r="O815" s="29">
        <f t="shared" si="290"/>
        <v>910727008.84000003</v>
      </c>
      <c r="P815" s="29">
        <f t="shared" si="290"/>
        <v>120204257.84</v>
      </c>
      <c r="Q815" s="63">
        <f t="shared" si="290"/>
        <v>112144175.84</v>
      </c>
    </row>
    <row r="816" spans="1:17" ht="19.5" thickBot="1" x14ac:dyDescent="0.3">
      <c r="A816" s="87" t="s">
        <v>506</v>
      </c>
      <c r="B816" s="18" t="s">
        <v>453</v>
      </c>
      <c r="C816" s="48" t="s">
        <v>13</v>
      </c>
      <c r="D816" s="19">
        <v>13</v>
      </c>
      <c r="E816" s="19" t="s">
        <v>14</v>
      </c>
      <c r="F816" s="51" t="s">
        <v>247</v>
      </c>
      <c r="G816" s="25">
        <v>1000000000</v>
      </c>
      <c r="H816" s="21">
        <v>0</v>
      </c>
      <c r="I816" s="21">
        <v>0</v>
      </c>
      <c r="J816" s="21">
        <v>0</v>
      </c>
      <c r="K816" s="21">
        <v>0</v>
      </c>
      <c r="L816" s="21">
        <f t="shared" si="285"/>
        <v>0</v>
      </c>
      <c r="M816" s="21">
        <f>+G816+L816</f>
        <v>1000000000</v>
      </c>
      <c r="N816" s="21">
        <v>910769216</v>
      </c>
      <c r="O816" s="21">
        <v>910727008.84000003</v>
      </c>
      <c r="P816" s="21">
        <v>120204257.84</v>
      </c>
      <c r="Q816" s="62">
        <v>112144175.84</v>
      </c>
    </row>
    <row r="817" spans="1:17" ht="19.5" thickBot="1" x14ac:dyDescent="0.3">
      <c r="A817" s="87" t="s">
        <v>507</v>
      </c>
      <c r="B817" s="7" t="s">
        <v>12</v>
      </c>
      <c r="C817" s="8" t="s">
        <v>13</v>
      </c>
      <c r="D817" s="8">
        <v>10</v>
      </c>
      <c r="E817" s="8" t="s">
        <v>14</v>
      </c>
      <c r="F817" s="9" t="s">
        <v>15</v>
      </c>
      <c r="G817" s="10">
        <f>+G904</f>
        <v>1451042370</v>
      </c>
      <c r="H817" s="10">
        <f>+H904</f>
        <v>0</v>
      </c>
      <c r="I817" s="10">
        <f>+I904</f>
        <v>0</v>
      </c>
      <c r="J817" s="10">
        <f>+J904</f>
        <v>0</v>
      </c>
      <c r="K817" s="10">
        <f>+K904</f>
        <v>0</v>
      </c>
      <c r="L817" s="10">
        <f t="shared" si="285"/>
        <v>0</v>
      </c>
      <c r="M817" s="10">
        <f>+G817+L817</f>
        <v>1451042370</v>
      </c>
      <c r="N817" s="10">
        <f>+N904</f>
        <v>0</v>
      </c>
      <c r="O817" s="10">
        <f>+O904</f>
        <v>0</v>
      </c>
      <c r="P817" s="10">
        <f>+P904</f>
        <v>0</v>
      </c>
      <c r="Q817" s="81">
        <f>+Q904</f>
        <v>0</v>
      </c>
    </row>
    <row r="818" spans="1:17" ht="19.5" thickBot="1" x14ac:dyDescent="0.3">
      <c r="A818" s="87" t="s">
        <v>507</v>
      </c>
      <c r="B818" s="7" t="s">
        <v>12</v>
      </c>
      <c r="C818" s="8" t="s">
        <v>16</v>
      </c>
      <c r="D818" s="8">
        <v>20</v>
      </c>
      <c r="E818" s="8" t="s">
        <v>14</v>
      </c>
      <c r="F818" s="9" t="s">
        <v>15</v>
      </c>
      <c r="G818" s="10">
        <f>+G819+G848+G895+G911</f>
        <v>98334943000</v>
      </c>
      <c r="H818" s="10">
        <f>+H819+H848+H895+H911</f>
        <v>0</v>
      </c>
      <c r="I818" s="10">
        <f>+I819+I848+I895+I911</f>
        <v>0</v>
      </c>
      <c r="J818" s="10">
        <f>+J819+J848+J895+J911</f>
        <v>118021000</v>
      </c>
      <c r="K818" s="10">
        <f>+K819+K848+K895+K911</f>
        <v>118021000</v>
      </c>
      <c r="L818" s="10">
        <f t="shared" si="285"/>
        <v>0</v>
      </c>
      <c r="M818" s="10">
        <f>+G818+L818</f>
        <v>98334943000</v>
      </c>
      <c r="N818" s="10">
        <f>+N819+N848+N895+N911</f>
        <v>65404981455.739998</v>
      </c>
      <c r="O818" s="10">
        <f>+O819+O848+O895+O911</f>
        <v>27959434408.560001</v>
      </c>
      <c r="P818" s="10">
        <f>+P819+P848+P895+P911</f>
        <v>20337191976.580002</v>
      </c>
      <c r="Q818" s="81">
        <f>+Q819+Q848+Q895+Q911</f>
        <v>19373831115.580002</v>
      </c>
    </row>
    <row r="819" spans="1:17" ht="19.5" thickBot="1" x14ac:dyDescent="0.3">
      <c r="A819" s="87" t="s">
        <v>507</v>
      </c>
      <c r="B819" s="11" t="s">
        <v>17</v>
      </c>
      <c r="C819" s="12" t="s">
        <v>16</v>
      </c>
      <c r="D819" s="12">
        <v>20</v>
      </c>
      <c r="E819" s="12" t="s">
        <v>14</v>
      </c>
      <c r="F819" s="13" t="s">
        <v>18</v>
      </c>
      <c r="G819" s="14">
        <f>+G820</f>
        <v>51464345000</v>
      </c>
      <c r="H819" s="14">
        <f>+H820</f>
        <v>0</v>
      </c>
      <c r="I819" s="14">
        <f>+I820</f>
        <v>0</v>
      </c>
      <c r="J819" s="14">
        <f>+J820</f>
        <v>0</v>
      </c>
      <c r="K819" s="14">
        <f>+K820</f>
        <v>0</v>
      </c>
      <c r="L819" s="14">
        <f t="shared" si="285"/>
        <v>0</v>
      </c>
      <c r="M819" s="14">
        <f>+M820</f>
        <v>51464345000</v>
      </c>
      <c r="N819" s="14">
        <f>+N820</f>
        <v>49182287000</v>
      </c>
      <c r="O819" s="14">
        <f>+O820</f>
        <v>15115564992.41</v>
      </c>
      <c r="P819" s="14">
        <f>+P820</f>
        <v>15115564992.41</v>
      </c>
      <c r="Q819" s="59">
        <f>+Q820</f>
        <v>14174328468.41</v>
      </c>
    </row>
    <row r="820" spans="1:17" ht="19.5" thickBot="1" x14ac:dyDescent="0.3">
      <c r="A820" s="87" t="s">
        <v>507</v>
      </c>
      <c r="B820" s="15" t="s">
        <v>19</v>
      </c>
      <c r="C820" s="12" t="s">
        <v>16</v>
      </c>
      <c r="D820" s="12">
        <v>20</v>
      </c>
      <c r="E820" s="12" t="s">
        <v>14</v>
      </c>
      <c r="F820" s="16" t="s">
        <v>20</v>
      </c>
      <c r="G820" s="17">
        <f>+G821+G832+G840+G847</f>
        <v>51464345000</v>
      </c>
      <c r="H820" s="17">
        <f>+H821+H832+H840+H847</f>
        <v>0</v>
      </c>
      <c r="I820" s="17">
        <f>+I821+I832+I840+I847</f>
        <v>0</v>
      </c>
      <c r="J820" s="17">
        <f>+J821+J832+J840+J847</f>
        <v>0</v>
      </c>
      <c r="K820" s="17">
        <f>+K821+K832+K840+K847</f>
        <v>0</v>
      </c>
      <c r="L820" s="17">
        <f t="shared" si="285"/>
        <v>0</v>
      </c>
      <c r="M820" s="17">
        <f>+M821+M832+M840+M847</f>
        <v>51464345000</v>
      </c>
      <c r="N820" s="17">
        <f>+N821+N832+N840+N847</f>
        <v>49182287000</v>
      </c>
      <c r="O820" s="17">
        <f>+O821+O832+O840+O847</f>
        <v>15115564992.41</v>
      </c>
      <c r="P820" s="17">
        <f>+P821+P832+P840+P847</f>
        <v>15115564992.41</v>
      </c>
      <c r="Q820" s="61">
        <f>+Q821+Q832+Q840+Q847</f>
        <v>14174328468.41</v>
      </c>
    </row>
    <row r="821" spans="1:17" ht="19.5" thickBot="1" x14ac:dyDescent="0.3">
      <c r="A821" s="87" t="s">
        <v>507</v>
      </c>
      <c r="B821" s="15" t="s">
        <v>21</v>
      </c>
      <c r="C821" s="12" t="s">
        <v>16</v>
      </c>
      <c r="D821" s="12">
        <v>20</v>
      </c>
      <c r="E821" s="12" t="s">
        <v>14</v>
      </c>
      <c r="F821" s="16" t="s">
        <v>22</v>
      </c>
      <c r="G821" s="17">
        <f>+G822</f>
        <v>32943478000</v>
      </c>
      <c r="H821" s="17">
        <f>+H822</f>
        <v>0</v>
      </c>
      <c r="I821" s="17">
        <f>+I822</f>
        <v>0</v>
      </c>
      <c r="J821" s="17">
        <f>+J822</f>
        <v>0</v>
      </c>
      <c r="K821" s="17">
        <f>+K822</f>
        <v>0</v>
      </c>
      <c r="L821" s="17">
        <f t="shared" si="285"/>
        <v>0</v>
      </c>
      <c r="M821" s="17">
        <f>+M822</f>
        <v>32943478000</v>
      </c>
      <c r="N821" s="17">
        <f>+N822</f>
        <v>32943478000</v>
      </c>
      <c r="O821" s="17">
        <f>+O822</f>
        <v>9873953254.7700005</v>
      </c>
      <c r="P821" s="17">
        <f>+P822</f>
        <v>9873953254.7700005</v>
      </c>
      <c r="Q821" s="61">
        <f>+Q822</f>
        <v>9873953254.7700005</v>
      </c>
    </row>
    <row r="822" spans="1:17" ht="19.5" thickBot="1" x14ac:dyDescent="0.3">
      <c r="A822" s="87" t="s">
        <v>507</v>
      </c>
      <c r="B822" s="15" t="s">
        <v>23</v>
      </c>
      <c r="C822" s="12" t="s">
        <v>16</v>
      </c>
      <c r="D822" s="12">
        <v>20</v>
      </c>
      <c r="E822" s="12" t="s">
        <v>14</v>
      </c>
      <c r="F822" s="16" t="s">
        <v>24</v>
      </c>
      <c r="G822" s="17">
        <f>SUM(G823:G831)</f>
        <v>32943478000</v>
      </c>
      <c r="H822" s="17">
        <f>SUM(H823:H831)</f>
        <v>0</v>
      </c>
      <c r="I822" s="17">
        <f>SUM(I823:I831)</f>
        <v>0</v>
      </c>
      <c r="J822" s="17">
        <f>SUM(J823:J831)</f>
        <v>0</v>
      </c>
      <c r="K822" s="17">
        <f>SUM(K823:K831)</f>
        <v>0</v>
      </c>
      <c r="L822" s="17">
        <f t="shared" si="285"/>
        <v>0</v>
      </c>
      <c r="M822" s="17">
        <f>SUM(M823:M831)</f>
        <v>32943478000</v>
      </c>
      <c r="N822" s="17">
        <f>SUM(N823:N831)</f>
        <v>32943478000</v>
      </c>
      <c r="O822" s="17">
        <f>SUM(O823:O831)</f>
        <v>9873953254.7700005</v>
      </c>
      <c r="P822" s="17">
        <f>SUM(P823:P831)</f>
        <v>9873953254.7700005</v>
      </c>
      <c r="Q822" s="61">
        <f>SUM(Q823:Q831)</f>
        <v>9873953254.7700005</v>
      </c>
    </row>
    <row r="823" spans="1:17" ht="19.5" thickBot="1" x14ac:dyDescent="0.3">
      <c r="A823" s="87" t="s">
        <v>507</v>
      </c>
      <c r="B823" s="18" t="s">
        <v>25</v>
      </c>
      <c r="C823" s="19" t="s">
        <v>16</v>
      </c>
      <c r="D823" s="19">
        <v>20</v>
      </c>
      <c r="E823" s="19" t="s">
        <v>14</v>
      </c>
      <c r="F823" s="20" t="s">
        <v>26</v>
      </c>
      <c r="G823" s="21">
        <v>24891309551</v>
      </c>
      <c r="H823" s="21">
        <v>0</v>
      </c>
      <c r="I823" s="21">
        <v>0</v>
      </c>
      <c r="J823" s="21">
        <v>0</v>
      </c>
      <c r="K823" s="21">
        <v>0</v>
      </c>
      <c r="L823" s="21">
        <f t="shared" si="285"/>
        <v>0</v>
      </c>
      <c r="M823" s="22">
        <f t="shared" ref="M823:M831" si="291">+G823+L823</f>
        <v>24891309551</v>
      </c>
      <c r="N823" s="21">
        <v>24891309551</v>
      </c>
      <c r="O823" s="21">
        <v>8361083292.9499998</v>
      </c>
      <c r="P823" s="21">
        <v>8361083292.9499998</v>
      </c>
      <c r="Q823" s="62">
        <v>8361083292.9499998</v>
      </c>
    </row>
    <row r="824" spans="1:17" ht="19.5" thickBot="1" x14ac:dyDescent="0.3">
      <c r="A824" s="87" t="s">
        <v>507</v>
      </c>
      <c r="B824" s="18" t="s">
        <v>27</v>
      </c>
      <c r="C824" s="19" t="s">
        <v>16</v>
      </c>
      <c r="D824" s="19">
        <v>20</v>
      </c>
      <c r="E824" s="19" t="s">
        <v>14</v>
      </c>
      <c r="F824" s="20" t="s">
        <v>28</v>
      </c>
      <c r="G824" s="21">
        <v>1976608680</v>
      </c>
      <c r="H824" s="21">
        <v>0</v>
      </c>
      <c r="I824" s="21">
        <v>0</v>
      </c>
      <c r="J824" s="21">
        <v>0</v>
      </c>
      <c r="K824" s="21">
        <v>0</v>
      </c>
      <c r="L824" s="21">
        <f t="shared" si="285"/>
        <v>0</v>
      </c>
      <c r="M824" s="22">
        <f t="shared" si="291"/>
        <v>1976608680</v>
      </c>
      <c r="N824" s="21">
        <v>1976608680</v>
      </c>
      <c r="O824" s="21">
        <v>747714783</v>
      </c>
      <c r="P824" s="21">
        <v>747714783</v>
      </c>
      <c r="Q824" s="62">
        <v>747714783</v>
      </c>
    </row>
    <row r="825" spans="1:17" ht="19.5" thickBot="1" x14ac:dyDescent="0.3">
      <c r="A825" s="87" t="s">
        <v>507</v>
      </c>
      <c r="B825" s="18" t="s">
        <v>29</v>
      </c>
      <c r="C825" s="19" t="s">
        <v>16</v>
      </c>
      <c r="D825" s="19">
        <v>20</v>
      </c>
      <c r="E825" s="19" t="s">
        <v>14</v>
      </c>
      <c r="F825" s="20" t="s">
        <v>30</v>
      </c>
      <c r="G825" s="21">
        <v>3991193</v>
      </c>
      <c r="H825" s="21">
        <v>0</v>
      </c>
      <c r="I825" s="21">
        <v>0</v>
      </c>
      <c r="J825" s="21">
        <v>0</v>
      </c>
      <c r="K825" s="21">
        <v>0</v>
      </c>
      <c r="L825" s="21">
        <f t="shared" si="285"/>
        <v>0</v>
      </c>
      <c r="M825" s="22">
        <f t="shared" si="291"/>
        <v>3991193</v>
      </c>
      <c r="N825" s="21">
        <v>3991193</v>
      </c>
      <c r="O825" s="21">
        <v>872988</v>
      </c>
      <c r="P825" s="21">
        <v>872988</v>
      </c>
      <c r="Q825" s="62">
        <v>872988</v>
      </c>
    </row>
    <row r="826" spans="1:17" ht="19.5" thickBot="1" x14ac:dyDescent="0.3">
      <c r="A826" s="87" t="s">
        <v>507</v>
      </c>
      <c r="B826" s="18" t="s">
        <v>31</v>
      </c>
      <c r="C826" s="19" t="s">
        <v>16</v>
      </c>
      <c r="D826" s="19">
        <v>20</v>
      </c>
      <c r="E826" s="19" t="s">
        <v>14</v>
      </c>
      <c r="F826" s="20" t="s">
        <v>32</v>
      </c>
      <c r="G826" s="21">
        <v>4218200</v>
      </c>
      <c r="H826" s="21">
        <v>0</v>
      </c>
      <c r="I826" s="21">
        <v>0</v>
      </c>
      <c r="J826" s="21">
        <v>0</v>
      </c>
      <c r="K826" s="21">
        <v>0</v>
      </c>
      <c r="L826" s="21">
        <f t="shared" si="285"/>
        <v>0</v>
      </c>
      <c r="M826" s="22">
        <f t="shared" si="291"/>
        <v>4218200</v>
      </c>
      <c r="N826" s="21">
        <v>4218200</v>
      </c>
      <c r="O826" s="21">
        <v>1406064</v>
      </c>
      <c r="P826" s="21">
        <v>1406064</v>
      </c>
      <c r="Q826" s="62">
        <v>1406064</v>
      </c>
    </row>
    <row r="827" spans="1:17" ht="19.5" thickBot="1" x14ac:dyDescent="0.3">
      <c r="A827" s="87" t="s">
        <v>507</v>
      </c>
      <c r="B827" s="18" t="s">
        <v>33</v>
      </c>
      <c r="C827" s="19" t="s">
        <v>16</v>
      </c>
      <c r="D827" s="19">
        <v>20</v>
      </c>
      <c r="E827" s="19" t="s">
        <v>14</v>
      </c>
      <c r="F827" s="20" t="s">
        <v>34</v>
      </c>
      <c r="G827" s="21">
        <v>1317739120</v>
      </c>
      <c r="H827" s="21">
        <v>0</v>
      </c>
      <c r="I827" s="21">
        <v>0</v>
      </c>
      <c r="J827" s="21">
        <v>0</v>
      </c>
      <c r="K827" s="21">
        <v>0</v>
      </c>
      <c r="L827" s="21">
        <f t="shared" si="285"/>
        <v>0</v>
      </c>
      <c r="M827" s="22">
        <f t="shared" si="291"/>
        <v>1317739120</v>
      </c>
      <c r="N827" s="21">
        <v>1317739120</v>
      </c>
      <c r="O827" s="21">
        <v>58885336</v>
      </c>
      <c r="P827" s="21">
        <v>58885336</v>
      </c>
      <c r="Q827" s="62">
        <v>58885336</v>
      </c>
    </row>
    <row r="828" spans="1:17" ht="19.5" thickBot="1" x14ac:dyDescent="0.3">
      <c r="A828" s="87" t="s">
        <v>507</v>
      </c>
      <c r="B828" s="18" t="s">
        <v>35</v>
      </c>
      <c r="C828" s="19" t="s">
        <v>16</v>
      </c>
      <c r="D828" s="19">
        <v>20</v>
      </c>
      <c r="E828" s="19" t="s">
        <v>14</v>
      </c>
      <c r="F828" s="20" t="s">
        <v>36</v>
      </c>
      <c r="G828" s="21">
        <v>859861479</v>
      </c>
      <c r="H828" s="21">
        <v>0</v>
      </c>
      <c r="I828" s="21">
        <v>0</v>
      </c>
      <c r="J828" s="21">
        <v>0</v>
      </c>
      <c r="K828" s="21">
        <v>0</v>
      </c>
      <c r="L828" s="21">
        <f t="shared" si="285"/>
        <v>0</v>
      </c>
      <c r="M828" s="22">
        <f t="shared" si="291"/>
        <v>859861479</v>
      </c>
      <c r="N828" s="21">
        <v>859861479</v>
      </c>
      <c r="O828" s="21">
        <v>280886697</v>
      </c>
      <c r="P828" s="21">
        <v>280886697</v>
      </c>
      <c r="Q828" s="62">
        <v>280886697</v>
      </c>
    </row>
    <row r="829" spans="1:17" ht="32.25" thickBot="1" x14ac:dyDescent="0.3">
      <c r="A829" s="87" t="s">
        <v>507</v>
      </c>
      <c r="B829" s="18" t="s">
        <v>37</v>
      </c>
      <c r="C829" s="19" t="s">
        <v>16</v>
      </c>
      <c r="D829" s="19">
        <v>20</v>
      </c>
      <c r="E829" s="19" t="s">
        <v>14</v>
      </c>
      <c r="F829" s="20" t="s">
        <v>461</v>
      </c>
      <c r="G829" s="21">
        <v>129930180</v>
      </c>
      <c r="H829" s="21">
        <v>0</v>
      </c>
      <c r="I829" s="21">
        <v>0</v>
      </c>
      <c r="J829" s="21">
        <v>0</v>
      </c>
      <c r="K829" s="21">
        <v>0</v>
      </c>
      <c r="L829" s="21">
        <f t="shared" si="285"/>
        <v>0</v>
      </c>
      <c r="M829" s="22">
        <f t="shared" si="291"/>
        <v>129930180</v>
      </c>
      <c r="N829" s="21">
        <v>129930180</v>
      </c>
      <c r="O829" s="21">
        <v>22490990</v>
      </c>
      <c r="P829" s="21">
        <v>22490990</v>
      </c>
      <c r="Q829" s="62">
        <v>22490990</v>
      </c>
    </row>
    <row r="830" spans="1:17" ht="19.5" thickBot="1" x14ac:dyDescent="0.3">
      <c r="A830" s="87" t="s">
        <v>507</v>
      </c>
      <c r="B830" s="18" t="s">
        <v>39</v>
      </c>
      <c r="C830" s="19" t="s">
        <v>16</v>
      </c>
      <c r="D830" s="19">
        <v>20</v>
      </c>
      <c r="E830" s="19" t="s">
        <v>14</v>
      </c>
      <c r="F830" s="20" t="s">
        <v>40</v>
      </c>
      <c r="G830" s="21">
        <v>2109645697</v>
      </c>
      <c r="H830" s="21">
        <v>0</v>
      </c>
      <c r="I830" s="21">
        <v>0</v>
      </c>
      <c r="J830" s="21">
        <v>0</v>
      </c>
      <c r="K830" s="21">
        <v>0</v>
      </c>
      <c r="L830" s="21">
        <f t="shared" si="285"/>
        <v>0</v>
      </c>
      <c r="M830" s="22">
        <f t="shared" si="291"/>
        <v>2109645697</v>
      </c>
      <c r="N830" s="21">
        <v>2109645697</v>
      </c>
      <c r="O830" s="21">
        <v>19036885.82</v>
      </c>
      <c r="P830" s="21">
        <v>19036885.82</v>
      </c>
      <c r="Q830" s="62">
        <v>19036885.82</v>
      </c>
    </row>
    <row r="831" spans="1:17" ht="19.5" thickBot="1" x14ac:dyDescent="0.3">
      <c r="A831" s="87" t="s">
        <v>507</v>
      </c>
      <c r="B831" s="18" t="s">
        <v>41</v>
      </c>
      <c r="C831" s="19" t="s">
        <v>16</v>
      </c>
      <c r="D831" s="19">
        <v>20</v>
      </c>
      <c r="E831" s="19" t="s">
        <v>14</v>
      </c>
      <c r="F831" s="20" t="s">
        <v>42</v>
      </c>
      <c r="G831" s="21">
        <v>1650173900</v>
      </c>
      <c r="H831" s="21">
        <v>0</v>
      </c>
      <c r="I831" s="21">
        <v>0</v>
      </c>
      <c r="J831" s="21">
        <v>0</v>
      </c>
      <c r="K831" s="21">
        <v>0</v>
      </c>
      <c r="L831" s="21">
        <f t="shared" si="285"/>
        <v>0</v>
      </c>
      <c r="M831" s="22">
        <f t="shared" si="291"/>
        <v>1650173900</v>
      </c>
      <c r="N831" s="21">
        <v>1650173900</v>
      </c>
      <c r="O831" s="21">
        <v>381576218</v>
      </c>
      <c r="P831" s="21">
        <v>381576218</v>
      </c>
      <c r="Q831" s="62">
        <v>381576218</v>
      </c>
    </row>
    <row r="832" spans="1:17" ht="19.5" thickBot="1" x14ac:dyDescent="0.3">
      <c r="A832" s="87" t="s">
        <v>507</v>
      </c>
      <c r="B832" s="15" t="s">
        <v>43</v>
      </c>
      <c r="C832" s="12" t="s">
        <v>16</v>
      </c>
      <c r="D832" s="12">
        <v>20</v>
      </c>
      <c r="E832" s="12" t="s">
        <v>14</v>
      </c>
      <c r="F832" s="16" t="s">
        <v>44</v>
      </c>
      <c r="G832" s="17">
        <f>SUM(G833:G839)</f>
        <v>11922438000</v>
      </c>
      <c r="H832" s="17">
        <f>SUM(H833:H839)</f>
        <v>0</v>
      </c>
      <c r="I832" s="17">
        <f>SUM(I833:I839)</f>
        <v>0</v>
      </c>
      <c r="J832" s="17">
        <f>SUM(J833:J839)</f>
        <v>0</v>
      </c>
      <c r="K832" s="17">
        <f>SUM(K833:K839)</f>
        <v>0</v>
      </c>
      <c r="L832" s="17">
        <f t="shared" si="285"/>
        <v>0</v>
      </c>
      <c r="M832" s="17">
        <f>SUM(M833:M839)</f>
        <v>11922438000</v>
      </c>
      <c r="N832" s="17">
        <f>SUM(N833:N839)</f>
        <v>11922438000</v>
      </c>
      <c r="O832" s="17">
        <f>SUM(O833:O839)</f>
        <v>3787093453.6399999</v>
      </c>
      <c r="P832" s="17">
        <f>SUM(P833:P839)</f>
        <v>3787093453.6399999</v>
      </c>
      <c r="Q832" s="61">
        <f>SUM(Q833:Q839)</f>
        <v>2845856929.6399999</v>
      </c>
    </row>
    <row r="833" spans="1:17" ht="19.5" thickBot="1" x14ac:dyDescent="0.3">
      <c r="A833" s="87" t="s">
        <v>507</v>
      </c>
      <c r="B833" s="18" t="s">
        <v>45</v>
      </c>
      <c r="C833" s="19" t="s">
        <v>16</v>
      </c>
      <c r="D833" s="19">
        <v>20</v>
      </c>
      <c r="E833" s="19" t="s">
        <v>14</v>
      </c>
      <c r="F833" s="20" t="s">
        <v>46</v>
      </c>
      <c r="G833" s="21">
        <v>3715862224</v>
      </c>
      <c r="H833" s="21">
        <v>0</v>
      </c>
      <c r="I833" s="21">
        <v>0</v>
      </c>
      <c r="J833" s="21">
        <v>0</v>
      </c>
      <c r="K833" s="21">
        <v>0</v>
      </c>
      <c r="L833" s="21">
        <f t="shared" si="285"/>
        <v>0</v>
      </c>
      <c r="M833" s="22">
        <f t="shared" ref="M833:M839" si="292">+G833+L833</f>
        <v>3715862224</v>
      </c>
      <c r="N833" s="21">
        <v>3715862224</v>
      </c>
      <c r="O833" s="21">
        <v>1167814215.2</v>
      </c>
      <c r="P833" s="21">
        <v>1167814215.2</v>
      </c>
      <c r="Q833" s="62">
        <v>885469915.20000005</v>
      </c>
    </row>
    <row r="834" spans="1:17" ht="19.5" thickBot="1" x14ac:dyDescent="0.3">
      <c r="A834" s="87" t="s">
        <v>507</v>
      </c>
      <c r="B834" s="18" t="s">
        <v>47</v>
      </c>
      <c r="C834" s="19" t="s">
        <v>16</v>
      </c>
      <c r="D834" s="19">
        <v>20</v>
      </c>
      <c r="E834" s="19" t="s">
        <v>14</v>
      </c>
      <c r="F834" s="20" t="s">
        <v>48</v>
      </c>
      <c r="G834" s="21">
        <v>2627749752</v>
      </c>
      <c r="H834" s="21">
        <v>0</v>
      </c>
      <c r="I834" s="21">
        <v>0</v>
      </c>
      <c r="J834" s="21">
        <v>0</v>
      </c>
      <c r="K834" s="21">
        <v>0</v>
      </c>
      <c r="L834" s="21">
        <f t="shared" si="285"/>
        <v>0</v>
      </c>
      <c r="M834" s="22">
        <f t="shared" si="292"/>
        <v>2627749752</v>
      </c>
      <c r="N834" s="21">
        <v>2627749752</v>
      </c>
      <c r="O834" s="21">
        <v>827102000.79999995</v>
      </c>
      <c r="P834" s="21">
        <v>827102000.79999995</v>
      </c>
      <c r="Q834" s="62">
        <v>627206400.79999995</v>
      </c>
    </row>
    <row r="835" spans="1:17" ht="19.5" thickBot="1" x14ac:dyDescent="0.3">
      <c r="A835" s="87" t="s">
        <v>507</v>
      </c>
      <c r="B835" s="18" t="s">
        <v>49</v>
      </c>
      <c r="C835" s="19" t="s">
        <v>16</v>
      </c>
      <c r="D835" s="19">
        <v>20</v>
      </c>
      <c r="E835" s="19" t="s">
        <v>14</v>
      </c>
      <c r="F835" s="20" t="s">
        <v>50</v>
      </c>
      <c r="G835" s="21">
        <v>2520758848</v>
      </c>
      <c r="H835" s="21">
        <v>0</v>
      </c>
      <c r="I835" s="21">
        <v>0</v>
      </c>
      <c r="J835" s="21">
        <v>0</v>
      </c>
      <c r="K835" s="21">
        <v>0</v>
      </c>
      <c r="L835" s="21">
        <f t="shared" si="285"/>
        <v>0</v>
      </c>
      <c r="M835" s="22">
        <f t="shared" si="292"/>
        <v>2520758848</v>
      </c>
      <c r="N835" s="21">
        <v>2520758848</v>
      </c>
      <c r="O835" s="21">
        <v>871598727.24000001</v>
      </c>
      <c r="P835" s="21">
        <v>871598727.24000001</v>
      </c>
      <c r="Q835" s="62">
        <v>633059003.24000001</v>
      </c>
    </row>
    <row r="836" spans="1:17" ht="19.5" thickBot="1" x14ac:dyDescent="0.3">
      <c r="A836" s="87" t="s">
        <v>507</v>
      </c>
      <c r="B836" s="18" t="s">
        <v>51</v>
      </c>
      <c r="C836" s="19" t="s">
        <v>16</v>
      </c>
      <c r="D836" s="19">
        <v>20</v>
      </c>
      <c r="E836" s="19" t="s">
        <v>14</v>
      </c>
      <c r="F836" s="20" t="s">
        <v>52</v>
      </c>
      <c r="G836" s="21">
        <v>1291042158</v>
      </c>
      <c r="H836" s="21">
        <v>0</v>
      </c>
      <c r="I836" s="21">
        <v>0</v>
      </c>
      <c r="J836" s="21">
        <v>0</v>
      </c>
      <c r="K836" s="21">
        <v>0</v>
      </c>
      <c r="L836" s="21">
        <f t="shared" si="285"/>
        <v>0</v>
      </c>
      <c r="M836" s="22">
        <f t="shared" si="292"/>
        <v>1291042158</v>
      </c>
      <c r="N836" s="21">
        <v>1291042158</v>
      </c>
      <c r="O836" s="21">
        <v>387432612.80000001</v>
      </c>
      <c r="P836" s="21">
        <v>387432612.80000001</v>
      </c>
      <c r="Q836" s="62">
        <v>294661812.80000001</v>
      </c>
    </row>
    <row r="837" spans="1:17" ht="32.25" thickBot="1" x14ac:dyDescent="0.3">
      <c r="A837" s="87" t="s">
        <v>507</v>
      </c>
      <c r="B837" s="18" t="s">
        <v>53</v>
      </c>
      <c r="C837" s="19" t="s">
        <v>16</v>
      </c>
      <c r="D837" s="19">
        <v>20</v>
      </c>
      <c r="E837" s="19" t="s">
        <v>14</v>
      </c>
      <c r="F837" s="20" t="s">
        <v>54</v>
      </c>
      <c r="G837" s="21">
        <v>153073328</v>
      </c>
      <c r="H837" s="21">
        <v>0</v>
      </c>
      <c r="I837" s="21">
        <v>0</v>
      </c>
      <c r="J837" s="21">
        <v>0</v>
      </c>
      <c r="K837" s="21">
        <v>0</v>
      </c>
      <c r="L837" s="21">
        <f t="shared" si="285"/>
        <v>0</v>
      </c>
      <c r="M837" s="22">
        <f t="shared" si="292"/>
        <v>153073328</v>
      </c>
      <c r="N837" s="21">
        <v>153073328</v>
      </c>
      <c r="O837" s="21">
        <v>48810228</v>
      </c>
      <c r="P837" s="21">
        <v>48810228</v>
      </c>
      <c r="Q837" s="62">
        <v>37098028</v>
      </c>
    </row>
    <row r="838" spans="1:17" ht="19.5" thickBot="1" x14ac:dyDescent="0.3">
      <c r="A838" s="87" t="s">
        <v>507</v>
      </c>
      <c r="B838" s="18" t="s">
        <v>55</v>
      </c>
      <c r="C838" s="19" t="s">
        <v>16</v>
      </c>
      <c r="D838" s="19">
        <v>20</v>
      </c>
      <c r="E838" s="19" t="s">
        <v>14</v>
      </c>
      <c r="F838" s="20" t="s">
        <v>56</v>
      </c>
      <c r="G838" s="21">
        <v>968339892</v>
      </c>
      <c r="H838" s="21">
        <v>0</v>
      </c>
      <c r="I838" s="21">
        <v>0</v>
      </c>
      <c r="J838" s="21">
        <v>0</v>
      </c>
      <c r="K838" s="21">
        <v>0</v>
      </c>
      <c r="L838" s="21">
        <f t="shared" si="285"/>
        <v>0</v>
      </c>
      <c r="M838" s="22">
        <f t="shared" si="292"/>
        <v>968339892</v>
      </c>
      <c r="N838" s="21">
        <v>968339892</v>
      </c>
      <c r="O838" s="21">
        <v>290587142.39999998</v>
      </c>
      <c r="P838" s="21">
        <v>290587142.39999998</v>
      </c>
      <c r="Q838" s="62">
        <v>221006442.40000001</v>
      </c>
    </row>
    <row r="839" spans="1:17" ht="19.5" thickBot="1" x14ac:dyDescent="0.3">
      <c r="A839" s="87" t="s">
        <v>507</v>
      </c>
      <c r="B839" s="18" t="s">
        <v>57</v>
      </c>
      <c r="C839" s="19" t="s">
        <v>16</v>
      </c>
      <c r="D839" s="19">
        <v>20</v>
      </c>
      <c r="E839" s="19" t="s">
        <v>14</v>
      </c>
      <c r="F839" s="20" t="s">
        <v>58</v>
      </c>
      <c r="G839" s="21">
        <v>645611798</v>
      </c>
      <c r="H839" s="21">
        <v>0</v>
      </c>
      <c r="I839" s="21">
        <v>0</v>
      </c>
      <c r="J839" s="21">
        <v>0</v>
      </c>
      <c r="K839" s="21">
        <v>0</v>
      </c>
      <c r="L839" s="21">
        <f t="shared" si="285"/>
        <v>0</v>
      </c>
      <c r="M839" s="22">
        <f t="shared" si="292"/>
        <v>645611798</v>
      </c>
      <c r="N839" s="21">
        <v>645611798</v>
      </c>
      <c r="O839" s="21">
        <v>193748527.19999999</v>
      </c>
      <c r="P839" s="21">
        <v>193748527.19999999</v>
      </c>
      <c r="Q839" s="62">
        <v>147355327.19999999</v>
      </c>
    </row>
    <row r="840" spans="1:17" ht="32.25" thickBot="1" x14ac:dyDescent="0.3">
      <c r="A840" s="87" t="s">
        <v>507</v>
      </c>
      <c r="B840" s="15" t="s">
        <v>59</v>
      </c>
      <c r="C840" s="12" t="s">
        <v>16</v>
      </c>
      <c r="D840" s="12">
        <v>20</v>
      </c>
      <c r="E840" s="12" t="s">
        <v>14</v>
      </c>
      <c r="F840" s="16" t="s">
        <v>60</v>
      </c>
      <c r="G840" s="17">
        <f>+G841+G845+G846</f>
        <v>4316371000</v>
      </c>
      <c r="H840" s="17">
        <f>+H841+H845+H846</f>
        <v>0</v>
      </c>
      <c r="I840" s="17">
        <f>+I841+I845+I846</f>
        <v>0</v>
      </c>
      <c r="J840" s="17">
        <f>+J841+J845+J846</f>
        <v>0</v>
      </c>
      <c r="K840" s="17">
        <f>+K841+K845+K846</f>
        <v>0</v>
      </c>
      <c r="L840" s="17">
        <f t="shared" si="285"/>
        <v>0</v>
      </c>
      <c r="M840" s="17">
        <f>+M841+M845+M846</f>
        <v>4316371000</v>
      </c>
      <c r="N840" s="17">
        <f>+N841+N845+N846</f>
        <v>4316371000</v>
      </c>
      <c r="O840" s="17">
        <f>+O841+O845+O846</f>
        <v>1454518284</v>
      </c>
      <c r="P840" s="17">
        <f>+P841+P845+P846</f>
        <v>1454518284</v>
      </c>
      <c r="Q840" s="61">
        <f>+Q841+Q845+Q846</f>
        <v>1454518284</v>
      </c>
    </row>
    <row r="841" spans="1:17" ht="32.25" thickBot="1" x14ac:dyDescent="0.3">
      <c r="A841" s="87" t="s">
        <v>507</v>
      </c>
      <c r="B841" s="15" t="s">
        <v>61</v>
      </c>
      <c r="C841" s="12" t="s">
        <v>16</v>
      </c>
      <c r="D841" s="12">
        <v>20</v>
      </c>
      <c r="E841" s="12" t="s">
        <v>14</v>
      </c>
      <c r="F841" s="16" t="s">
        <v>62</v>
      </c>
      <c r="G841" s="17">
        <f>+G842+G843+G844</f>
        <v>2014091242</v>
      </c>
      <c r="H841" s="17">
        <f>+H842+H843+H844</f>
        <v>0</v>
      </c>
      <c r="I841" s="17">
        <f>+I842+I843+I844</f>
        <v>0</v>
      </c>
      <c r="J841" s="17">
        <f>+J842+J843+J844</f>
        <v>0</v>
      </c>
      <c r="K841" s="17">
        <f>+K842+K843+K844</f>
        <v>0</v>
      </c>
      <c r="L841" s="17">
        <f t="shared" si="285"/>
        <v>0</v>
      </c>
      <c r="M841" s="24">
        <f>+M842+M843+M844</f>
        <v>2014091242</v>
      </c>
      <c r="N841" s="17">
        <f>+N842+N843+N844</f>
        <v>2014091242</v>
      </c>
      <c r="O841" s="24">
        <f>+O842+O843+O844</f>
        <v>582836052</v>
      </c>
      <c r="P841" s="17">
        <f>+P842+P843+P844</f>
        <v>582836052</v>
      </c>
      <c r="Q841" s="61">
        <f>+Q842+Q843+Q844</f>
        <v>582836052</v>
      </c>
    </row>
    <row r="842" spans="1:17" ht="19.5" thickBot="1" x14ac:dyDescent="0.3">
      <c r="A842" s="87" t="s">
        <v>507</v>
      </c>
      <c r="B842" s="18" t="s">
        <v>63</v>
      </c>
      <c r="C842" s="19" t="s">
        <v>16</v>
      </c>
      <c r="D842" s="19">
        <v>20</v>
      </c>
      <c r="E842" s="19" t="s">
        <v>14</v>
      </c>
      <c r="F842" s="20" t="s">
        <v>64</v>
      </c>
      <c r="G842" s="21">
        <v>750824259</v>
      </c>
      <c r="H842" s="21">
        <v>0</v>
      </c>
      <c r="I842" s="21">
        <v>0</v>
      </c>
      <c r="J842" s="21">
        <v>0</v>
      </c>
      <c r="K842" s="21">
        <v>0</v>
      </c>
      <c r="L842" s="21">
        <f t="shared" si="285"/>
        <v>0</v>
      </c>
      <c r="M842" s="22">
        <f t="shared" ref="M842:M847" si="293">+G842+L842</f>
        <v>750824259</v>
      </c>
      <c r="N842" s="21">
        <v>750824259</v>
      </c>
      <c r="O842" s="21">
        <v>264423073</v>
      </c>
      <c r="P842" s="21">
        <v>264423073</v>
      </c>
      <c r="Q842" s="62">
        <v>264423073</v>
      </c>
    </row>
    <row r="843" spans="1:17" ht="19.5" thickBot="1" x14ac:dyDescent="0.3">
      <c r="A843" s="87" t="s">
        <v>507</v>
      </c>
      <c r="B843" s="18" t="s">
        <v>65</v>
      </c>
      <c r="C843" s="19" t="s">
        <v>16</v>
      </c>
      <c r="D843" s="19">
        <v>20</v>
      </c>
      <c r="E843" s="19" t="s">
        <v>14</v>
      </c>
      <c r="F843" s="20" t="s">
        <v>66</v>
      </c>
      <c r="G843" s="21">
        <v>1055441724</v>
      </c>
      <c r="H843" s="21">
        <v>0</v>
      </c>
      <c r="I843" s="21">
        <v>0</v>
      </c>
      <c r="J843" s="21">
        <v>0</v>
      </c>
      <c r="K843" s="21">
        <v>0</v>
      </c>
      <c r="L843" s="21">
        <f t="shared" si="285"/>
        <v>0</v>
      </c>
      <c r="M843" s="22">
        <f t="shared" si="293"/>
        <v>1055441724</v>
      </c>
      <c r="N843" s="21">
        <v>1055441724</v>
      </c>
      <c r="O843" s="21">
        <v>273071882</v>
      </c>
      <c r="P843" s="21">
        <v>273071882</v>
      </c>
      <c r="Q843" s="62">
        <v>273071882</v>
      </c>
    </row>
    <row r="844" spans="1:17" ht="19.5" thickBot="1" x14ac:dyDescent="0.3">
      <c r="A844" s="87" t="s">
        <v>507</v>
      </c>
      <c r="B844" s="18" t="s">
        <v>67</v>
      </c>
      <c r="C844" s="19" t="s">
        <v>16</v>
      </c>
      <c r="D844" s="19">
        <v>20</v>
      </c>
      <c r="E844" s="19" t="s">
        <v>14</v>
      </c>
      <c r="F844" s="20" t="s">
        <v>68</v>
      </c>
      <c r="G844" s="21">
        <v>207825259</v>
      </c>
      <c r="H844" s="21">
        <v>0</v>
      </c>
      <c r="I844" s="21">
        <v>0</v>
      </c>
      <c r="J844" s="21">
        <v>0</v>
      </c>
      <c r="K844" s="21">
        <v>0</v>
      </c>
      <c r="L844" s="21">
        <f t="shared" si="285"/>
        <v>0</v>
      </c>
      <c r="M844" s="22">
        <f t="shared" si="293"/>
        <v>207825259</v>
      </c>
      <c r="N844" s="21">
        <v>207825259</v>
      </c>
      <c r="O844" s="21">
        <v>45341097</v>
      </c>
      <c r="P844" s="21">
        <v>45341097</v>
      </c>
      <c r="Q844" s="62">
        <v>45341097</v>
      </c>
    </row>
    <row r="845" spans="1:17" ht="19.5" thickBot="1" x14ac:dyDescent="0.3">
      <c r="A845" s="87" t="s">
        <v>507</v>
      </c>
      <c r="B845" s="18" t="s">
        <v>69</v>
      </c>
      <c r="C845" s="19" t="s">
        <v>16</v>
      </c>
      <c r="D845" s="19">
        <v>20</v>
      </c>
      <c r="E845" s="19" t="s">
        <v>14</v>
      </c>
      <c r="F845" s="20" t="s">
        <v>70</v>
      </c>
      <c r="G845" s="21">
        <v>2176888008</v>
      </c>
      <c r="H845" s="21">
        <v>0</v>
      </c>
      <c r="I845" s="21">
        <v>0</v>
      </c>
      <c r="J845" s="21">
        <v>0</v>
      </c>
      <c r="K845" s="21">
        <v>0</v>
      </c>
      <c r="L845" s="21">
        <f t="shared" si="285"/>
        <v>0</v>
      </c>
      <c r="M845" s="22">
        <f t="shared" si="293"/>
        <v>2176888008</v>
      </c>
      <c r="N845" s="21">
        <v>2176888008</v>
      </c>
      <c r="O845" s="21">
        <v>871682232</v>
      </c>
      <c r="P845" s="21">
        <v>871682232</v>
      </c>
      <c r="Q845" s="62">
        <v>871682232</v>
      </c>
    </row>
    <row r="846" spans="1:17" ht="19.5" thickBot="1" x14ac:dyDescent="0.3">
      <c r="A846" s="87" t="s">
        <v>507</v>
      </c>
      <c r="B846" s="18" t="s">
        <v>71</v>
      </c>
      <c r="C846" s="19" t="s">
        <v>16</v>
      </c>
      <c r="D846" s="19">
        <v>20</v>
      </c>
      <c r="E846" s="19" t="s">
        <v>14</v>
      </c>
      <c r="F846" s="20" t="s">
        <v>72</v>
      </c>
      <c r="G846" s="21">
        <v>125391750</v>
      </c>
      <c r="H846" s="21">
        <v>0</v>
      </c>
      <c r="I846" s="21">
        <v>0</v>
      </c>
      <c r="J846" s="21">
        <v>0</v>
      </c>
      <c r="K846" s="21">
        <v>0</v>
      </c>
      <c r="L846" s="21">
        <f t="shared" si="285"/>
        <v>0</v>
      </c>
      <c r="M846" s="22">
        <f t="shared" si="293"/>
        <v>125391750</v>
      </c>
      <c r="N846" s="21">
        <v>125391750</v>
      </c>
      <c r="O846" s="21">
        <v>0</v>
      </c>
      <c r="P846" s="21">
        <v>0</v>
      </c>
      <c r="Q846" s="62">
        <v>0</v>
      </c>
    </row>
    <row r="847" spans="1:17" ht="32.25" thickBot="1" x14ac:dyDescent="0.3">
      <c r="A847" s="87" t="s">
        <v>507</v>
      </c>
      <c r="B847" s="15" t="s">
        <v>73</v>
      </c>
      <c r="C847" s="12" t="s">
        <v>16</v>
      </c>
      <c r="D847" s="12">
        <v>20</v>
      </c>
      <c r="E847" s="12" t="s">
        <v>14</v>
      </c>
      <c r="F847" s="16" t="s">
        <v>74</v>
      </c>
      <c r="G847" s="26">
        <v>2282058000</v>
      </c>
      <c r="H847" s="26">
        <v>0</v>
      </c>
      <c r="I847" s="26">
        <v>0</v>
      </c>
      <c r="J847" s="26">
        <v>0</v>
      </c>
      <c r="K847" s="29">
        <v>0</v>
      </c>
      <c r="L847" s="27">
        <f t="shared" si="285"/>
        <v>0</v>
      </c>
      <c r="M847" s="17">
        <f t="shared" si="293"/>
        <v>2282058000</v>
      </c>
      <c r="N847" s="29">
        <v>0</v>
      </c>
      <c r="O847" s="29">
        <v>0</v>
      </c>
      <c r="P847" s="29">
        <v>0</v>
      </c>
      <c r="Q847" s="63">
        <v>0</v>
      </c>
    </row>
    <row r="848" spans="1:17" ht="19.5" thickBot="1" x14ac:dyDescent="0.3">
      <c r="A848" s="87" t="s">
        <v>507</v>
      </c>
      <c r="B848" s="15" t="s">
        <v>77</v>
      </c>
      <c r="C848" s="12" t="s">
        <v>16</v>
      </c>
      <c r="D848" s="12">
        <v>20</v>
      </c>
      <c r="E848" s="12" t="s">
        <v>14</v>
      </c>
      <c r="F848" s="16" t="s">
        <v>78</v>
      </c>
      <c r="G848" s="27">
        <f>+G849+G855</f>
        <v>19419071000</v>
      </c>
      <c r="H848" s="27">
        <f>+H849+H855</f>
        <v>0</v>
      </c>
      <c r="I848" s="27">
        <f>+I849+I855</f>
        <v>0</v>
      </c>
      <c r="J848" s="27">
        <f>+J849+J855</f>
        <v>118021000</v>
      </c>
      <c r="K848" s="27">
        <f>+K849+K855</f>
        <v>118021000</v>
      </c>
      <c r="L848" s="27">
        <f t="shared" si="285"/>
        <v>0</v>
      </c>
      <c r="M848" s="27">
        <f>+M849+M855</f>
        <v>19419071000</v>
      </c>
      <c r="N848" s="27">
        <f>+N849+N855</f>
        <v>15980180455.739998</v>
      </c>
      <c r="O848" s="27">
        <f>+O849+O855</f>
        <v>12797724988.110001</v>
      </c>
      <c r="P848" s="27">
        <f>+P849+P855</f>
        <v>5175482556.1299992</v>
      </c>
      <c r="Q848" s="64">
        <f>+Q849+Q855</f>
        <v>5153358219.1299992</v>
      </c>
    </row>
    <row r="849" spans="1:17" ht="19.5" thickBot="1" x14ac:dyDescent="0.3">
      <c r="A849" s="87" t="s">
        <v>507</v>
      </c>
      <c r="B849" s="15" t="s">
        <v>79</v>
      </c>
      <c r="C849" s="12" t="s">
        <v>16</v>
      </c>
      <c r="D849" s="12">
        <v>20</v>
      </c>
      <c r="E849" s="12" t="s">
        <v>14</v>
      </c>
      <c r="F849" s="16" t="s">
        <v>80</v>
      </c>
      <c r="G849" s="29">
        <f t="shared" ref="G849:K850" si="294">+G850</f>
        <v>0</v>
      </c>
      <c r="H849" s="29">
        <f t="shared" si="294"/>
        <v>0</v>
      </c>
      <c r="I849" s="29">
        <f t="shared" si="294"/>
        <v>0</v>
      </c>
      <c r="J849" s="29">
        <f t="shared" si="294"/>
        <v>3001000</v>
      </c>
      <c r="K849" s="29">
        <f t="shared" si="294"/>
        <v>0</v>
      </c>
      <c r="L849" s="29">
        <f t="shared" si="285"/>
        <v>3001000</v>
      </c>
      <c r="M849" s="29">
        <f>+M850</f>
        <v>3001000</v>
      </c>
      <c r="N849" s="29">
        <f t="shared" ref="N849:Q850" si="295">+N850</f>
        <v>2134506.96</v>
      </c>
      <c r="O849" s="29">
        <f t="shared" si="295"/>
        <v>2133582.58</v>
      </c>
      <c r="P849" s="29">
        <f t="shared" si="295"/>
        <v>2133582.58</v>
      </c>
      <c r="Q849" s="63">
        <f t="shared" si="295"/>
        <v>2133582.58</v>
      </c>
    </row>
    <row r="850" spans="1:17" ht="19.5" thickBot="1" x14ac:dyDescent="0.3">
      <c r="A850" s="87" t="s">
        <v>507</v>
      </c>
      <c r="B850" s="15" t="s">
        <v>81</v>
      </c>
      <c r="C850" s="12" t="s">
        <v>16</v>
      </c>
      <c r="D850" s="12">
        <v>20</v>
      </c>
      <c r="E850" s="12" t="s">
        <v>14</v>
      </c>
      <c r="F850" s="16" t="s">
        <v>82</v>
      </c>
      <c r="G850" s="27">
        <f t="shared" si="294"/>
        <v>0</v>
      </c>
      <c r="H850" s="27">
        <f t="shared" si="294"/>
        <v>0</v>
      </c>
      <c r="I850" s="27">
        <f t="shared" si="294"/>
        <v>0</v>
      </c>
      <c r="J850" s="27">
        <f t="shared" si="294"/>
        <v>3001000</v>
      </c>
      <c r="K850" s="27">
        <f t="shared" si="294"/>
        <v>0</v>
      </c>
      <c r="L850" s="27">
        <f t="shared" si="285"/>
        <v>3001000</v>
      </c>
      <c r="M850" s="27">
        <f>+M851</f>
        <v>3001000</v>
      </c>
      <c r="N850" s="27">
        <f t="shared" si="295"/>
        <v>2134506.96</v>
      </c>
      <c r="O850" s="27">
        <f t="shared" si="295"/>
        <v>2133582.58</v>
      </c>
      <c r="P850" s="27">
        <f t="shared" si="295"/>
        <v>2133582.58</v>
      </c>
      <c r="Q850" s="64">
        <f t="shared" si="295"/>
        <v>2133582.58</v>
      </c>
    </row>
    <row r="851" spans="1:17" ht="19.5" thickBot="1" x14ac:dyDescent="0.3">
      <c r="A851" s="87" t="s">
        <v>507</v>
      </c>
      <c r="B851" s="15" t="s">
        <v>87</v>
      </c>
      <c r="C851" s="12" t="s">
        <v>16</v>
      </c>
      <c r="D851" s="12">
        <v>20</v>
      </c>
      <c r="E851" s="12" t="s">
        <v>14</v>
      </c>
      <c r="F851" s="16" t="s">
        <v>88</v>
      </c>
      <c r="G851" s="27">
        <f>+G852+G854+G853</f>
        <v>0</v>
      </c>
      <c r="H851" s="27">
        <f>+H852+H854+H853</f>
        <v>0</v>
      </c>
      <c r="I851" s="27">
        <f>+I852+I854+I853</f>
        <v>0</v>
      </c>
      <c r="J851" s="27">
        <f>+J852+J854+J853</f>
        <v>3001000</v>
      </c>
      <c r="K851" s="27">
        <f>+K852+K854+K853</f>
        <v>0</v>
      </c>
      <c r="L851" s="27">
        <f t="shared" si="285"/>
        <v>3001000</v>
      </c>
      <c r="M851" s="27">
        <f>+M852+M854+M853</f>
        <v>3001000</v>
      </c>
      <c r="N851" s="27">
        <f>+N852+N854+N853</f>
        <v>2134506.96</v>
      </c>
      <c r="O851" s="27">
        <f>+O852+O854+O853</f>
        <v>2133582.58</v>
      </c>
      <c r="P851" s="27">
        <f>+P852+P854+P853</f>
        <v>2133582.58</v>
      </c>
      <c r="Q851" s="64">
        <f>+Q852+Q854+Q853</f>
        <v>2133582.58</v>
      </c>
    </row>
    <row r="852" spans="1:17" ht="32.25" thickBot="1" x14ac:dyDescent="0.3">
      <c r="A852" s="87" t="s">
        <v>507</v>
      </c>
      <c r="B852" s="18" t="s">
        <v>89</v>
      </c>
      <c r="C852" s="19" t="s">
        <v>16</v>
      </c>
      <c r="D852" s="19">
        <v>20</v>
      </c>
      <c r="E852" s="19" t="s">
        <v>14</v>
      </c>
      <c r="F852" s="20" t="s">
        <v>504</v>
      </c>
      <c r="G852" s="21">
        <v>0</v>
      </c>
      <c r="H852" s="21">
        <v>0</v>
      </c>
      <c r="I852" s="21">
        <v>0</v>
      </c>
      <c r="J852" s="21">
        <f>500000+501000</f>
        <v>1001000</v>
      </c>
      <c r="K852" s="21">
        <v>0</v>
      </c>
      <c r="L852" s="21">
        <f t="shared" si="285"/>
        <v>1001000</v>
      </c>
      <c r="M852" s="21">
        <f>+G852+L852</f>
        <v>1001000</v>
      </c>
      <c r="N852" s="25">
        <v>501055.26</v>
      </c>
      <c r="O852" s="25">
        <v>500130.88</v>
      </c>
      <c r="P852" s="21">
        <v>500130.88</v>
      </c>
      <c r="Q852" s="62">
        <v>500130.88</v>
      </c>
    </row>
    <row r="853" spans="1:17" ht="19.5" thickBot="1" x14ac:dyDescent="0.3">
      <c r="A853" s="87" t="s">
        <v>507</v>
      </c>
      <c r="B853" s="18" t="s">
        <v>91</v>
      </c>
      <c r="C853" s="19" t="s">
        <v>16</v>
      </c>
      <c r="D853" s="19">
        <v>20</v>
      </c>
      <c r="E853" s="19" t="s">
        <v>14</v>
      </c>
      <c r="F853" s="20" t="s">
        <v>92</v>
      </c>
      <c r="G853" s="21">
        <v>0</v>
      </c>
      <c r="H853" s="21">
        <v>0</v>
      </c>
      <c r="I853" s="21">
        <v>0</v>
      </c>
      <c r="J853" s="21">
        <v>1000000</v>
      </c>
      <c r="K853" s="21">
        <v>0</v>
      </c>
      <c r="L853" s="21">
        <f t="shared" si="285"/>
        <v>1000000</v>
      </c>
      <c r="M853" s="21">
        <f>+G853+L853</f>
        <v>1000000</v>
      </c>
      <c r="N853" s="25">
        <v>636945.6</v>
      </c>
      <c r="O853" s="25">
        <v>636945.6</v>
      </c>
      <c r="P853" s="21">
        <v>636945.6</v>
      </c>
      <c r="Q853" s="62">
        <v>636945.6</v>
      </c>
    </row>
    <row r="854" spans="1:17" ht="32.25" thickBot="1" x14ac:dyDescent="0.3">
      <c r="A854" s="87" t="s">
        <v>507</v>
      </c>
      <c r="B854" s="18" t="s">
        <v>93</v>
      </c>
      <c r="C854" s="19" t="s">
        <v>16</v>
      </c>
      <c r="D854" s="19">
        <v>20</v>
      </c>
      <c r="E854" s="19" t="s">
        <v>14</v>
      </c>
      <c r="F854" s="20" t="s">
        <v>505</v>
      </c>
      <c r="G854" s="21">
        <v>0</v>
      </c>
      <c r="H854" s="21">
        <v>0</v>
      </c>
      <c r="I854" s="21">
        <v>0</v>
      </c>
      <c r="J854" s="21">
        <f>500000+500000</f>
        <v>1000000</v>
      </c>
      <c r="K854" s="21">
        <v>0</v>
      </c>
      <c r="L854" s="21">
        <f t="shared" si="285"/>
        <v>1000000</v>
      </c>
      <c r="M854" s="21">
        <f>+G854+L854</f>
        <v>1000000</v>
      </c>
      <c r="N854" s="25">
        <v>996506.1</v>
      </c>
      <c r="O854" s="25">
        <v>996506.1</v>
      </c>
      <c r="P854" s="21">
        <v>996506.1</v>
      </c>
      <c r="Q854" s="62">
        <v>996506.1</v>
      </c>
    </row>
    <row r="855" spans="1:17" ht="19.5" thickBot="1" x14ac:dyDescent="0.3">
      <c r="A855" s="87" t="s">
        <v>507</v>
      </c>
      <c r="B855" s="15" t="s">
        <v>95</v>
      </c>
      <c r="C855" s="12" t="s">
        <v>16</v>
      </c>
      <c r="D855" s="12">
        <v>20</v>
      </c>
      <c r="E855" s="12" t="s">
        <v>14</v>
      </c>
      <c r="F855" s="16" t="s">
        <v>96</v>
      </c>
      <c r="G855" s="29">
        <f>+G856+G868</f>
        <v>19419071000</v>
      </c>
      <c r="H855" s="29">
        <f>+H856+H868</f>
        <v>0</v>
      </c>
      <c r="I855" s="29">
        <f>+I856+I868</f>
        <v>0</v>
      </c>
      <c r="J855" s="29">
        <f>+J856+J868</f>
        <v>115020000</v>
      </c>
      <c r="K855" s="29">
        <f>+K856+K868</f>
        <v>118021000</v>
      </c>
      <c r="L855" s="29">
        <f t="shared" si="285"/>
        <v>-3001000</v>
      </c>
      <c r="M855" s="29">
        <f>+M856+M868</f>
        <v>19416070000</v>
      </c>
      <c r="N855" s="29">
        <f>+N856+N868</f>
        <v>15978045948.779999</v>
      </c>
      <c r="O855" s="29">
        <f>+O856+O868</f>
        <v>12795591405.530001</v>
      </c>
      <c r="P855" s="29">
        <f>+P856+P868</f>
        <v>5173348973.5499992</v>
      </c>
      <c r="Q855" s="63">
        <f>+Q856+Q868</f>
        <v>5151224636.5499992</v>
      </c>
    </row>
    <row r="856" spans="1:17" ht="19.5" thickBot="1" x14ac:dyDescent="0.3">
      <c r="A856" s="87" t="s">
        <v>507</v>
      </c>
      <c r="B856" s="15" t="s">
        <v>97</v>
      </c>
      <c r="C856" s="12" t="s">
        <v>16</v>
      </c>
      <c r="D856" s="12">
        <v>20</v>
      </c>
      <c r="E856" s="12" t="s">
        <v>14</v>
      </c>
      <c r="F856" s="16" t="s">
        <v>98</v>
      </c>
      <c r="G856" s="27">
        <f>+G857+G861</f>
        <v>189934492</v>
      </c>
      <c r="H856" s="27">
        <f>+H857+H861</f>
        <v>0</v>
      </c>
      <c r="I856" s="27">
        <f>+I857+I861</f>
        <v>0</v>
      </c>
      <c r="J856" s="27">
        <f>+J857+J861</f>
        <v>0</v>
      </c>
      <c r="K856" s="27">
        <f>+K857+K861</f>
        <v>0</v>
      </c>
      <c r="L856" s="27">
        <f t="shared" si="285"/>
        <v>0</v>
      </c>
      <c r="M856" s="27">
        <f>+M857+M861</f>
        <v>189934492</v>
      </c>
      <c r="N856" s="27">
        <f>+N857+N861</f>
        <v>55598789.379999995</v>
      </c>
      <c r="O856" s="27">
        <f>+O857+O861</f>
        <v>55590580.970000014</v>
      </c>
      <c r="P856" s="27">
        <f>+P857+P861</f>
        <v>26554688.369999997</v>
      </c>
      <c r="Q856" s="64">
        <f>+Q857+Q861</f>
        <v>26554688.369999997</v>
      </c>
    </row>
    <row r="857" spans="1:17" ht="48" thickBot="1" x14ac:dyDescent="0.3">
      <c r="A857" s="87" t="s">
        <v>507</v>
      </c>
      <c r="B857" s="15" t="s">
        <v>99</v>
      </c>
      <c r="C857" s="12" t="s">
        <v>16</v>
      </c>
      <c r="D857" s="12">
        <v>20</v>
      </c>
      <c r="E857" s="12" t="s">
        <v>14</v>
      </c>
      <c r="F857" s="16" t="s">
        <v>462</v>
      </c>
      <c r="G857" s="27">
        <f>+G858+G859+G860</f>
        <v>22285314</v>
      </c>
      <c r="H857" s="27">
        <f>+H858+H859+H860</f>
        <v>0</v>
      </c>
      <c r="I857" s="27">
        <f>+I858+I859+I860</f>
        <v>0</v>
      </c>
      <c r="J857" s="27">
        <f>+J858+J859+J860</f>
        <v>0</v>
      </c>
      <c r="K857" s="27">
        <f>+K858+K859+K860</f>
        <v>0</v>
      </c>
      <c r="L857" s="27">
        <f t="shared" si="285"/>
        <v>0</v>
      </c>
      <c r="M857" s="27">
        <f>+M858+M859+M860</f>
        <v>22285314</v>
      </c>
      <c r="N857" s="27">
        <f>+N858+N859+N860</f>
        <v>8349388.8599999994</v>
      </c>
      <c r="O857" s="27">
        <f>+O858+O859+O860</f>
        <v>8347403.6999999993</v>
      </c>
      <c r="P857" s="27">
        <f>+P858+P859+P860</f>
        <v>4000070.1</v>
      </c>
      <c r="Q857" s="64">
        <f>+Q858+Q859+Q860</f>
        <v>4000070.1</v>
      </c>
    </row>
    <row r="858" spans="1:17" ht="48" thickBot="1" x14ac:dyDescent="0.3">
      <c r="A858" s="87" t="s">
        <v>507</v>
      </c>
      <c r="B858" s="18" t="s">
        <v>101</v>
      </c>
      <c r="C858" s="19" t="s">
        <v>16</v>
      </c>
      <c r="D858" s="19">
        <v>20</v>
      </c>
      <c r="E858" s="19" t="s">
        <v>14</v>
      </c>
      <c r="F858" s="20" t="s">
        <v>463</v>
      </c>
      <c r="G858" s="21">
        <v>17785314</v>
      </c>
      <c r="H858" s="21">
        <v>0</v>
      </c>
      <c r="I858" s="21">
        <v>0</v>
      </c>
      <c r="J858" s="21">
        <v>0</v>
      </c>
      <c r="K858" s="21">
        <v>0</v>
      </c>
      <c r="L858" s="21">
        <f t="shared" si="285"/>
        <v>0</v>
      </c>
      <c r="M858" s="21">
        <f>+G858+L858</f>
        <v>17785314</v>
      </c>
      <c r="N858" s="25">
        <v>7015779.2599999998</v>
      </c>
      <c r="O858" s="25">
        <v>7014794.0999999996</v>
      </c>
      <c r="P858" s="21">
        <v>4000070.1</v>
      </c>
      <c r="Q858" s="62">
        <v>4000070.1</v>
      </c>
    </row>
    <row r="859" spans="1:17" ht="32.25" thickBot="1" x14ac:dyDescent="0.3">
      <c r="A859" s="87" t="s">
        <v>507</v>
      </c>
      <c r="B859" s="18" t="s">
        <v>103</v>
      </c>
      <c r="C859" s="19" t="s">
        <v>16</v>
      </c>
      <c r="D859" s="19">
        <v>20</v>
      </c>
      <c r="E859" s="19" t="s">
        <v>14</v>
      </c>
      <c r="F859" s="20" t="s">
        <v>104</v>
      </c>
      <c r="G859" s="21">
        <v>1500000</v>
      </c>
      <c r="H859" s="21">
        <v>0</v>
      </c>
      <c r="I859" s="21">
        <v>0</v>
      </c>
      <c r="J859" s="21">
        <v>0</v>
      </c>
      <c r="K859" s="21">
        <v>0</v>
      </c>
      <c r="L859" s="21">
        <f t="shared" si="285"/>
        <v>0</v>
      </c>
      <c r="M859" s="21">
        <f>+G859+L859</f>
        <v>1500000</v>
      </c>
      <c r="N859" s="25">
        <v>1333609.6000000001</v>
      </c>
      <c r="O859" s="25">
        <v>1332609.6000000001</v>
      </c>
      <c r="P859" s="21">
        <v>0</v>
      </c>
      <c r="Q859" s="62">
        <v>0</v>
      </c>
    </row>
    <row r="860" spans="1:17" ht="19.5" thickBot="1" x14ac:dyDescent="0.3">
      <c r="A860" s="87" t="s">
        <v>507</v>
      </c>
      <c r="B860" s="18" t="s">
        <v>105</v>
      </c>
      <c r="C860" s="19" t="s">
        <v>16</v>
      </c>
      <c r="D860" s="19">
        <v>20</v>
      </c>
      <c r="E860" s="19" t="s">
        <v>14</v>
      </c>
      <c r="F860" s="20" t="s">
        <v>106</v>
      </c>
      <c r="G860" s="21">
        <v>3000000</v>
      </c>
      <c r="H860" s="21">
        <v>0</v>
      </c>
      <c r="I860" s="21">
        <v>0</v>
      </c>
      <c r="J860" s="21">
        <v>0</v>
      </c>
      <c r="K860" s="21">
        <v>0</v>
      </c>
      <c r="L860" s="21">
        <f t="shared" ref="L860:L923" si="296">+H860-I860+J860-K860</f>
        <v>0</v>
      </c>
      <c r="M860" s="21">
        <f>+G860+L860</f>
        <v>3000000</v>
      </c>
      <c r="N860" s="25">
        <v>0</v>
      </c>
      <c r="O860" s="25">
        <v>0</v>
      </c>
      <c r="P860" s="21">
        <v>0</v>
      </c>
      <c r="Q860" s="62">
        <v>0</v>
      </c>
    </row>
    <row r="861" spans="1:17" ht="32.25" thickBot="1" x14ac:dyDescent="0.3">
      <c r="A861" s="87" t="s">
        <v>507</v>
      </c>
      <c r="B861" s="30" t="s">
        <v>107</v>
      </c>
      <c r="C861" s="12" t="s">
        <v>16</v>
      </c>
      <c r="D861" s="12">
        <v>20</v>
      </c>
      <c r="E861" s="12" t="s">
        <v>14</v>
      </c>
      <c r="F861" s="16" t="s">
        <v>464</v>
      </c>
      <c r="G861" s="27">
        <f>+G862+G863+G865+G866+G867+G864</f>
        <v>167649178</v>
      </c>
      <c r="H861" s="27">
        <f>+H862+H863+H865+H866+H867+H864</f>
        <v>0</v>
      </c>
      <c r="I861" s="27">
        <f>+I862+I863+I865+I866+I867+I864</f>
        <v>0</v>
      </c>
      <c r="J861" s="27">
        <f>+J862+J863+J865+J866+J867+J864</f>
        <v>0</v>
      </c>
      <c r="K861" s="27">
        <f>+K862+K863+K865+K866+K867+K864</f>
        <v>0</v>
      </c>
      <c r="L861" s="27">
        <f t="shared" si="296"/>
        <v>0</v>
      </c>
      <c r="M861" s="27">
        <f>+M862+M863+M865+M866+M867+M864</f>
        <v>167649178</v>
      </c>
      <c r="N861" s="27">
        <f>+N862+N863+N865+N866+N867+N864</f>
        <v>47249400.519999996</v>
      </c>
      <c r="O861" s="27">
        <f>+O862+O863+O865+O866+O867+O864</f>
        <v>47243177.270000011</v>
      </c>
      <c r="P861" s="27">
        <f>+P862+P863+P865+P866+P867+P864</f>
        <v>22554618.269999996</v>
      </c>
      <c r="Q861" s="64">
        <f>+Q862+Q863+Q865+Q866+Q867+Q864</f>
        <v>22554618.269999996</v>
      </c>
    </row>
    <row r="862" spans="1:17" ht="32.25" thickBot="1" x14ac:dyDescent="0.3">
      <c r="A862" s="87" t="s">
        <v>507</v>
      </c>
      <c r="B862" s="31" t="s">
        <v>111</v>
      </c>
      <c r="C862" s="19" t="s">
        <v>16</v>
      </c>
      <c r="D862" s="19">
        <v>20</v>
      </c>
      <c r="E862" s="19" t="s">
        <v>14</v>
      </c>
      <c r="F862" s="20" t="s">
        <v>465</v>
      </c>
      <c r="G862" s="21">
        <v>97696672</v>
      </c>
      <c r="H862" s="21">
        <v>0</v>
      </c>
      <c r="I862" s="21">
        <v>0</v>
      </c>
      <c r="J862" s="21">
        <v>0</v>
      </c>
      <c r="K862" s="21">
        <v>0</v>
      </c>
      <c r="L862" s="21">
        <f t="shared" si="296"/>
        <v>0</v>
      </c>
      <c r="M862" s="21">
        <f t="shared" ref="M862:M867" si="297">+G862+L862</f>
        <v>97696672</v>
      </c>
      <c r="N862" s="25">
        <v>3120265.26</v>
      </c>
      <c r="O862" s="25">
        <v>3119270.74</v>
      </c>
      <c r="P862" s="21">
        <v>1000060.74</v>
      </c>
      <c r="Q862" s="62">
        <v>1000060.74</v>
      </c>
    </row>
    <row r="863" spans="1:17" ht="48" thickBot="1" x14ac:dyDescent="0.3">
      <c r="A863" s="87" t="s">
        <v>507</v>
      </c>
      <c r="B863" s="31" t="s">
        <v>113</v>
      </c>
      <c r="C863" s="19" t="s">
        <v>16</v>
      </c>
      <c r="D863" s="19">
        <v>20</v>
      </c>
      <c r="E863" s="19" t="s">
        <v>14</v>
      </c>
      <c r="F863" s="20" t="s">
        <v>114</v>
      </c>
      <c r="G863" s="21">
        <v>53360773</v>
      </c>
      <c r="H863" s="21">
        <v>0</v>
      </c>
      <c r="I863" s="21">
        <v>0</v>
      </c>
      <c r="J863" s="21">
        <v>0</v>
      </c>
      <c r="K863" s="21">
        <v>0</v>
      </c>
      <c r="L863" s="21">
        <f t="shared" si="296"/>
        <v>0</v>
      </c>
      <c r="M863" s="21">
        <f t="shared" si="297"/>
        <v>53360773</v>
      </c>
      <c r="N863" s="25">
        <v>36036825</v>
      </c>
      <c r="O863" s="25">
        <v>36035982.770000003</v>
      </c>
      <c r="P863" s="21">
        <v>20553888.77</v>
      </c>
      <c r="Q863" s="62">
        <v>20553888.77</v>
      </c>
    </row>
    <row r="864" spans="1:17" ht="19.5" thickBot="1" x14ac:dyDescent="0.3">
      <c r="A864" s="87" t="s">
        <v>507</v>
      </c>
      <c r="B864" s="31" t="s">
        <v>115</v>
      </c>
      <c r="C864" s="19" t="s">
        <v>16</v>
      </c>
      <c r="D864" s="19">
        <v>20</v>
      </c>
      <c r="E864" s="19" t="s">
        <v>14</v>
      </c>
      <c r="F864" s="20" t="s">
        <v>116</v>
      </c>
      <c r="G864" s="21">
        <v>3000000</v>
      </c>
      <c r="H864" s="21">
        <v>0</v>
      </c>
      <c r="I864" s="21">
        <v>0</v>
      </c>
      <c r="J864" s="21">
        <v>0</v>
      </c>
      <c r="K864" s="21">
        <v>0</v>
      </c>
      <c r="L864" s="21">
        <f t="shared" si="296"/>
        <v>0</v>
      </c>
      <c r="M864" s="21">
        <f t="shared" si="297"/>
        <v>3000000</v>
      </c>
      <c r="N864" s="25">
        <v>282700</v>
      </c>
      <c r="O864" s="25">
        <v>281700</v>
      </c>
      <c r="P864" s="21">
        <v>0</v>
      </c>
      <c r="Q864" s="62">
        <v>0</v>
      </c>
    </row>
    <row r="865" spans="1:17" ht="48" thickBot="1" x14ac:dyDescent="0.3">
      <c r="A865" s="87" t="s">
        <v>507</v>
      </c>
      <c r="B865" s="31" t="s">
        <v>117</v>
      </c>
      <c r="C865" s="19" t="s">
        <v>16</v>
      </c>
      <c r="D865" s="19">
        <v>20</v>
      </c>
      <c r="E865" s="19" t="s">
        <v>14</v>
      </c>
      <c r="F865" s="20" t="s">
        <v>118</v>
      </c>
      <c r="G865" s="21">
        <v>3492117</v>
      </c>
      <c r="H865" s="21">
        <v>0</v>
      </c>
      <c r="I865" s="21">
        <v>0</v>
      </c>
      <c r="J865" s="21">
        <v>0</v>
      </c>
      <c r="K865" s="21">
        <v>0</v>
      </c>
      <c r="L865" s="21">
        <f t="shared" si="296"/>
        <v>0</v>
      </c>
      <c r="M865" s="21">
        <f t="shared" si="297"/>
        <v>3492117</v>
      </c>
      <c r="N865" s="25">
        <v>1505315.26</v>
      </c>
      <c r="O865" s="25">
        <v>1504316.77</v>
      </c>
      <c r="P865" s="21">
        <v>1000056.77</v>
      </c>
      <c r="Q865" s="62">
        <v>1000056.77</v>
      </c>
    </row>
    <row r="866" spans="1:17" ht="19.5" thickBot="1" x14ac:dyDescent="0.3">
      <c r="A866" s="87" t="s">
        <v>507</v>
      </c>
      <c r="B866" s="31" t="s">
        <v>119</v>
      </c>
      <c r="C866" s="19" t="s">
        <v>16</v>
      </c>
      <c r="D866" s="19">
        <v>20</v>
      </c>
      <c r="E866" s="19" t="s">
        <v>14</v>
      </c>
      <c r="F866" s="20" t="s">
        <v>120</v>
      </c>
      <c r="G866" s="21">
        <v>8099616</v>
      </c>
      <c r="H866" s="21">
        <v>0</v>
      </c>
      <c r="I866" s="21">
        <v>0</v>
      </c>
      <c r="J866" s="21">
        <v>0</v>
      </c>
      <c r="K866" s="21">
        <v>0</v>
      </c>
      <c r="L866" s="21">
        <f t="shared" si="296"/>
        <v>0</v>
      </c>
      <c r="M866" s="21">
        <f t="shared" si="297"/>
        <v>8099616</v>
      </c>
      <c r="N866" s="25">
        <v>6302295</v>
      </c>
      <c r="O866" s="25">
        <v>6301296.5599999996</v>
      </c>
      <c r="P866" s="21">
        <v>1.56</v>
      </c>
      <c r="Q866" s="62">
        <v>1.56</v>
      </c>
    </row>
    <row r="867" spans="1:17" ht="19.5" thickBot="1" x14ac:dyDescent="0.3">
      <c r="A867" s="87" t="s">
        <v>507</v>
      </c>
      <c r="B867" s="31" t="s">
        <v>123</v>
      </c>
      <c r="C867" s="19" t="s">
        <v>16</v>
      </c>
      <c r="D867" s="19">
        <v>20</v>
      </c>
      <c r="E867" s="19" t="s">
        <v>14</v>
      </c>
      <c r="F867" s="20" t="s">
        <v>466</v>
      </c>
      <c r="G867" s="21">
        <v>2000000</v>
      </c>
      <c r="H867" s="21">
        <v>0</v>
      </c>
      <c r="I867" s="21">
        <v>0</v>
      </c>
      <c r="J867" s="21">
        <v>0</v>
      </c>
      <c r="K867" s="21">
        <v>0</v>
      </c>
      <c r="L867" s="21">
        <f t="shared" si="296"/>
        <v>0</v>
      </c>
      <c r="M867" s="21">
        <f t="shared" si="297"/>
        <v>2000000</v>
      </c>
      <c r="N867" s="25">
        <v>2000</v>
      </c>
      <c r="O867" s="25">
        <v>610.42999999999995</v>
      </c>
      <c r="P867" s="21">
        <v>610.42999999999995</v>
      </c>
      <c r="Q867" s="62">
        <v>610.42999999999995</v>
      </c>
    </row>
    <row r="868" spans="1:17" ht="19.5" thickBot="1" x14ac:dyDescent="0.3">
      <c r="A868" s="87" t="s">
        <v>507</v>
      </c>
      <c r="B868" s="15" t="s">
        <v>133</v>
      </c>
      <c r="C868" s="12" t="s">
        <v>16</v>
      </c>
      <c r="D868" s="12">
        <v>20</v>
      </c>
      <c r="E868" s="12" t="s">
        <v>14</v>
      </c>
      <c r="F868" s="16" t="s">
        <v>134</v>
      </c>
      <c r="G868" s="27">
        <f>+G869+G880+G887+G893+G876</f>
        <v>19229136508</v>
      </c>
      <c r="H868" s="27">
        <f>+H869+H880+H887+H893+H876</f>
        <v>0</v>
      </c>
      <c r="I868" s="27">
        <f>+I869+I880+I887+I893+I876</f>
        <v>0</v>
      </c>
      <c r="J868" s="27">
        <f>+J869+J880+J887+J893+J876</f>
        <v>115020000</v>
      </c>
      <c r="K868" s="27">
        <f>+K869+K880+K887+K893+K876</f>
        <v>118021000</v>
      </c>
      <c r="L868" s="27">
        <f t="shared" si="296"/>
        <v>-3001000</v>
      </c>
      <c r="M868" s="27">
        <f>+M869+M880+M887+M893+M876</f>
        <v>19226135508</v>
      </c>
      <c r="N868" s="27">
        <f>+N869+N880+N887+N893+N876</f>
        <v>15922447159.4</v>
      </c>
      <c r="O868" s="27">
        <f>+O869+O880+O887+O893+O876</f>
        <v>12740000824.560001</v>
      </c>
      <c r="P868" s="27">
        <f>+P869+P880+P887+P893+P876</f>
        <v>5146794285.1799994</v>
      </c>
      <c r="Q868" s="64">
        <f>+Q869+Q880+Q887+Q893+Q876</f>
        <v>5124669948.1799994</v>
      </c>
    </row>
    <row r="869" spans="1:17" ht="63.75" thickBot="1" x14ac:dyDescent="0.3">
      <c r="A869" s="87" t="s">
        <v>507</v>
      </c>
      <c r="B869" s="15" t="s">
        <v>139</v>
      </c>
      <c r="C869" s="12" t="s">
        <v>16</v>
      </c>
      <c r="D869" s="12">
        <v>20</v>
      </c>
      <c r="E869" s="12" t="s">
        <v>14</v>
      </c>
      <c r="F869" s="16" t="s">
        <v>467</v>
      </c>
      <c r="G869" s="27">
        <f>+G870+G873+G874+G875+G872+G871</f>
        <v>952153325</v>
      </c>
      <c r="H869" s="27">
        <f>+H870+H873+H874+H875+H872+H871</f>
        <v>0</v>
      </c>
      <c r="I869" s="27">
        <f>+I870+I873+I874+I875+I872+I871</f>
        <v>0</v>
      </c>
      <c r="J869" s="27">
        <f>+J870+J873+J874+J875+J872+J871</f>
        <v>45000000</v>
      </c>
      <c r="K869" s="27">
        <f>+K870+K873+K874+K875+K872+K871</f>
        <v>0</v>
      </c>
      <c r="L869" s="27">
        <f t="shared" si="296"/>
        <v>45000000</v>
      </c>
      <c r="M869" s="27">
        <f>+M870+M873+M874+M875+M872+M871</f>
        <v>997153325</v>
      </c>
      <c r="N869" s="27">
        <f>+N870+N873+N874+N875+N872+N871</f>
        <v>752480186.58000004</v>
      </c>
      <c r="O869" s="27">
        <f>+O870+O873+O874+O875+O872+O871</f>
        <v>447592680.38999999</v>
      </c>
      <c r="P869" s="27">
        <f>+P870+P873+P874+P875+P872+P871</f>
        <v>258698558.72999999</v>
      </c>
      <c r="Q869" s="64">
        <f>+Q870+Q873+Q874+Q875+Q872+Q871</f>
        <v>236652521.73000002</v>
      </c>
    </row>
    <row r="870" spans="1:17" ht="32.25" thickBot="1" x14ac:dyDescent="0.3">
      <c r="A870" s="87" t="s">
        <v>507</v>
      </c>
      <c r="B870" s="18" t="s">
        <v>141</v>
      </c>
      <c r="C870" s="19" t="s">
        <v>16</v>
      </c>
      <c r="D870" s="19">
        <v>20</v>
      </c>
      <c r="E870" s="19" t="s">
        <v>14</v>
      </c>
      <c r="F870" s="20" t="s">
        <v>142</v>
      </c>
      <c r="G870" s="21">
        <v>16420000</v>
      </c>
      <c r="H870" s="21">
        <v>0</v>
      </c>
      <c r="I870" s="21">
        <v>0</v>
      </c>
      <c r="J870" s="21">
        <v>0</v>
      </c>
      <c r="K870" s="21">
        <v>0</v>
      </c>
      <c r="L870" s="21">
        <f t="shared" si="296"/>
        <v>0</v>
      </c>
      <c r="M870" s="21">
        <f t="shared" ref="M870:M875" si="298">+G870+L870</f>
        <v>16420000</v>
      </c>
      <c r="N870" s="25">
        <v>3138717.25</v>
      </c>
      <c r="O870" s="25">
        <v>3138717.25</v>
      </c>
      <c r="P870" s="21">
        <v>3138717.25</v>
      </c>
      <c r="Q870" s="62">
        <v>3138717.25</v>
      </c>
    </row>
    <row r="871" spans="1:17" ht="19.5" thickBot="1" x14ac:dyDescent="0.3">
      <c r="A871" s="87" t="s">
        <v>507</v>
      </c>
      <c r="B871" s="18" t="s">
        <v>143</v>
      </c>
      <c r="C871" s="19" t="s">
        <v>16</v>
      </c>
      <c r="D871" s="19">
        <v>20</v>
      </c>
      <c r="E871" s="19" t="s">
        <v>14</v>
      </c>
      <c r="F871" s="20" t="s">
        <v>144</v>
      </c>
      <c r="G871" s="21">
        <v>86852600</v>
      </c>
      <c r="H871" s="21">
        <v>0</v>
      </c>
      <c r="I871" s="21">
        <v>0</v>
      </c>
      <c r="J871" s="21">
        <v>45000000</v>
      </c>
      <c r="K871" s="21">
        <v>0</v>
      </c>
      <c r="L871" s="21">
        <f t="shared" si="296"/>
        <v>45000000</v>
      </c>
      <c r="M871" s="21">
        <f t="shared" si="298"/>
        <v>131852600</v>
      </c>
      <c r="N871" s="25">
        <v>130853600</v>
      </c>
      <c r="O871" s="25">
        <v>130852608.8</v>
      </c>
      <c r="P871" s="21">
        <v>130538056.8</v>
      </c>
      <c r="Q871" s="62">
        <v>130538056.8</v>
      </c>
    </row>
    <row r="872" spans="1:17" ht="19.5" thickBot="1" x14ac:dyDescent="0.3">
      <c r="A872" s="87" t="s">
        <v>507</v>
      </c>
      <c r="B872" s="18" t="s">
        <v>145</v>
      </c>
      <c r="C872" s="19" t="s">
        <v>16</v>
      </c>
      <c r="D872" s="19">
        <v>20</v>
      </c>
      <c r="E872" s="19" t="s">
        <v>14</v>
      </c>
      <c r="F872" s="20" t="s">
        <v>146</v>
      </c>
      <c r="G872" s="21">
        <v>15717514</v>
      </c>
      <c r="H872" s="21">
        <v>0</v>
      </c>
      <c r="I872" s="21">
        <v>0</v>
      </c>
      <c r="J872" s="21">
        <v>0</v>
      </c>
      <c r="K872" s="21">
        <v>0</v>
      </c>
      <c r="L872" s="21">
        <f t="shared" si="296"/>
        <v>0</v>
      </c>
      <c r="M872" s="21">
        <f t="shared" si="298"/>
        <v>15717514</v>
      </c>
      <c r="N872" s="25">
        <v>2942570</v>
      </c>
      <c r="O872" s="25">
        <v>2941578.95</v>
      </c>
      <c r="P872" s="21">
        <v>120008.95</v>
      </c>
      <c r="Q872" s="62">
        <v>120008.95</v>
      </c>
    </row>
    <row r="873" spans="1:17" ht="19.5" thickBot="1" x14ac:dyDescent="0.3">
      <c r="A873" s="87" t="s">
        <v>507</v>
      </c>
      <c r="B873" s="18" t="s">
        <v>147</v>
      </c>
      <c r="C873" s="19" t="s">
        <v>16</v>
      </c>
      <c r="D873" s="19">
        <v>20</v>
      </c>
      <c r="E873" s="19" t="s">
        <v>14</v>
      </c>
      <c r="F873" s="20" t="s">
        <v>148</v>
      </c>
      <c r="G873" s="21">
        <v>25215211</v>
      </c>
      <c r="H873" s="21">
        <v>0</v>
      </c>
      <c r="I873" s="21">
        <v>0</v>
      </c>
      <c r="J873" s="21">
        <v>0</v>
      </c>
      <c r="K873" s="21">
        <v>0</v>
      </c>
      <c r="L873" s="21">
        <f t="shared" si="296"/>
        <v>0</v>
      </c>
      <c r="M873" s="21">
        <f t="shared" si="298"/>
        <v>25215211</v>
      </c>
      <c r="N873" s="25">
        <v>4826883.33</v>
      </c>
      <c r="O873" s="25">
        <v>4825905.5199999996</v>
      </c>
      <c r="P873" s="21">
        <v>3630588.86</v>
      </c>
      <c r="Q873" s="62">
        <v>3630588.86</v>
      </c>
    </row>
    <row r="874" spans="1:17" ht="19.5" thickBot="1" x14ac:dyDescent="0.3">
      <c r="A874" s="87" t="s">
        <v>507</v>
      </c>
      <c r="B874" s="18" t="s">
        <v>149</v>
      </c>
      <c r="C874" s="19" t="s">
        <v>16</v>
      </c>
      <c r="D874" s="19">
        <v>20</v>
      </c>
      <c r="E874" s="19" t="s">
        <v>14</v>
      </c>
      <c r="F874" s="20" t="s">
        <v>150</v>
      </c>
      <c r="G874" s="21">
        <v>421698000</v>
      </c>
      <c r="H874" s="21">
        <v>0</v>
      </c>
      <c r="I874" s="21">
        <v>0</v>
      </c>
      <c r="J874" s="21">
        <v>0</v>
      </c>
      <c r="K874" s="21">
        <v>0</v>
      </c>
      <c r="L874" s="21">
        <f t="shared" si="296"/>
        <v>0</v>
      </c>
      <c r="M874" s="21">
        <f t="shared" si="298"/>
        <v>421698000</v>
      </c>
      <c r="N874" s="25">
        <v>224468416</v>
      </c>
      <c r="O874" s="25">
        <v>224380302.87</v>
      </c>
      <c r="P874" s="21">
        <v>39817619.869999997</v>
      </c>
      <c r="Q874" s="62">
        <v>17771582.870000001</v>
      </c>
    </row>
    <row r="875" spans="1:17" ht="32.25" thickBot="1" x14ac:dyDescent="0.3">
      <c r="A875" s="87" t="s">
        <v>507</v>
      </c>
      <c r="B875" s="18" t="s">
        <v>151</v>
      </c>
      <c r="C875" s="19" t="s">
        <v>16</v>
      </c>
      <c r="D875" s="19">
        <v>20</v>
      </c>
      <c r="E875" s="19" t="s">
        <v>14</v>
      </c>
      <c r="F875" s="20" t="s">
        <v>468</v>
      </c>
      <c r="G875" s="21">
        <v>386250000</v>
      </c>
      <c r="H875" s="21">
        <v>0</v>
      </c>
      <c r="I875" s="21">
        <v>0</v>
      </c>
      <c r="J875" s="21">
        <v>0</v>
      </c>
      <c r="K875" s="21">
        <v>0</v>
      </c>
      <c r="L875" s="21">
        <f t="shared" si="296"/>
        <v>0</v>
      </c>
      <c r="M875" s="21">
        <f t="shared" si="298"/>
        <v>386250000</v>
      </c>
      <c r="N875" s="25">
        <v>386250000</v>
      </c>
      <c r="O875" s="25">
        <v>81453567</v>
      </c>
      <c r="P875" s="21">
        <v>81453567</v>
      </c>
      <c r="Q875" s="62">
        <v>81453567</v>
      </c>
    </row>
    <row r="876" spans="1:17" ht="48" thickBot="1" x14ac:dyDescent="0.3">
      <c r="A876" s="87" t="s">
        <v>507</v>
      </c>
      <c r="B876" s="15" t="s">
        <v>153</v>
      </c>
      <c r="C876" s="12" t="s">
        <v>16</v>
      </c>
      <c r="D876" s="12">
        <v>20</v>
      </c>
      <c r="E876" s="12" t="s">
        <v>14</v>
      </c>
      <c r="F876" s="16" t="s">
        <v>469</v>
      </c>
      <c r="G876" s="27">
        <f>+G877+G878+G879</f>
        <v>9992637352</v>
      </c>
      <c r="H876" s="27">
        <f>+H877+H878+H879</f>
        <v>0</v>
      </c>
      <c r="I876" s="27">
        <f>+I877+I878+I879</f>
        <v>0</v>
      </c>
      <c r="J876" s="27">
        <f>+J877+J878+J879</f>
        <v>0</v>
      </c>
      <c r="K876" s="27">
        <f>+K877+K878+K879</f>
        <v>48021000</v>
      </c>
      <c r="L876" s="27">
        <f t="shared" si="296"/>
        <v>-48021000</v>
      </c>
      <c r="M876" s="27">
        <f>+M877+M878+M879</f>
        <v>9944616352</v>
      </c>
      <c r="N876" s="27">
        <f>+N877+N878+N879</f>
        <v>8008362803.6099997</v>
      </c>
      <c r="O876" s="27">
        <f>+O877+O878+O879</f>
        <v>5600708858.3800001</v>
      </c>
      <c r="P876" s="27">
        <f>+P877+P878+P879</f>
        <v>3459010587.6999998</v>
      </c>
      <c r="Q876" s="64">
        <f>+Q877+Q878+Q879</f>
        <v>3459010587.6999998</v>
      </c>
    </row>
    <row r="877" spans="1:17" ht="19.5" thickBot="1" x14ac:dyDescent="0.3">
      <c r="A877" s="87" t="s">
        <v>507</v>
      </c>
      <c r="B877" s="18" t="s">
        <v>155</v>
      </c>
      <c r="C877" s="19" t="s">
        <v>16</v>
      </c>
      <c r="D877" s="19">
        <v>20</v>
      </c>
      <c r="E877" s="19" t="s">
        <v>14</v>
      </c>
      <c r="F877" s="20" t="s">
        <v>156</v>
      </c>
      <c r="G877" s="21">
        <v>1637544870</v>
      </c>
      <c r="H877" s="21">
        <v>0</v>
      </c>
      <c r="I877" s="21">
        <v>0</v>
      </c>
      <c r="J877" s="21">
        <v>0</v>
      </c>
      <c r="K877" s="21">
        <v>0</v>
      </c>
      <c r="L877" s="21">
        <f t="shared" si="296"/>
        <v>0</v>
      </c>
      <c r="M877" s="21">
        <f>+G877+L877</f>
        <v>1637544870</v>
      </c>
      <c r="N877" s="21">
        <v>1172101821</v>
      </c>
      <c r="O877" s="21">
        <v>1172101821</v>
      </c>
      <c r="P877" s="21">
        <v>1137013348.99</v>
      </c>
      <c r="Q877" s="62">
        <v>1137013348.99</v>
      </c>
    </row>
    <row r="878" spans="1:17" ht="19.5" thickBot="1" x14ac:dyDescent="0.3">
      <c r="A878" s="87" t="s">
        <v>507</v>
      </c>
      <c r="B878" s="18" t="s">
        <v>157</v>
      </c>
      <c r="C878" s="19" t="s">
        <v>16</v>
      </c>
      <c r="D878" s="19">
        <v>20</v>
      </c>
      <c r="E878" s="19" t="s">
        <v>14</v>
      </c>
      <c r="F878" s="20" t="s">
        <v>158</v>
      </c>
      <c r="G878" s="21">
        <v>8350831932</v>
      </c>
      <c r="H878" s="21">
        <v>0</v>
      </c>
      <c r="I878" s="21">
        <v>0</v>
      </c>
      <c r="J878" s="21">
        <v>0</v>
      </c>
      <c r="K878" s="21">
        <f>46000000+2021000</f>
        <v>48021000</v>
      </c>
      <c r="L878" s="21">
        <f t="shared" si="296"/>
        <v>-48021000</v>
      </c>
      <c r="M878" s="21">
        <f>+G878+L878</f>
        <v>8302810932</v>
      </c>
      <c r="N878" s="21">
        <v>6834892585.6099997</v>
      </c>
      <c r="O878" s="21">
        <v>4427240636.5</v>
      </c>
      <c r="P878" s="21">
        <v>2321997234.8299999</v>
      </c>
      <c r="Q878" s="62">
        <v>2321997234.8299999</v>
      </c>
    </row>
    <row r="879" spans="1:17" ht="32.25" thickBot="1" x14ac:dyDescent="0.3">
      <c r="A879" s="87" t="s">
        <v>507</v>
      </c>
      <c r="B879" s="18" t="s">
        <v>159</v>
      </c>
      <c r="C879" s="19" t="s">
        <v>16</v>
      </c>
      <c r="D879" s="19">
        <v>20</v>
      </c>
      <c r="E879" s="19" t="s">
        <v>14</v>
      </c>
      <c r="F879" s="20" t="s">
        <v>160</v>
      </c>
      <c r="G879" s="21">
        <v>4260550</v>
      </c>
      <c r="H879" s="21">
        <v>0</v>
      </c>
      <c r="I879" s="21">
        <v>0</v>
      </c>
      <c r="J879" s="21">
        <v>0</v>
      </c>
      <c r="K879" s="21">
        <v>0</v>
      </c>
      <c r="L879" s="21">
        <f t="shared" si="296"/>
        <v>0</v>
      </c>
      <c r="M879" s="21">
        <f>+G879+L879</f>
        <v>4260550</v>
      </c>
      <c r="N879" s="21">
        <v>1368397</v>
      </c>
      <c r="O879" s="21">
        <v>1366400.88</v>
      </c>
      <c r="P879" s="21">
        <v>3.88</v>
      </c>
      <c r="Q879" s="62">
        <v>3.88</v>
      </c>
    </row>
    <row r="880" spans="1:17" ht="32.25" thickBot="1" x14ac:dyDescent="0.3">
      <c r="A880" s="87" t="s">
        <v>507</v>
      </c>
      <c r="B880" s="15" t="s">
        <v>161</v>
      </c>
      <c r="C880" s="12" t="s">
        <v>16</v>
      </c>
      <c r="D880" s="12">
        <v>20</v>
      </c>
      <c r="E880" s="12" t="s">
        <v>14</v>
      </c>
      <c r="F880" s="16" t="s">
        <v>162</v>
      </c>
      <c r="G880" s="27">
        <f>SUM(G881:G886)</f>
        <v>7651445831</v>
      </c>
      <c r="H880" s="27">
        <f>SUM(H881:H886)</f>
        <v>0</v>
      </c>
      <c r="I880" s="27">
        <f>SUM(I881:I886)</f>
        <v>0</v>
      </c>
      <c r="J880" s="27">
        <f>SUM(J881:J886)</f>
        <v>70000000</v>
      </c>
      <c r="K880" s="27">
        <f>SUM(K881:K886)</f>
        <v>70000000</v>
      </c>
      <c r="L880" s="27">
        <f t="shared" si="296"/>
        <v>0</v>
      </c>
      <c r="M880" s="27">
        <f>SUM(M881:M886)</f>
        <v>7651445831</v>
      </c>
      <c r="N880" s="27">
        <f>SUM(N881:N886)</f>
        <v>6611573206.9300003</v>
      </c>
      <c r="O880" s="27">
        <f>SUM(O881:O886)</f>
        <v>6328394885.3200006</v>
      </c>
      <c r="P880" s="27">
        <f>SUM(P881:P886)</f>
        <v>1397450739.2799997</v>
      </c>
      <c r="Q880" s="64">
        <f>SUM(Q881:Q886)</f>
        <v>1397372439.2799997</v>
      </c>
    </row>
    <row r="881" spans="1:17" ht="19.5" thickBot="1" x14ac:dyDescent="0.3">
      <c r="A881" s="87" t="s">
        <v>507</v>
      </c>
      <c r="B881" s="18" t="s">
        <v>163</v>
      </c>
      <c r="C881" s="19" t="s">
        <v>16</v>
      </c>
      <c r="D881" s="19">
        <v>20</v>
      </c>
      <c r="E881" s="19" t="s">
        <v>14</v>
      </c>
      <c r="F881" s="20" t="s">
        <v>164</v>
      </c>
      <c r="G881" s="21">
        <v>2184505767</v>
      </c>
      <c r="H881" s="21">
        <v>0</v>
      </c>
      <c r="I881" s="21">
        <v>0</v>
      </c>
      <c r="J881" s="21">
        <v>0</v>
      </c>
      <c r="K881" s="21">
        <v>70000000</v>
      </c>
      <c r="L881" s="21">
        <f t="shared" si="296"/>
        <v>-70000000</v>
      </c>
      <c r="M881" s="21">
        <f t="shared" ref="M881:M886" si="299">+G881+L881</f>
        <v>2114505767</v>
      </c>
      <c r="N881" s="21">
        <v>1975657263.26</v>
      </c>
      <c r="O881" s="21">
        <v>1975343500.3900001</v>
      </c>
      <c r="P881" s="21">
        <v>431110160.38999999</v>
      </c>
      <c r="Q881" s="62">
        <v>431110160.38999999</v>
      </c>
    </row>
    <row r="882" spans="1:17" ht="32.25" thickBot="1" x14ac:dyDescent="0.3">
      <c r="A882" s="87" t="s">
        <v>507</v>
      </c>
      <c r="B882" s="18" t="s">
        <v>165</v>
      </c>
      <c r="C882" s="19" t="s">
        <v>16</v>
      </c>
      <c r="D882" s="19">
        <v>20</v>
      </c>
      <c r="E882" s="19" t="s">
        <v>14</v>
      </c>
      <c r="F882" s="20" t="s">
        <v>470</v>
      </c>
      <c r="G882" s="21">
        <v>3068205231</v>
      </c>
      <c r="H882" s="21">
        <v>0</v>
      </c>
      <c r="I882" s="21">
        <v>0</v>
      </c>
      <c r="J882" s="21">
        <v>70000000</v>
      </c>
      <c r="K882" s="21">
        <v>0</v>
      </c>
      <c r="L882" s="21">
        <f t="shared" si="296"/>
        <v>70000000</v>
      </c>
      <c r="M882" s="21">
        <f t="shared" si="299"/>
        <v>3138205231</v>
      </c>
      <c r="N882" s="21">
        <v>3088528518</v>
      </c>
      <c r="O882" s="21">
        <v>2973877816.3699999</v>
      </c>
      <c r="P882" s="21">
        <v>644223054.37</v>
      </c>
      <c r="Q882" s="62">
        <v>644144754.37</v>
      </c>
    </row>
    <row r="883" spans="1:17" ht="32.25" thickBot="1" x14ac:dyDescent="0.3">
      <c r="A883" s="87" t="s">
        <v>507</v>
      </c>
      <c r="B883" s="18" t="s">
        <v>167</v>
      </c>
      <c r="C883" s="19" t="s">
        <v>16</v>
      </c>
      <c r="D883" s="19">
        <v>20</v>
      </c>
      <c r="E883" s="19" t="s">
        <v>14</v>
      </c>
      <c r="F883" s="20" t="s">
        <v>471</v>
      </c>
      <c r="G883" s="21">
        <v>373553600</v>
      </c>
      <c r="H883" s="21">
        <v>0</v>
      </c>
      <c r="I883" s="21">
        <v>0</v>
      </c>
      <c r="J883" s="21">
        <v>0</v>
      </c>
      <c r="K883" s="21">
        <v>0</v>
      </c>
      <c r="L883" s="21">
        <f t="shared" si="296"/>
        <v>0</v>
      </c>
      <c r="M883" s="21">
        <f t="shared" si="299"/>
        <v>373553600</v>
      </c>
      <c r="N883" s="21">
        <v>233224600</v>
      </c>
      <c r="O883" s="21">
        <v>65165169.350000001</v>
      </c>
      <c r="P883" s="21">
        <v>24466325.350000001</v>
      </c>
      <c r="Q883" s="62">
        <v>24466325.350000001</v>
      </c>
    </row>
    <row r="884" spans="1:17" ht="19.5" thickBot="1" x14ac:dyDescent="0.3">
      <c r="A884" s="87" t="s">
        <v>507</v>
      </c>
      <c r="B884" s="18" t="s">
        <v>169</v>
      </c>
      <c r="C884" s="19" t="s">
        <v>16</v>
      </c>
      <c r="D884" s="19">
        <v>20</v>
      </c>
      <c r="E884" s="19" t="s">
        <v>14</v>
      </c>
      <c r="F884" s="20" t="s">
        <v>170</v>
      </c>
      <c r="G884" s="21">
        <v>1353159517</v>
      </c>
      <c r="H884" s="21">
        <v>0</v>
      </c>
      <c r="I884" s="21">
        <v>0</v>
      </c>
      <c r="J884" s="21">
        <v>0</v>
      </c>
      <c r="K884" s="21">
        <v>0</v>
      </c>
      <c r="L884" s="21">
        <f t="shared" si="296"/>
        <v>0</v>
      </c>
      <c r="M884" s="21">
        <f t="shared" si="299"/>
        <v>1353159517</v>
      </c>
      <c r="N884" s="21">
        <v>1012325825.67</v>
      </c>
      <c r="O884" s="21">
        <v>1012241045.26</v>
      </c>
      <c r="P884" s="21">
        <v>227045767.97999999</v>
      </c>
      <c r="Q884" s="62">
        <v>227045767.97999999</v>
      </c>
    </row>
    <row r="885" spans="1:17" ht="48" thickBot="1" x14ac:dyDescent="0.3">
      <c r="A885" s="87" t="s">
        <v>507</v>
      </c>
      <c r="B885" s="18" t="s">
        <v>171</v>
      </c>
      <c r="C885" s="19" t="s">
        <v>16</v>
      </c>
      <c r="D885" s="19">
        <v>20</v>
      </c>
      <c r="E885" s="19" t="s">
        <v>14</v>
      </c>
      <c r="F885" s="20" t="s">
        <v>472</v>
      </c>
      <c r="G885" s="21">
        <v>213650000</v>
      </c>
      <c r="H885" s="21">
        <v>0</v>
      </c>
      <c r="I885" s="21">
        <v>0</v>
      </c>
      <c r="J885" s="21">
        <v>0</v>
      </c>
      <c r="K885" s="21">
        <v>0</v>
      </c>
      <c r="L885" s="21">
        <f t="shared" si="296"/>
        <v>0</v>
      </c>
      <c r="M885" s="21">
        <f t="shared" si="299"/>
        <v>213650000</v>
      </c>
      <c r="N885" s="21">
        <v>83700000</v>
      </c>
      <c r="O885" s="21">
        <v>83651679.840000004</v>
      </c>
      <c r="P885" s="21">
        <v>1679.84</v>
      </c>
      <c r="Q885" s="62">
        <v>1679.84</v>
      </c>
    </row>
    <row r="886" spans="1:17" ht="48" thickBot="1" x14ac:dyDescent="0.3">
      <c r="A886" s="87" t="s">
        <v>507</v>
      </c>
      <c r="B886" s="18" t="s">
        <v>173</v>
      </c>
      <c r="C886" s="19" t="s">
        <v>16</v>
      </c>
      <c r="D886" s="19">
        <v>20</v>
      </c>
      <c r="E886" s="19" t="s">
        <v>14</v>
      </c>
      <c r="F886" s="20" t="s">
        <v>473</v>
      </c>
      <c r="G886" s="21">
        <v>458371716</v>
      </c>
      <c r="H886" s="21">
        <v>0</v>
      </c>
      <c r="I886" s="21">
        <v>0</v>
      </c>
      <c r="J886" s="21">
        <v>0</v>
      </c>
      <c r="K886" s="21">
        <v>0</v>
      </c>
      <c r="L886" s="21">
        <f t="shared" si="296"/>
        <v>0</v>
      </c>
      <c r="M886" s="21">
        <f t="shared" si="299"/>
        <v>458371716</v>
      </c>
      <c r="N886" s="21">
        <v>218137000</v>
      </c>
      <c r="O886" s="21">
        <v>218115674.11000001</v>
      </c>
      <c r="P886" s="21">
        <v>70603751.349999994</v>
      </c>
      <c r="Q886" s="62">
        <v>70603751.349999994</v>
      </c>
    </row>
    <row r="887" spans="1:17" ht="32.25" thickBot="1" x14ac:dyDescent="0.3">
      <c r="A887" s="87" t="s">
        <v>507</v>
      </c>
      <c r="B887" s="15" t="s">
        <v>175</v>
      </c>
      <c r="C887" s="12" t="s">
        <v>16</v>
      </c>
      <c r="D887" s="12">
        <v>20</v>
      </c>
      <c r="E887" s="12" t="s">
        <v>14</v>
      </c>
      <c r="F887" s="16" t="s">
        <v>474</v>
      </c>
      <c r="G887" s="27">
        <f>SUM(G888:G892)</f>
        <v>587900000</v>
      </c>
      <c r="H887" s="27">
        <f>SUM(H888:H892)</f>
        <v>0</v>
      </c>
      <c r="I887" s="27">
        <f>SUM(I888:I892)</f>
        <v>0</v>
      </c>
      <c r="J887" s="27">
        <f>SUM(J888:J892)</f>
        <v>20000</v>
      </c>
      <c r="K887" s="27">
        <f>SUM(K888:K892)</f>
        <v>0</v>
      </c>
      <c r="L887" s="27">
        <f t="shared" si="296"/>
        <v>20000</v>
      </c>
      <c r="M887" s="27">
        <f>SUM(M888:M892)</f>
        <v>587920000</v>
      </c>
      <c r="N887" s="27">
        <f>SUM(N888:N892)</f>
        <v>543576150</v>
      </c>
      <c r="O887" s="27">
        <f>SUM(O888:O892)</f>
        <v>356849588.19</v>
      </c>
      <c r="P887" s="27">
        <f>SUM(P888:P892)</f>
        <v>25179587.190000001</v>
      </c>
      <c r="Q887" s="64">
        <f>SUM(Q888:Q892)</f>
        <v>25179587.190000001</v>
      </c>
    </row>
    <row r="888" spans="1:17" ht="19.5" thickBot="1" x14ac:dyDescent="0.3">
      <c r="A888" s="87" t="s">
        <v>507</v>
      </c>
      <c r="B888" s="18" t="s">
        <v>177</v>
      </c>
      <c r="C888" s="19" t="s">
        <v>16</v>
      </c>
      <c r="D888" s="19">
        <v>20</v>
      </c>
      <c r="E888" s="19" t="s">
        <v>14</v>
      </c>
      <c r="F888" s="20" t="s">
        <v>178</v>
      </c>
      <c r="G888" s="21">
        <v>282000000</v>
      </c>
      <c r="H888" s="21">
        <v>0</v>
      </c>
      <c r="I888" s="21">
        <v>0</v>
      </c>
      <c r="J888" s="21">
        <v>0</v>
      </c>
      <c r="K888" s="21">
        <v>0</v>
      </c>
      <c r="L888" s="21">
        <f t="shared" si="296"/>
        <v>0</v>
      </c>
      <c r="M888" s="21">
        <f t="shared" ref="M888:M893" si="300">+G888+L888</f>
        <v>282000000</v>
      </c>
      <c r="N888" s="21">
        <v>282000000</v>
      </c>
      <c r="O888" s="21">
        <v>126646400</v>
      </c>
      <c r="P888" s="21">
        <v>6646400</v>
      </c>
      <c r="Q888" s="62">
        <v>6646400</v>
      </c>
    </row>
    <row r="889" spans="1:17" ht="32.25" thickBot="1" x14ac:dyDescent="0.3">
      <c r="A889" s="87" t="s">
        <v>507</v>
      </c>
      <c r="B889" s="18" t="s">
        <v>179</v>
      </c>
      <c r="C889" s="19" t="s">
        <v>16</v>
      </c>
      <c r="D889" s="19">
        <v>20</v>
      </c>
      <c r="E889" s="19" t="s">
        <v>14</v>
      </c>
      <c r="F889" s="20" t="s">
        <v>180</v>
      </c>
      <c r="G889" s="21">
        <v>35000000</v>
      </c>
      <c r="H889" s="21">
        <v>0</v>
      </c>
      <c r="I889" s="21">
        <v>0</v>
      </c>
      <c r="J889" s="21">
        <v>0</v>
      </c>
      <c r="K889" s="21">
        <v>0</v>
      </c>
      <c r="L889" s="21">
        <f t="shared" si="296"/>
        <v>0</v>
      </c>
      <c r="M889" s="21">
        <f t="shared" si="300"/>
        <v>35000000</v>
      </c>
      <c r="N889" s="21">
        <v>30005350</v>
      </c>
      <c r="O889" s="21">
        <v>408.5</v>
      </c>
      <c r="P889" s="21">
        <v>408.5</v>
      </c>
      <c r="Q889" s="62">
        <v>408.5</v>
      </c>
    </row>
    <row r="890" spans="1:17" ht="48" thickBot="1" x14ac:dyDescent="0.3">
      <c r="A890" s="87" t="s">
        <v>507</v>
      </c>
      <c r="B890" s="18" t="s">
        <v>181</v>
      </c>
      <c r="C890" s="19" t="s">
        <v>16</v>
      </c>
      <c r="D890" s="19">
        <v>20</v>
      </c>
      <c r="E890" s="19" t="s">
        <v>14</v>
      </c>
      <c r="F890" s="20" t="s">
        <v>475</v>
      </c>
      <c r="G890" s="21">
        <v>1500000</v>
      </c>
      <c r="H890" s="21">
        <v>0</v>
      </c>
      <c r="I890" s="21">
        <v>0</v>
      </c>
      <c r="J890" s="21">
        <v>10000</v>
      </c>
      <c r="K890" s="21">
        <v>0</v>
      </c>
      <c r="L890" s="21">
        <f t="shared" si="296"/>
        <v>10000</v>
      </c>
      <c r="M890" s="21">
        <f t="shared" si="300"/>
        <v>1510000</v>
      </c>
      <c r="N890" s="21">
        <v>1510000</v>
      </c>
      <c r="O890" s="21">
        <v>197425</v>
      </c>
      <c r="P890" s="21">
        <v>197425</v>
      </c>
      <c r="Q890" s="62">
        <v>197425</v>
      </c>
    </row>
    <row r="891" spans="1:17" ht="32.25" thickBot="1" x14ac:dyDescent="0.3">
      <c r="A891" s="87" t="s">
        <v>507</v>
      </c>
      <c r="B891" s="18" t="s">
        <v>183</v>
      </c>
      <c r="C891" s="19" t="s">
        <v>16</v>
      </c>
      <c r="D891" s="19">
        <v>20</v>
      </c>
      <c r="E891" s="19" t="s">
        <v>14</v>
      </c>
      <c r="F891" s="20" t="s">
        <v>476</v>
      </c>
      <c r="G891" s="21">
        <v>239400000</v>
      </c>
      <c r="H891" s="21">
        <v>0</v>
      </c>
      <c r="I891" s="21">
        <v>0</v>
      </c>
      <c r="J891" s="21">
        <v>0</v>
      </c>
      <c r="K891" s="21">
        <v>0</v>
      </c>
      <c r="L891" s="21">
        <f t="shared" si="296"/>
        <v>0</v>
      </c>
      <c r="M891" s="25">
        <f t="shared" si="300"/>
        <v>239400000</v>
      </c>
      <c r="N891" s="21">
        <v>200050800</v>
      </c>
      <c r="O891" s="21">
        <v>200004122.37</v>
      </c>
      <c r="P891" s="21">
        <v>18334121.370000001</v>
      </c>
      <c r="Q891" s="62">
        <v>18334121.370000001</v>
      </c>
    </row>
    <row r="892" spans="1:17" ht="19.5" thickBot="1" x14ac:dyDescent="0.3">
      <c r="A892" s="87" t="s">
        <v>507</v>
      </c>
      <c r="B892" s="18" t="s">
        <v>185</v>
      </c>
      <c r="C892" s="19" t="s">
        <v>16</v>
      </c>
      <c r="D892" s="19">
        <v>20</v>
      </c>
      <c r="E892" s="19" t="s">
        <v>14</v>
      </c>
      <c r="F892" s="20" t="s">
        <v>186</v>
      </c>
      <c r="G892" s="21">
        <v>30000000</v>
      </c>
      <c r="H892" s="21">
        <v>0</v>
      </c>
      <c r="I892" s="21">
        <v>0</v>
      </c>
      <c r="J892" s="21">
        <v>10000</v>
      </c>
      <c r="K892" s="21">
        <v>0</v>
      </c>
      <c r="L892" s="21">
        <f t="shared" si="296"/>
        <v>10000</v>
      </c>
      <c r="M892" s="25">
        <f t="shared" si="300"/>
        <v>30010000</v>
      </c>
      <c r="N892" s="21">
        <v>30010000</v>
      </c>
      <c r="O892" s="21">
        <v>30001232.32</v>
      </c>
      <c r="P892" s="21">
        <v>1232.32</v>
      </c>
      <c r="Q892" s="62">
        <v>1232.32</v>
      </c>
    </row>
    <row r="893" spans="1:17" ht="19.5" thickBot="1" x14ac:dyDescent="0.3">
      <c r="A893" s="87" t="s">
        <v>507</v>
      </c>
      <c r="B893" s="15" t="s">
        <v>187</v>
      </c>
      <c r="C893" s="12" t="s">
        <v>16</v>
      </c>
      <c r="D893" s="12">
        <v>20</v>
      </c>
      <c r="E893" s="12" t="s">
        <v>14</v>
      </c>
      <c r="F893" s="16" t="s">
        <v>188</v>
      </c>
      <c r="G893" s="27">
        <v>45000000</v>
      </c>
      <c r="H893" s="27">
        <v>0</v>
      </c>
      <c r="I893" s="27">
        <v>0</v>
      </c>
      <c r="J893" s="27">
        <v>0</v>
      </c>
      <c r="K893" s="27">
        <v>0</v>
      </c>
      <c r="L893" s="27">
        <f t="shared" si="296"/>
        <v>0</v>
      </c>
      <c r="M893" s="27">
        <f t="shared" si="300"/>
        <v>45000000</v>
      </c>
      <c r="N893" s="27">
        <v>6454812.2800000003</v>
      </c>
      <c r="O893" s="27">
        <v>6454812.2800000003</v>
      </c>
      <c r="P893" s="27">
        <v>6454812.2800000003</v>
      </c>
      <c r="Q893" s="64">
        <v>6454812.2800000003</v>
      </c>
    </row>
    <row r="894" spans="1:17" ht="19.5" thickBot="1" x14ac:dyDescent="0.3">
      <c r="A894" s="87" t="s">
        <v>507</v>
      </c>
      <c r="B894" s="15" t="s">
        <v>189</v>
      </c>
      <c r="C894" s="12" t="s">
        <v>13</v>
      </c>
      <c r="D894" s="12">
        <v>10</v>
      </c>
      <c r="E894" s="12" t="s">
        <v>14</v>
      </c>
      <c r="F894" s="16" t="s">
        <v>190</v>
      </c>
      <c r="G894" s="27">
        <f>+G906</f>
        <v>1451042370</v>
      </c>
      <c r="H894" s="27">
        <f>+H906</f>
        <v>0</v>
      </c>
      <c r="I894" s="27">
        <f>+I906</f>
        <v>0</v>
      </c>
      <c r="J894" s="27">
        <f>+J906</f>
        <v>0</v>
      </c>
      <c r="K894" s="27">
        <f>+K906</f>
        <v>0</v>
      </c>
      <c r="L894" s="27">
        <f t="shared" si="296"/>
        <v>0</v>
      </c>
      <c r="M894" s="27">
        <f>+M906</f>
        <v>1451042370</v>
      </c>
      <c r="N894" s="27">
        <f>+N906</f>
        <v>0</v>
      </c>
      <c r="O894" s="27">
        <f>+O906</f>
        <v>0</v>
      </c>
      <c r="P894" s="27">
        <f>+P906</f>
        <v>0</v>
      </c>
      <c r="Q894" s="64">
        <f>+Q906</f>
        <v>0</v>
      </c>
    </row>
    <row r="895" spans="1:17" ht="19.5" thickBot="1" x14ac:dyDescent="0.3">
      <c r="A895" s="87" t="s">
        <v>507</v>
      </c>
      <c r="B895" s="15" t="s">
        <v>189</v>
      </c>
      <c r="C895" s="12" t="s">
        <v>16</v>
      </c>
      <c r="D895" s="12">
        <v>20</v>
      </c>
      <c r="E895" s="12" t="s">
        <v>14</v>
      </c>
      <c r="F895" s="16" t="s">
        <v>190</v>
      </c>
      <c r="G895" s="27">
        <f>+G896+G899+G905</f>
        <v>13400055000</v>
      </c>
      <c r="H895" s="27">
        <f>+H896+H899+H905</f>
        <v>0</v>
      </c>
      <c r="I895" s="27">
        <f>+I896+I899+I905</f>
        <v>0</v>
      </c>
      <c r="J895" s="27">
        <f>+J896+J899+J905</f>
        <v>0</v>
      </c>
      <c r="K895" s="27">
        <f>+K896+K899+K905</f>
        <v>0</v>
      </c>
      <c r="L895" s="27">
        <f t="shared" si="296"/>
        <v>0</v>
      </c>
      <c r="M895" s="27">
        <f>+M896+M899+M905</f>
        <v>13400055000</v>
      </c>
      <c r="N895" s="27">
        <f>+N896+N899+N905</f>
        <v>242514000</v>
      </c>
      <c r="O895" s="27">
        <f>+O896+O899+O905</f>
        <v>46144428.039999999</v>
      </c>
      <c r="P895" s="27">
        <f>+P896+P899+P905</f>
        <v>46144428.039999999</v>
      </c>
      <c r="Q895" s="64">
        <f>+Q896+Q899+Q905</f>
        <v>46144428.039999999</v>
      </c>
    </row>
    <row r="896" spans="1:17" ht="19.5" thickBot="1" x14ac:dyDescent="0.3">
      <c r="A896" s="87" t="s">
        <v>507</v>
      </c>
      <c r="B896" s="15" t="s">
        <v>191</v>
      </c>
      <c r="C896" s="12" t="s">
        <v>16</v>
      </c>
      <c r="D896" s="12">
        <v>20</v>
      </c>
      <c r="E896" s="12" t="s">
        <v>14</v>
      </c>
      <c r="F896" s="16" t="s">
        <v>192</v>
      </c>
      <c r="G896" s="27">
        <f t="shared" ref="G896:K897" si="301">+G897</f>
        <v>5574395000</v>
      </c>
      <c r="H896" s="27">
        <f t="shared" si="301"/>
        <v>0</v>
      </c>
      <c r="I896" s="27">
        <f t="shared" si="301"/>
        <v>0</v>
      </c>
      <c r="J896" s="27">
        <f t="shared" si="301"/>
        <v>0</v>
      </c>
      <c r="K896" s="27">
        <f t="shared" si="301"/>
        <v>0</v>
      </c>
      <c r="L896" s="27">
        <f t="shared" si="296"/>
        <v>0</v>
      </c>
      <c r="M896" s="27">
        <f>+M897</f>
        <v>5574395000</v>
      </c>
      <c r="N896" s="27">
        <f t="shared" ref="N896:Q897" si="302">+N897</f>
        <v>0</v>
      </c>
      <c r="O896" s="27">
        <f t="shared" si="302"/>
        <v>0</v>
      </c>
      <c r="P896" s="27">
        <f t="shared" si="302"/>
        <v>0</v>
      </c>
      <c r="Q896" s="64">
        <f t="shared" si="302"/>
        <v>0</v>
      </c>
    </row>
    <row r="897" spans="1:17" ht="19.5" thickBot="1" x14ac:dyDescent="0.3">
      <c r="A897" s="87" t="s">
        <v>507</v>
      </c>
      <c r="B897" s="15" t="s">
        <v>193</v>
      </c>
      <c r="C897" s="12" t="s">
        <v>16</v>
      </c>
      <c r="D897" s="12">
        <v>20</v>
      </c>
      <c r="E897" s="12" t="s">
        <v>14</v>
      </c>
      <c r="F897" s="16" t="s">
        <v>194</v>
      </c>
      <c r="G897" s="27">
        <f t="shared" si="301"/>
        <v>5574395000</v>
      </c>
      <c r="H897" s="27">
        <f t="shared" si="301"/>
        <v>0</v>
      </c>
      <c r="I897" s="27">
        <f t="shared" si="301"/>
        <v>0</v>
      </c>
      <c r="J897" s="27">
        <f t="shared" si="301"/>
        <v>0</v>
      </c>
      <c r="K897" s="27">
        <f t="shared" si="301"/>
        <v>0</v>
      </c>
      <c r="L897" s="27">
        <f t="shared" si="296"/>
        <v>0</v>
      </c>
      <c r="M897" s="27">
        <f>+M898</f>
        <v>5574395000</v>
      </c>
      <c r="N897" s="27">
        <f t="shared" si="302"/>
        <v>0</v>
      </c>
      <c r="O897" s="27">
        <f t="shared" si="302"/>
        <v>0</v>
      </c>
      <c r="P897" s="27">
        <f t="shared" si="302"/>
        <v>0</v>
      </c>
      <c r="Q897" s="64">
        <f t="shared" si="302"/>
        <v>0</v>
      </c>
    </row>
    <row r="898" spans="1:17" ht="32.25" thickBot="1" x14ac:dyDescent="0.3">
      <c r="A898" s="87" t="s">
        <v>507</v>
      </c>
      <c r="B898" s="18" t="s">
        <v>195</v>
      </c>
      <c r="C898" s="19" t="s">
        <v>16</v>
      </c>
      <c r="D898" s="19">
        <v>20</v>
      </c>
      <c r="E898" s="19" t="s">
        <v>14</v>
      </c>
      <c r="F898" s="20" t="s">
        <v>196</v>
      </c>
      <c r="G898" s="32">
        <v>5574395000</v>
      </c>
      <c r="H898" s="21">
        <v>0</v>
      </c>
      <c r="I898" s="21">
        <v>0</v>
      </c>
      <c r="J898" s="21">
        <v>0</v>
      </c>
      <c r="K898" s="21">
        <v>0</v>
      </c>
      <c r="L898" s="21">
        <f t="shared" si="296"/>
        <v>0</v>
      </c>
      <c r="M898" s="21">
        <f>+G898+L898</f>
        <v>5574395000</v>
      </c>
      <c r="N898" s="21">
        <v>0</v>
      </c>
      <c r="O898" s="21">
        <v>0</v>
      </c>
      <c r="P898" s="21">
        <v>0</v>
      </c>
      <c r="Q898" s="62">
        <v>0</v>
      </c>
    </row>
    <row r="899" spans="1:17" ht="19.5" thickBot="1" x14ac:dyDescent="0.3">
      <c r="A899" s="87" t="s">
        <v>507</v>
      </c>
      <c r="B899" s="15" t="s">
        <v>197</v>
      </c>
      <c r="C899" s="12" t="s">
        <v>16</v>
      </c>
      <c r="D899" s="12">
        <v>20</v>
      </c>
      <c r="E899" s="12" t="s">
        <v>14</v>
      </c>
      <c r="F899" s="16" t="s">
        <v>198</v>
      </c>
      <c r="G899" s="27">
        <f t="shared" ref="G899:K900" si="303">+G900</f>
        <v>193264000</v>
      </c>
      <c r="H899" s="27">
        <f t="shared" si="303"/>
        <v>0</v>
      </c>
      <c r="I899" s="27">
        <f t="shared" si="303"/>
        <v>0</v>
      </c>
      <c r="J899" s="27">
        <f t="shared" si="303"/>
        <v>0</v>
      </c>
      <c r="K899" s="27">
        <f t="shared" si="303"/>
        <v>0</v>
      </c>
      <c r="L899" s="27">
        <f t="shared" si="296"/>
        <v>0</v>
      </c>
      <c r="M899" s="27">
        <f>+M900</f>
        <v>193264000</v>
      </c>
      <c r="N899" s="27">
        <f t="shared" ref="N899:Q900" si="304">+N900</f>
        <v>193264000</v>
      </c>
      <c r="O899" s="27">
        <f t="shared" si="304"/>
        <v>5311944</v>
      </c>
      <c r="P899" s="27">
        <f t="shared" si="304"/>
        <v>5311944</v>
      </c>
      <c r="Q899" s="64">
        <f t="shared" si="304"/>
        <v>5311944</v>
      </c>
    </row>
    <row r="900" spans="1:17" ht="32.25" thickBot="1" x14ac:dyDescent="0.3">
      <c r="A900" s="87" t="s">
        <v>507</v>
      </c>
      <c r="B900" s="15" t="s">
        <v>199</v>
      </c>
      <c r="C900" s="12" t="s">
        <v>16</v>
      </c>
      <c r="D900" s="12">
        <v>20</v>
      </c>
      <c r="E900" s="12" t="s">
        <v>14</v>
      </c>
      <c r="F900" s="16" t="s">
        <v>200</v>
      </c>
      <c r="G900" s="27">
        <f t="shared" si="303"/>
        <v>193264000</v>
      </c>
      <c r="H900" s="27">
        <f t="shared" si="303"/>
        <v>0</v>
      </c>
      <c r="I900" s="27">
        <f t="shared" si="303"/>
        <v>0</v>
      </c>
      <c r="J900" s="27">
        <f t="shared" si="303"/>
        <v>0</v>
      </c>
      <c r="K900" s="27">
        <f t="shared" si="303"/>
        <v>0</v>
      </c>
      <c r="L900" s="27">
        <f t="shared" si="296"/>
        <v>0</v>
      </c>
      <c r="M900" s="27">
        <f>+M901</f>
        <v>193264000</v>
      </c>
      <c r="N900" s="27">
        <f t="shared" si="304"/>
        <v>193264000</v>
      </c>
      <c r="O900" s="27">
        <f t="shared" si="304"/>
        <v>5311944</v>
      </c>
      <c r="P900" s="27">
        <f t="shared" si="304"/>
        <v>5311944</v>
      </c>
      <c r="Q900" s="64">
        <f t="shared" si="304"/>
        <v>5311944</v>
      </c>
    </row>
    <row r="901" spans="1:17" ht="32.25" thickBot="1" x14ac:dyDescent="0.3">
      <c r="A901" s="87" t="s">
        <v>507</v>
      </c>
      <c r="B901" s="15" t="s">
        <v>201</v>
      </c>
      <c r="C901" s="12" t="s">
        <v>16</v>
      </c>
      <c r="D901" s="12">
        <v>20</v>
      </c>
      <c r="E901" s="12" t="s">
        <v>14</v>
      </c>
      <c r="F901" s="16" t="s">
        <v>202</v>
      </c>
      <c r="G901" s="27">
        <f>+G902+G903</f>
        <v>193264000</v>
      </c>
      <c r="H901" s="27">
        <f>+H902+H903</f>
        <v>0</v>
      </c>
      <c r="I901" s="27">
        <f>+I902+I903</f>
        <v>0</v>
      </c>
      <c r="J901" s="27">
        <f>+J902+J903</f>
        <v>0</v>
      </c>
      <c r="K901" s="27">
        <f>+K902+K903</f>
        <v>0</v>
      </c>
      <c r="L901" s="27">
        <f t="shared" si="296"/>
        <v>0</v>
      </c>
      <c r="M901" s="27">
        <f>+M902+M903</f>
        <v>193264000</v>
      </c>
      <c r="N901" s="27">
        <f>+N902+N903</f>
        <v>193264000</v>
      </c>
      <c r="O901" s="27">
        <f>+O902+O903</f>
        <v>5311944</v>
      </c>
      <c r="P901" s="27">
        <f>+P902+P903</f>
        <v>5311944</v>
      </c>
      <c r="Q901" s="64">
        <f>+Q902+Q903</f>
        <v>5311944</v>
      </c>
    </row>
    <row r="902" spans="1:17" ht="19.5" thickBot="1" x14ac:dyDescent="0.3">
      <c r="A902" s="87" t="s">
        <v>507</v>
      </c>
      <c r="B902" s="18" t="s">
        <v>203</v>
      </c>
      <c r="C902" s="19" t="s">
        <v>16</v>
      </c>
      <c r="D902" s="19">
        <v>20</v>
      </c>
      <c r="E902" s="19" t="s">
        <v>14</v>
      </c>
      <c r="F902" s="20" t="s">
        <v>204</v>
      </c>
      <c r="G902" s="21">
        <v>92662153</v>
      </c>
      <c r="H902" s="21">
        <v>0</v>
      </c>
      <c r="I902" s="21">
        <v>0</v>
      </c>
      <c r="J902" s="21">
        <v>0</v>
      </c>
      <c r="K902" s="21">
        <v>0</v>
      </c>
      <c r="L902" s="21">
        <f t="shared" si="296"/>
        <v>0</v>
      </c>
      <c r="M902" s="21">
        <f t="shared" ref="M902:M910" si="305">+G902+L902</f>
        <v>92662153</v>
      </c>
      <c r="N902" s="21">
        <v>92662153</v>
      </c>
      <c r="O902" s="21">
        <v>5311944</v>
      </c>
      <c r="P902" s="21">
        <v>5311944</v>
      </c>
      <c r="Q902" s="62">
        <v>5311944</v>
      </c>
    </row>
    <row r="903" spans="1:17" ht="32.25" thickBot="1" x14ac:dyDescent="0.3">
      <c r="A903" s="87" t="s">
        <v>507</v>
      </c>
      <c r="B903" s="18" t="s">
        <v>205</v>
      </c>
      <c r="C903" s="19" t="s">
        <v>16</v>
      </c>
      <c r="D903" s="19">
        <v>20</v>
      </c>
      <c r="E903" s="19" t="s">
        <v>14</v>
      </c>
      <c r="F903" s="20" t="s">
        <v>206</v>
      </c>
      <c r="G903" s="21">
        <v>100601847</v>
      </c>
      <c r="H903" s="21">
        <v>0</v>
      </c>
      <c r="I903" s="21">
        <v>0</v>
      </c>
      <c r="J903" s="21">
        <v>0</v>
      </c>
      <c r="K903" s="21">
        <v>0</v>
      </c>
      <c r="L903" s="21">
        <f t="shared" si="296"/>
        <v>0</v>
      </c>
      <c r="M903" s="21">
        <f t="shared" si="305"/>
        <v>100601847</v>
      </c>
      <c r="N903" s="21">
        <v>100601847</v>
      </c>
      <c r="O903" s="21">
        <v>0</v>
      </c>
      <c r="P903" s="21">
        <v>0</v>
      </c>
      <c r="Q903" s="62">
        <v>0</v>
      </c>
    </row>
    <row r="904" spans="1:17" ht="19.5" thickBot="1" x14ac:dyDescent="0.3">
      <c r="A904" s="87" t="s">
        <v>507</v>
      </c>
      <c r="B904" s="15" t="s">
        <v>207</v>
      </c>
      <c r="C904" s="12" t="s">
        <v>13</v>
      </c>
      <c r="D904" s="12">
        <v>10</v>
      </c>
      <c r="E904" s="12" t="s">
        <v>14</v>
      </c>
      <c r="F904" s="16" t="s">
        <v>208</v>
      </c>
      <c r="G904" s="27">
        <f t="shared" ref="G904:K906" si="306">+G906</f>
        <v>1451042370</v>
      </c>
      <c r="H904" s="27">
        <f t="shared" si="306"/>
        <v>0</v>
      </c>
      <c r="I904" s="27">
        <f t="shared" si="306"/>
        <v>0</v>
      </c>
      <c r="J904" s="27">
        <f t="shared" si="306"/>
        <v>0</v>
      </c>
      <c r="K904" s="27">
        <f t="shared" si="306"/>
        <v>0</v>
      </c>
      <c r="L904" s="27">
        <f t="shared" si="296"/>
        <v>0</v>
      </c>
      <c r="M904" s="27">
        <f t="shared" si="305"/>
        <v>1451042370</v>
      </c>
      <c r="N904" s="27">
        <f t="shared" ref="N904:Q906" si="307">+N906</f>
        <v>0</v>
      </c>
      <c r="O904" s="27">
        <f t="shared" si="307"/>
        <v>0</v>
      </c>
      <c r="P904" s="27">
        <f t="shared" si="307"/>
        <v>0</v>
      </c>
      <c r="Q904" s="64">
        <f t="shared" si="307"/>
        <v>0</v>
      </c>
    </row>
    <row r="905" spans="1:17" ht="19.5" thickBot="1" x14ac:dyDescent="0.3">
      <c r="A905" s="87" t="s">
        <v>507</v>
      </c>
      <c r="B905" s="15" t="s">
        <v>207</v>
      </c>
      <c r="C905" s="12" t="s">
        <v>16</v>
      </c>
      <c r="D905" s="12">
        <v>20</v>
      </c>
      <c r="E905" s="12" t="s">
        <v>14</v>
      </c>
      <c r="F905" s="16" t="s">
        <v>208</v>
      </c>
      <c r="G905" s="27">
        <f t="shared" si="306"/>
        <v>7632396000</v>
      </c>
      <c r="H905" s="27">
        <f t="shared" si="306"/>
        <v>0</v>
      </c>
      <c r="I905" s="27">
        <f t="shared" si="306"/>
        <v>0</v>
      </c>
      <c r="J905" s="27">
        <f t="shared" si="306"/>
        <v>0</v>
      </c>
      <c r="K905" s="27">
        <f t="shared" si="306"/>
        <v>0</v>
      </c>
      <c r="L905" s="27">
        <f t="shared" si="296"/>
        <v>0</v>
      </c>
      <c r="M905" s="27">
        <f t="shared" si="305"/>
        <v>7632396000</v>
      </c>
      <c r="N905" s="27">
        <f t="shared" si="307"/>
        <v>49250000</v>
      </c>
      <c r="O905" s="27">
        <f t="shared" si="307"/>
        <v>40832484.039999999</v>
      </c>
      <c r="P905" s="27">
        <f t="shared" si="307"/>
        <v>40832484.039999999</v>
      </c>
      <c r="Q905" s="64">
        <f t="shared" si="307"/>
        <v>40832484.039999999</v>
      </c>
    </row>
    <row r="906" spans="1:17" ht="19.5" thickBot="1" x14ac:dyDescent="0.3">
      <c r="A906" s="87" t="s">
        <v>507</v>
      </c>
      <c r="B906" s="15" t="s">
        <v>209</v>
      </c>
      <c r="C906" s="12" t="s">
        <v>13</v>
      </c>
      <c r="D906" s="12">
        <v>10</v>
      </c>
      <c r="E906" s="12" t="s">
        <v>14</v>
      </c>
      <c r="F906" s="16" t="s">
        <v>210</v>
      </c>
      <c r="G906" s="27">
        <f t="shared" si="306"/>
        <v>1451042370</v>
      </c>
      <c r="H906" s="27">
        <f t="shared" si="306"/>
        <v>0</v>
      </c>
      <c r="I906" s="27">
        <f t="shared" si="306"/>
        <v>0</v>
      </c>
      <c r="J906" s="27">
        <f t="shared" si="306"/>
        <v>0</v>
      </c>
      <c r="K906" s="27">
        <f t="shared" si="306"/>
        <v>0</v>
      </c>
      <c r="L906" s="27">
        <f t="shared" si="296"/>
        <v>0</v>
      </c>
      <c r="M906" s="27">
        <f t="shared" si="305"/>
        <v>1451042370</v>
      </c>
      <c r="N906" s="27">
        <f t="shared" si="307"/>
        <v>0</v>
      </c>
      <c r="O906" s="27">
        <f t="shared" si="307"/>
        <v>0</v>
      </c>
      <c r="P906" s="27">
        <f t="shared" si="307"/>
        <v>0</v>
      </c>
      <c r="Q906" s="64">
        <f t="shared" si="307"/>
        <v>0</v>
      </c>
    </row>
    <row r="907" spans="1:17" ht="19.5" thickBot="1" x14ac:dyDescent="0.3">
      <c r="A907" s="87" t="s">
        <v>507</v>
      </c>
      <c r="B907" s="15" t="s">
        <v>209</v>
      </c>
      <c r="C907" s="12" t="s">
        <v>16</v>
      </c>
      <c r="D907" s="12">
        <v>20</v>
      </c>
      <c r="E907" s="12" t="s">
        <v>14</v>
      </c>
      <c r="F907" s="16" t="s">
        <v>210</v>
      </c>
      <c r="G907" s="27">
        <f>+G909+G910</f>
        <v>7632396000</v>
      </c>
      <c r="H907" s="27">
        <f>+H909+H910</f>
        <v>0</v>
      </c>
      <c r="I907" s="27">
        <f>+I909+I910</f>
        <v>0</v>
      </c>
      <c r="J907" s="27">
        <f>+J909+J910</f>
        <v>0</v>
      </c>
      <c r="K907" s="27">
        <f>+K909+K910</f>
        <v>0</v>
      </c>
      <c r="L907" s="27">
        <f t="shared" si="296"/>
        <v>0</v>
      </c>
      <c r="M907" s="27">
        <f t="shared" si="305"/>
        <v>7632396000</v>
      </c>
      <c r="N907" s="27">
        <f>+N909+N910</f>
        <v>49250000</v>
      </c>
      <c r="O907" s="27">
        <f>+O909+O910</f>
        <v>40832484.039999999</v>
      </c>
      <c r="P907" s="27">
        <f>+P909+P910</f>
        <v>40832484.039999999</v>
      </c>
      <c r="Q907" s="64">
        <f>+Q909+Q910</f>
        <v>40832484.039999999</v>
      </c>
    </row>
    <row r="908" spans="1:17" ht="19.5" thickBot="1" x14ac:dyDescent="0.3">
      <c r="A908" s="87" t="s">
        <v>507</v>
      </c>
      <c r="B908" s="18" t="s">
        <v>211</v>
      </c>
      <c r="C908" s="19" t="s">
        <v>13</v>
      </c>
      <c r="D908" s="19">
        <v>10</v>
      </c>
      <c r="E908" s="19" t="s">
        <v>14</v>
      </c>
      <c r="F908" s="20" t="s">
        <v>212</v>
      </c>
      <c r="G908" s="21">
        <v>1451042370</v>
      </c>
      <c r="H908" s="21">
        <v>0</v>
      </c>
      <c r="I908" s="21">
        <v>0</v>
      </c>
      <c r="J908" s="21">
        <v>0</v>
      </c>
      <c r="K908" s="21">
        <v>0</v>
      </c>
      <c r="L908" s="21">
        <f t="shared" si="296"/>
        <v>0</v>
      </c>
      <c r="M908" s="21">
        <f t="shared" si="305"/>
        <v>1451042370</v>
      </c>
      <c r="N908" s="21">
        <v>0</v>
      </c>
      <c r="O908" s="21">
        <v>0</v>
      </c>
      <c r="P908" s="21">
        <v>0</v>
      </c>
      <c r="Q908" s="62">
        <v>0</v>
      </c>
    </row>
    <row r="909" spans="1:17" ht="19.5" thickBot="1" x14ac:dyDescent="0.3">
      <c r="A909" s="87" t="s">
        <v>507</v>
      </c>
      <c r="B909" s="18" t="s">
        <v>211</v>
      </c>
      <c r="C909" s="19" t="s">
        <v>16</v>
      </c>
      <c r="D909" s="19">
        <v>20</v>
      </c>
      <c r="E909" s="19" t="s">
        <v>14</v>
      </c>
      <c r="F909" s="20" t="s">
        <v>212</v>
      </c>
      <c r="G909" s="21">
        <v>3100000000</v>
      </c>
      <c r="H909" s="21">
        <v>0</v>
      </c>
      <c r="I909" s="21">
        <v>0</v>
      </c>
      <c r="J909" s="21">
        <v>0</v>
      </c>
      <c r="K909" s="21">
        <v>0</v>
      </c>
      <c r="L909" s="21">
        <f t="shared" si="296"/>
        <v>0</v>
      </c>
      <c r="M909" s="21">
        <f t="shared" si="305"/>
        <v>3100000000</v>
      </c>
      <c r="N909" s="21">
        <v>17200000</v>
      </c>
      <c r="O909" s="21">
        <v>9637398.6799999997</v>
      </c>
      <c r="P909" s="21">
        <v>9637398.6799999997</v>
      </c>
      <c r="Q909" s="62">
        <v>9637398.6799999997</v>
      </c>
    </row>
    <row r="910" spans="1:17" ht="19.5" thickBot="1" x14ac:dyDescent="0.3">
      <c r="A910" s="87" t="s">
        <v>507</v>
      </c>
      <c r="B910" s="18" t="s">
        <v>213</v>
      </c>
      <c r="C910" s="19" t="s">
        <v>16</v>
      </c>
      <c r="D910" s="19">
        <v>20</v>
      </c>
      <c r="E910" s="19" t="s">
        <v>14</v>
      </c>
      <c r="F910" s="20" t="s">
        <v>214</v>
      </c>
      <c r="G910" s="21">
        <v>4532396000</v>
      </c>
      <c r="H910" s="21">
        <v>0</v>
      </c>
      <c r="I910" s="21">
        <v>0</v>
      </c>
      <c r="J910" s="21">
        <v>0</v>
      </c>
      <c r="K910" s="21">
        <v>0</v>
      </c>
      <c r="L910" s="21">
        <f t="shared" si="296"/>
        <v>0</v>
      </c>
      <c r="M910" s="21">
        <f t="shared" si="305"/>
        <v>4532396000</v>
      </c>
      <c r="N910" s="21">
        <v>32050000</v>
      </c>
      <c r="O910" s="21">
        <v>31195085.359999999</v>
      </c>
      <c r="P910" s="21">
        <v>31195085.359999999</v>
      </c>
      <c r="Q910" s="62">
        <v>31195085.359999999</v>
      </c>
    </row>
    <row r="911" spans="1:17" ht="32.25" thickBot="1" x14ac:dyDescent="0.3">
      <c r="A911" s="87" t="s">
        <v>507</v>
      </c>
      <c r="B911" s="15" t="s">
        <v>215</v>
      </c>
      <c r="C911" s="33" t="s">
        <v>16</v>
      </c>
      <c r="D911" s="33">
        <v>20</v>
      </c>
      <c r="E911" s="33" t="s">
        <v>14</v>
      </c>
      <c r="F911" s="16" t="s">
        <v>478</v>
      </c>
      <c r="G911" s="27">
        <f t="shared" ref="G911:K912" si="308">+G912</f>
        <v>14051472000</v>
      </c>
      <c r="H911" s="27">
        <f t="shared" si="308"/>
        <v>0</v>
      </c>
      <c r="I911" s="27">
        <f t="shared" si="308"/>
        <v>0</v>
      </c>
      <c r="J911" s="27">
        <f t="shared" si="308"/>
        <v>0</v>
      </c>
      <c r="K911" s="27">
        <f t="shared" si="308"/>
        <v>0</v>
      </c>
      <c r="L911" s="27">
        <f t="shared" si="296"/>
        <v>0</v>
      </c>
      <c r="M911" s="27">
        <f>+M912</f>
        <v>14051472000</v>
      </c>
      <c r="N911" s="27">
        <f t="shared" ref="N911:Q912" si="309">+N912</f>
        <v>0</v>
      </c>
      <c r="O911" s="27">
        <f t="shared" si="309"/>
        <v>0</v>
      </c>
      <c r="P911" s="27">
        <f t="shared" si="309"/>
        <v>0</v>
      </c>
      <c r="Q911" s="64">
        <f t="shared" si="309"/>
        <v>0</v>
      </c>
    </row>
    <row r="912" spans="1:17" ht="19.5" thickBot="1" x14ac:dyDescent="0.3">
      <c r="A912" s="87" t="s">
        <v>507</v>
      </c>
      <c r="B912" s="15" t="s">
        <v>217</v>
      </c>
      <c r="C912" s="33" t="s">
        <v>16</v>
      </c>
      <c r="D912" s="33">
        <v>20</v>
      </c>
      <c r="E912" s="33" t="s">
        <v>14</v>
      </c>
      <c r="F912" s="16" t="s">
        <v>218</v>
      </c>
      <c r="G912" s="27">
        <f t="shared" si="308"/>
        <v>14051472000</v>
      </c>
      <c r="H912" s="27">
        <f t="shared" si="308"/>
        <v>0</v>
      </c>
      <c r="I912" s="27">
        <f t="shared" si="308"/>
        <v>0</v>
      </c>
      <c r="J912" s="27">
        <f t="shared" si="308"/>
        <v>0</v>
      </c>
      <c r="K912" s="27">
        <f t="shared" si="308"/>
        <v>0</v>
      </c>
      <c r="L912" s="27">
        <f t="shared" si="296"/>
        <v>0</v>
      </c>
      <c r="M912" s="27">
        <f>+M913</f>
        <v>14051472000</v>
      </c>
      <c r="N912" s="27">
        <f t="shared" si="309"/>
        <v>0</v>
      </c>
      <c r="O912" s="27">
        <f t="shared" si="309"/>
        <v>0</v>
      </c>
      <c r="P912" s="27">
        <f t="shared" si="309"/>
        <v>0</v>
      </c>
      <c r="Q912" s="64">
        <f t="shared" si="309"/>
        <v>0</v>
      </c>
    </row>
    <row r="913" spans="1:17" ht="19.5" thickBot="1" x14ac:dyDescent="0.3">
      <c r="A913" s="87" t="s">
        <v>507</v>
      </c>
      <c r="B913" s="34" t="s">
        <v>219</v>
      </c>
      <c r="C913" s="35" t="s">
        <v>16</v>
      </c>
      <c r="D913" s="35">
        <v>20</v>
      </c>
      <c r="E913" s="35" t="s">
        <v>14</v>
      </c>
      <c r="F913" s="36" t="s">
        <v>220</v>
      </c>
      <c r="G913" s="37">
        <v>14051472000</v>
      </c>
      <c r="H913" s="37">
        <v>0</v>
      </c>
      <c r="I913" s="37">
        <v>0</v>
      </c>
      <c r="J913" s="37"/>
      <c r="K913" s="37">
        <v>0</v>
      </c>
      <c r="L913" s="37">
        <f t="shared" si="296"/>
        <v>0</v>
      </c>
      <c r="M913" s="37">
        <f>+G913+L913</f>
        <v>14051472000</v>
      </c>
      <c r="N913" s="21">
        <v>0</v>
      </c>
      <c r="O913" s="21">
        <v>0</v>
      </c>
      <c r="P913" s="21">
        <v>0</v>
      </c>
      <c r="Q913" s="62">
        <v>0</v>
      </c>
    </row>
    <row r="914" spans="1:17" ht="19.5" thickBot="1" x14ac:dyDescent="0.3">
      <c r="A914" s="87" t="s">
        <v>507</v>
      </c>
      <c r="B914" s="7" t="s">
        <v>221</v>
      </c>
      <c r="C914" s="39" t="s">
        <v>13</v>
      </c>
      <c r="D914" s="40">
        <v>11</v>
      </c>
      <c r="E914" s="39" t="s">
        <v>222</v>
      </c>
      <c r="F914" s="9" t="s">
        <v>223</v>
      </c>
      <c r="G914" s="10">
        <f t="shared" ref="G914:K916" si="310">+G916</f>
        <v>139786580047</v>
      </c>
      <c r="H914" s="10">
        <f t="shared" si="310"/>
        <v>0</v>
      </c>
      <c r="I914" s="10">
        <f t="shared" si="310"/>
        <v>0</v>
      </c>
      <c r="J914" s="10">
        <f t="shared" si="310"/>
        <v>0</v>
      </c>
      <c r="K914" s="10">
        <f t="shared" si="310"/>
        <v>0</v>
      </c>
      <c r="L914" s="10">
        <f t="shared" si="296"/>
        <v>0</v>
      </c>
      <c r="M914" s="10">
        <f>+M916</f>
        <v>139786580047</v>
      </c>
      <c r="N914" s="10">
        <f t="shared" ref="N914:Q916" si="311">+N916</f>
        <v>0</v>
      </c>
      <c r="O914" s="10">
        <f t="shared" si="311"/>
        <v>0</v>
      </c>
      <c r="P914" s="10">
        <f t="shared" si="311"/>
        <v>0</v>
      </c>
      <c r="Q914" s="81">
        <f t="shared" si="311"/>
        <v>0</v>
      </c>
    </row>
    <row r="915" spans="1:17" ht="19.5" thickBot="1" x14ac:dyDescent="0.3">
      <c r="A915" s="87" t="s">
        <v>507</v>
      </c>
      <c r="B915" s="7" t="s">
        <v>221</v>
      </c>
      <c r="C915" s="39" t="s">
        <v>13</v>
      </c>
      <c r="D915" s="40">
        <v>11</v>
      </c>
      <c r="E915" s="39" t="s">
        <v>14</v>
      </c>
      <c r="F915" s="9" t="s">
        <v>223</v>
      </c>
      <c r="G915" s="10">
        <f t="shared" si="310"/>
        <v>1027817755000</v>
      </c>
      <c r="H915" s="10">
        <f t="shared" si="310"/>
        <v>0</v>
      </c>
      <c r="I915" s="10">
        <f t="shared" si="310"/>
        <v>0</v>
      </c>
      <c r="J915" s="10">
        <f t="shared" si="310"/>
        <v>0</v>
      </c>
      <c r="K915" s="10">
        <f t="shared" si="310"/>
        <v>0</v>
      </c>
      <c r="L915" s="10">
        <f t="shared" si="296"/>
        <v>0</v>
      </c>
      <c r="M915" s="10">
        <f>+M917</f>
        <v>1027817755000</v>
      </c>
      <c r="N915" s="10">
        <f t="shared" si="311"/>
        <v>157603582277</v>
      </c>
      <c r="O915" s="10">
        <f t="shared" si="311"/>
        <v>157603582277</v>
      </c>
      <c r="P915" s="10">
        <f t="shared" si="311"/>
        <v>157603582277</v>
      </c>
      <c r="Q915" s="81">
        <f t="shared" si="311"/>
        <v>157603582277</v>
      </c>
    </row>
    <row r="916" spans="1:17" ht="19.5" thickBot="1" x14ac:dyDescent="0.3">
      <c r="A916" s="87" t="s">
        <v>507</v>
      </c>
      <c r="B916" s="15" t="s">
        <v>224</v>
      </c>
      <c r="C916" s="12" t="s">
        <v>13</v>
      </c>
      <c r="D916" s="12">
        <v>11</v>
      </c>
      <c r="E916" s="12" t="s">
        <v>222</v>
      </c>
      <c r="F916" s="16" t="s">
        <v>225</v>
      </c>
      <c r="G916" s="28">
        <f t="shared" si="310"/>
        <v>139786580047</v>
      </c>
      <c r="H916" s="28">
        <f t="shared" si="310"/>
        <v>0</v>
      </c>
      <c r="I916" s="28">
        <f t="shared" si="310"/>
        <v>0</v>
      </c>
      <c r="J916" s="28">
        <f t="shared" si="310"/>
        <v>0</v>
      </c>
      <c r="K916" s="28">
        <f t="shared" si="310"/>
        <v>0</v>
      </c>
      <c r="L916" s="28">
        <f t="shared" si="296"/>
        <v>0</v>
      </c>
      <c r="M916" s="28">
        <f>+M918</f>
        <v>139786580047</v>
      </c>
      <c r="N916" s="28">
        <f t="shared" si="311"/>
        <v>0</v>
      </c>
      <c r="O916" s="28">
        <f t="shared" si="311"/>
        <v>0</v>
      </c>
      <c r="P916" s="28">
        <f t="shared" si="311"/>
        <v>0</v>
      </c>
      <c r="Q916" s="72">
        <f t="shared" si="311"/>
        <v>0</v>
      </c>
    </row>
    <row r="917" spans="1:17" ht="19.5" thickBot="1" x14ac:dyDescent="0.3">
      <c r="A917" s="87" t="s">
        <v>507</v>
      </c>
      <c r="B917" s="15" t="s">
        <v>224</v>
      </c>
      <c r="C917" s="33" t="s">
        <v>13</v>
      </c>
      <c r="D917" s="33">
        <v>11</v>
      </c>
      <c r="E917" s="33" t="s">
        <v>14</v>
      </c>
      <c r="F917" s="16" t="s">
        <v>225</v>
      </c>
      <c r="G917" s="28">
        <f>+G921</f>
        <v>1027817755000</v>
      </c>
      <c r="H917" s="28">
        <f>+H921</f>
        <v>0</v>
      </c>
      <c r="I917" s="28">
        <f>+I921</f>
        <v>0</v>
      </c>
      <c r="J917" s="28">
        <f>+J921</f>
        <v>0</v>
      </c>
      <c r="K917" s="28">
        <f>+K921</f>
        <v>0</v>
      </c>
      <c r="L917" s="28">
        <f t="shared" si="296"/>
        <v>0</v>
      </c>
      <c r="M917" s="28">
        <f>+M921</f>
        <v>1027817755000</v>
      </c>
      <c r="N917" s="28">
        <f>+N921</f>
        <v>157603582277</v>
      </c>
      <c r="O917" s="28">
        <f>+O921</f>
        <v>157603582277</v>
      </c>
      <c r="P917" s="28">
        <f>+P921</f>
        <v>157603582277</v>
      </c>
      <c r="Q917" s="72">
        <f>+Q921</f>
        <v>157603582277</v>
      </c>
    </row>
    <row r="918" spans="1:17" ht="19.5" thickBot="1" x14ac:dyDescent="0.3">
      <c r="A918" s="87" t="s">
        <v>507</v>
      </c>
      <c r="B918" s="15" t="s">
        <v>226</v>
      </c>
      <c r="C918" s="12" t="s">
        <v>13</v>
      </c>
      <c r="D918" s="12">
        <v>11</v>
      </c>
      <c r="E918" s="12" t="s">
        <v>222</v>
      </c>
      <c r="F918" s="16" t="s">
        <v>227</v>
      </c>
      <c r="G918" s="28">
        <f t="shared" ref="G918:K919" si="312">+G919</f>
        <v>139786580047</v>
      </c>
      <c r="H918" s="28">
        <f t="shared" si="312"/>
        <v>0</v>
      </c>
      <c r="I918" s="28">
        <f t="shared" si="312"/>
        <v>0</v>
      </c>
      <c r="J918" s="28">
        <f t="shared" si="312"/>
        <v>0</v>
      </c>
      <c r="K918" s="28">
        <f t="shared" si="312"/>
        <v>0</v>
      </c>
      <c r="L918" s="28">
        <f t="shared" si="296"/>
        <v>0</v>
      </c>
      <c r="M918" s="28">
        <f t="shared" ref="M918:Q919" si="313">+M919</f>
        <v>139786580047</v>
      </c>
      <c r="N918" s="28">
        <f t="shared" si="313"/>
        <v>0</v>
      </c>
      <c r="O918" s="28">
        <f t="shared" si="313"/>
        <v>0</v>
      </c>
      <c r="P918" s="28">
        <f t="shared" si="313"/>
        <v>0</v>
      </c>
      <c r="Q918" s="72">
        <f t="shared" si="313"/>
        <v>0</v>
      </c>
    </row>
    <row r="919" spans="1:17" ht="19.5" thickBot="1" x14ac:dyDescent="0.3">
      <c r="A919" s="87" t="s">
        <v>507</v>
      </c>
      <c r="B919" s="15" t="s">
        <v>228</v>
      </c>
      <c r="C919" s="12" t="s">
        <v>13</v>
      </c>
      <c r="D919" s="12">
        <v>11</v>
      </c>
      <c r="E919" s="12" t="s">
        <v>222</v>
      </c>
      <c r="F919" s="16" t="s">
        <v>229</v>
      </c>
      <c r="G919" s="28">
        <f t="shared" si="312"/>
        <v>139786580047</v>
      </c>
      <c r="H919" s="28">
        <f t="shared" si="312"/>
        <v>0</v>
      </c>
      <c r="I919" s="28">
        <f t="shared" si="312"/>
        <v>0</v>
      </c>
      <c r="J919" s="28">
        <f t="shared" si="312"/>
        <v>0</v>
      </c>
      <c r="K919" s="28">
        <f t="shared" si="312"/>
        <v>0</v>
      </c>
      <c r="L919" s="28">
        <f t="shared" si="296"/>
        <v>0</v>
      </c>
      <c r="M919" s="28">
        <f t="shared" si="313"/>
        <v>139786580047</v>
      </c>
      <c r="N919" s="28">
        <f t="shared" si="313"/>
        <v>0</v>
      </c>
      <c r="O919" s="28">
        <f t="shared" si="313"/>
        <v>0</v>
      </c>
      <c r="P919" s="28">
        <f t="shared" si="313"/>
        <v>0</v>
      </c>
      <c r="Q919" s="72">
        <f t="shared" si="313"/>
        <v>0</v>
      </c>
    </row>
    <row r="920" spans="1:17" ht="19.5" thickBot="1" x14ac:dyDescent="0.3">
      <c r="A920" s="87" t="s">
        <v>507</v>
      </c>
      <c r="B920" s="18" t="s">
        <v>230</v>
      </c>
      <c r="C920" s="19" t="s">
        <v>13</v>
      </c>
      <c r="D920" s="19">
        <v>11</v>
      </c>
      <c r="E920" s="19" t="s">
        <v>222</v>
      </c>
      <c r="F920" s="20" t="s">
        <v>13</v>
      </c>
      <c r="G920" s="23">
        <v>139786580047</v>
      </c>
      <c r="H920" s="23">
        <v>0</v>
      </c>
      <c r="I920" s="23">
        <v>0</v>
      </c>
      <c r="J920" s="23"/>
      <c r="K920" s="23">
        <v>0</v>
      </c>
      <c r="L920" s="23">
        <f t="shared" si="296"/>
        <v>0</v>
      </c>
      <c r="M920" s="23">
        <f>+G920+L920</f>
        <v>139786580047</v>
      </c>
      <c r="N920" s="21">
        <v>0</v>
      </c>
      <c r="O920" s="21">
        <v>0</v>
      </c>
      <c r="P920" s="21">
        <v>0</v>
      </c>
      <c r="Q920" s="62">
        <v>0</v>
      </c>
    </row>
    <row r="921" spans="1:17" ht="19.5" thickBot="1" x14ac:dyDescent="0.3">
      <c r="A921" s="87" t="s">
        <v>507</v>
      </c>
      <c r="B921" s="15" t="s">
        <v>231</v>
      </c>
      <c r="C921" s="33" t="s">
        <v>13</v>
      </c>
      <c r="D921" s="33">
        <v>11</v>
      </c>
      <c r="E921" s="33" t="s">
        <v>14</v>
      </c>
      <c r="F921" s="16" t="s">
        <v>232</v>
      </c>
      <c r="G921" s="28">
        <f>+G922</f>
        <v>1027817755000</v>
      </c>
      <c r="H921" s="28">
        <f>+H922</f>
        <v>0</v>
      </c>
      <c r="I921" s="28">
        <f>+I922</f>
        <v>0</v>
      </c>
      <c r="J921" s="28">
        <f>+J922</f>
        <v>0</v>
      </c>
      <c r="K921" s="28">
        <f>+K922</f>
        <v>0</v>
      </c>
      <c r="L921" s="28">
        <f t="shared" si="296"/>
        <v>0</v>
      </c>
      <c r="M921" s="28">
        <f>+M922</f>
        <v>1027817755000</v>
      </c>
      <c r="N921" s="28">
        <f>+N922</f>
        <v>157603582277</v>
      </c>
      <c r="O921" s="28">
        <f>+O922</f>
        <v>157603582277</v>
      </c>
      <c r="P921" s="28">
        <f>+P922</f>
        <v>157603582277</v>
      </c>
      <c r="Q921" s="72">
        <f>+Q922</f>
        <v>157603582277</v>
      </c>
    </row>
    <row r="922" spans="1:17" ht="19.5" thickBot="1" x14ac:dyDescent="0.3">
      <c r="A922" s="87" t="s">
        <v>507</v>
      </c>
      <c r="B922" s="34" t="s">
        <v>233</v>
      </c>
      <c r="C922" s="35" t="s">
        <v>13</v>
      </c>
      <c r="D922" s="35">
        <v>11</v>
      </c>
      <c r="E922" s="35" t="s">
        <v>14</v>
      </c>
      <c r="F922" s="36" t="s">
        <v>234</v>
      </c>
      <c r="G922" s="21">
        <v>1027817755000</v>
      </c>
      <c r="H922" s="38">
        <v>0</v>
      </c>
      <c r="I922" s="38">
        <v>0</v>
      </c>
      <c r="J922" s="38">
        <v>0</v>
      </c>
      <c r="K922" s="38">
        <v>0</v>
      </c>
      <c r="L922" s="38">
        <f t="shared" si="296"/>
        <v>0</v>
      </c>
      <c r="M922" s="38">
        <f>+G922+L922</f>
        <v>1027817755000</v>
      </c>
      <c r="N922" s="21">
        <v>157603582277</v>
      </c>
      <c r="O922" s="21">
        <v>157603582277</v>
      </c>
      <c r="P922" s="21">
        <v>157603582277</v>
      </c>
      <c r="Q922" s="62">
        <v>157603582277</v>
      </c>
    </row>
    <row r="923" spans="1:17" ht="19.5" thickBot="1" x14ac:dyDescent="0.3">
      <c r="A923" s="87" t="s">
        <v>507</v>
      </c>
      <c r="B923" s="7" t="s">
        <v>235</v>
      </c>
      <c r="C923" s="39" t="s">
        <v>13</v>
      </c>
      <c r="D923" s="40">
        <v>11</v>
      </c>
      <c r="E923" s="39" t="s">
        <v>14</v>
      </c>
      <c r="F923" s="9" t="s">
        <v>236</v>
      </c>
      <c r="G923" s="10">
        <f>+G926</f>
        <v>25000000000</v>
      </c>
      <c r="H923" s="10">
        <f>+H926</f>
        <v>0</v>
      </c>
      <c r="I923" s="10">
        <f>+I926</f>
        <v>0</v>
      </c>
      <c r="J923" s="10">
        <f>+J926</f>
        <v>0</v>
      </c>
      <c r="K923" s="10">
        <f>+K926</f>
        <v>0</v>
      </c>
      <c r="L923" s="10">
        <f t="shared" si="296"/>
        <v>0</v>
      </c>
      <c r="M923" s="10">
        <f>+M926</f>
        <v>25000000000</v>
      </c>
      <c r="N923" s="10">
        <f>+N926</f>
        <v>4234124000</v>
      </c>
      <c r="O923" s="10">
        <f>+O926</f>
        <v>715167733.46000004</v>
      </c>
      <c r="P923" s="10">
        <f>+P926</f>
        <v>715167733.46000004</v>
      </c>
      <c r="Q923" s="81">
        <f>+Q926</f>
        <v>715167733.46000004</v>
      </c>
    </row>
    <row r="924" spans="1:17" ht="19.5" thickBot="1" x14ac:dyDescent="0.3">
      <c r="A924" s="87" t="s">
        <v>507</v>
      </c>
      <c r="B924" s="7" t="s">
        <v>235</v>
      </c>
      <c r="C924" s="39" t="s">
        <v>13</v>
      </c>
      <c r="D924" s="40">
        <v>13</v>
      </c>
      <c r="E924" s="39" t="s">
        <v>14</v>
      </c>
      <c r="F924" s="9" t="s">
        <v>236</v>
      </c>
      <c r="G924" s="10">
        <f>+G927+G1032+G1042+G1056+G1066+G1072</f>
        <v>4393946143700</v>
      </c>
      <c r="H924" s="10">
        <f>+H927+H1032+H1042+H1056+H1066+H1072</f>
        <v>0</v>
      </c>
      <c r="I924" s="10">
        <f>+I927+I1032+I1042+I1056+I1066+I1072</f>
        <v>0</v>
      </c>
      <c r="J924" s="10">
        <f>+J927+J1032+J1042+J1056+J1066+J1072</f>
        <v>0</v>
      </c>
      <c r="K924" s="10">
        <f>+K927+K1032+K1042+K1056+K1066+K1072</f>
        <v>0</v>
      </c>
      <c r="L924" s="10">
        <f t="shared" ref="L924:L987" si="314">+H924-I924+J924-K924</f>
        <v>0</v>
      </c>
      <c r="M924" s="10">
        <f>+M927+M1032+M1042+M1056+M1066+M1072</f>
        <v>4393946143700</v>
      </c>
      <c r="N924" s="10">
        <f>+N927+N1032+N1042+N1056+N1066+N1072</f>
        <v>4273024415934.6099</v>
      </c>
      <c r="O924" s="10">
        <f>+O927+O1032+O1042+O1056+O1066+O1072</f>
        <v>4270172490013.9404</v>
      </c>
      <c r="P924" s="10">
        <f>+P927+P1032+P1042+P1056+P1066+P1072</f>
        <v>326018937562.82007</v>
      </c>
      <c r="Q924" s="81">
        <f>+Q927+Q1032+Q1042+Q1056+Q1066+Q1072</f>
        <v>325997638458.82007</v>
      </c>
    </row>
    <row r="925" spans="1:17" ht="19.5" thickBot="1" x14ac:dyDescent="0.3">
      <c r="A925" s="87" t="s">
        <v>507</v>
      </c>
      <c r="B925" s="95" t="s">
        <v>235</v>
      </c>
      <c r="C925" s="96" t="s">
        <v>16</v>
      </c>
      <c r="D925" s="40">
        <v>20</v>
      </c>
      <c r="E925" s="39" t="s">
        <v>14</v>
      </c>
      <c r="F925" s="9" t="s">
        <v>236</v>
      </c>
      <c r="G925" s="10">
        <f>+G1043+G1073</f>
        <v>86235881312</v>
      </c>
      <c r="H925" s="10">
        <f>+H1043+H1073</f>
        <v>0</v>
      </c>
      <c r="I925" s="10">
        <f>+I1043+I1073</f>
        <v>0</v>
      </c>
      <c r="J925" s="10">
        <f>+J1043+J1073</f>
        <v>0</v>
      </c>
      <c r="K925" s="10">
        <f>+K1043+K1073</f>
        <v>0</v>
      </c>
      <c r="L925" s="10">
        <f t="shared" si="314"/>
        <v>0</v>
      </c>
      <c r="M925" s="10">
        <f>+M1043+M1073</f>
        <v>86235881312</v>
      </c>
      <c r="N925" s="10">
        <f>+N1043+N1073</f>
        <v>49002053305</v>
      </c>
      <c r="O925" s="10">
        <f>+O1043+O1073</f>
        <v>46317131484</v>
      </c>
      <c r="P925" s="10">
        <f>+P1043+P1073</f>
        <v>5697780308.3000002</v>
      </c>
      <c r="Q925" s="81">
        <f>+Q1043+Q1073</f>
        <v>5697780308.3000002</v>
      </c>
    </row>
    <row r="926" spans="1:17" ht="19.5" thickBot="1" x14ac:dyDescent="0.3">
      <c r="A926" s="87" t="s">
        <v>507</v>
      </c>
      <c r="B926" s="15" t="s">
        <v>237</v>
      </c>
      <c r="C926" s="41" t="s">
        <v>13</v>
      </c>
      <c r="D926" s="41">
        <v>11</v>
      </c>
      <c r="E926" s="41" t="s">
        <v>14</v>
      </c>
      <c r="F926" s="13" t="s">
        <v>238</v>
      </c>
      <c r="G926" s="42">
        <f t="shared" ref="G926:K927" si="315">+G928</f>
        <v>25000000000</v>
      </c>
      <c r="H926" s="42">
        <f t="shared" si="315"/>
        <v>0</v>
      </c>
      <c r="I926" s="42">
        <f t="shared" si="315"/>
        <v>0</v>
      </c>
      <c r="J926" s="42">
        <f t="shared" si="315"/>
        <v>0</v>
      </c>
      <c r="K926" s="42">
        <f t="shared" si="315"/>
        <v>0</v>
      </c>
      <c r="L926" s="42">
        <f t="shared" si="314"/>
        <v>0</v>
      </c>
      <c r="M926" s="42">
        <f>+M928</f>
        <v>25000000000</v>
      </c>
      <c r="N926" s="42">
        <f t="shared" ref="N926:Q927" si="316">+N928</f>
        <v>4234124000</v>
      </c>
      <c r="O926" s="42">
        <f t="shared" si="316"/>
        <v>715167733.46000004</v>
      </c>
      <c r="P926" s="42">
        <f t="shared" si="316"/>
        <v>715167733.46000004</v>
      </c>
      <c r="Q926" s="73">
        <f t="shared" si="316"/>
        <v>715167733.46000004</v>
      </c>
    </row>
    <row r="927" spans="1:17" ht="19.5" thickBot="1" x14ac:dyDescent="0.3">
      <c r="A927" s="87" t="s">
        <v>507</v>
      </c>
      <c r="B927" s="15" t="s">
        <v>237</v>
      </c>
      <c r="C927" s="12" t="s">
        <v>13</v>
      </c>
      <c r="D927" s="12">
        <v>13</v>
      </c>
      <c r="E927" s="12" t="s">
        <v>14</v>
      </c>
      <c r="F927" s="16" t="s">
        <v>238</v>
      </c>
      <c r="G927" s="27">
        <f t="shared" si="315"/>
        <v>4326815240292</v>
      </c>
      <c r="H927" s="27">
        <f t="shared" si="315"/>
        <v>0</v>
      </c>
      <c r="I927" s="27">
        <f t="shared" si="315"/>
        <v>0</v>
      </c>
      <c r="J927" s="27">
        <f t="shared" si="315"/>
        <v>0</v>
      </c>
      <c r="K927" s="27">
        <f t="shared" si="315"/>
        <v>0</v>
      </c>
      <c r="L927" s="27">
        <f t="shared" si="314"/>
        <v>0</v>
      </c>
      <c r="M927" s="27">
        <f>+M929</f>
        <v>4326815240292</v>
      </c>
      <c r="N927" s="27">
        <f t="shared" si="316"/>
        <v>4246071918663.5</v>
      </c>
      <c r="O927" s="27">
        <f t="shared" si="316"/>
        <v>4245248317160.6899</v>
      </c>
      <c r="P927" s="27">
        <f t="shared" si="316"/>
        <v>319671526563.08002</v>
      </c>
      <c r="Q927" s="64">
        <f t="shared" si="316"/>
        <v>319665010014.08002</v>
      </c>
    </row>
    <row r="928" spans="1:17" ht="19.5" thickBot="1" x14ac:dyDescent="0.3">
      <c r="A928" s="87" t="s">
        <v>507</v>
      </c>
      <c r="B928" s="15" t="s">
        <v>239</v>
      </c>
      <c r="C928" s="12" t="s">
        <v>13</v>
      </c>
      <c r="D928" s="12">
        <v>11</v>
      </c>
      <c r="E928" s="12" t="s">
        <v>14</v>
      </c>
      <c r="F928" s="16" t="s">
        <v>240</v>
      </c>
      <c r="G928" s="27">
        <f>+G1024</f>
        <v>25000000000</v>
      </c>
      <c r="H928" s="27">
        <f>+H1024</f>
        <v>0</v>
      </c>
      <c r="I928" s="27">
        <f>+I1024</f>
        <v>0</v>
      </c>
      <c r="J928" s="27">
        <f>+J1024</f>
        <v>0</v>
      </c>
      <c r="K928" s="27">
        <f>+K1024</f>
        <v>0</v>
      </c>
      <c r="L928" s="27">
        <f t="shared" si="314"/>
        <v>0</v>
      </c>
      <c r="M928" s="27">
        <f>+M1024</f>
        <v>25000000000</v>
      </c>
      <c r="N928" s="27">
        <f>+N1024</f>
        <v>4234124000</v>
      </c>
      <c r="O928" s="27">
        <f>+O1024</f>
        <v>715167733.46000004</v>
      </c>
      <c r="P928" s="27">
        <f>+P1024</f>
        <v>715167733.46000004</v>
      </c>
      <c r="Q928" s="64">
        <f>+Q1024</f>
        <v>715167733.46000004</v>
      </c>
    </row>
    <row r="929" spans="1:17" ht="19.5" thickBot="1" x14ac:dyDescent="0.3">
      <c r="A929" s="87" t="s">
        <v>507</v>
      </c>
      <c r="B929" s="15" t="s">
        <v>239</v>
      </c>
      <c r="C929" s="12" t="s">
        <v>13</v>
      </c>
      <c r="D929" s="12">
        <v>13</v>
      </c>
      <c r="E929" s="12" t="s">
        <v>14</v>
      </c>
      <c r="F929" s="16" t="s">
        <v>240</v>
      </c>
      <c r="G929" s="27">
        <f>+G931+G935+G939+G943+G947+G951+G955+G959+G963+G967+G971+G975+G979+G983+G987+G991+G995+G1000+G1003+G1007+G1011+G1015+G1019+G1023</f>
        <v>4326815240292</v>
      </c>
      <c r="H929" s="27">
        <f>+H931+H935+H939+H943+H947+H951+H955+H959+H963+H967+H971+H975+H979+H983+H987+H991+H995+H1000+H1003+H1007+H1011+H1015+H1019+H1023</f>
        <v>0</v>
      </c>
      <c r="I929" s="27">
        <f>+I931+I935+I939+I943+I947+I951+I955+I959+I963+I967+I971+I975+I979+I983+I987+I991+I995+I1000+I1003+I1007+I1011+I1015+I1019+I1023</f>
        <v>0</v>
      </c>
      <c r="J929" s="27">
        <f>+J931+J935+J939+J943+J947+J951+J955+J959+J963+J967+J971+J975+J979+J983+J987+J991+J995+J1000+J1003+J1007+J1011+J1015+J1019+J1023</f>
        <v>0</v>
      </c>
      <c r="K929" s="27">
        <f>+K931+K935+K939+K943+K947+K951+K955+K959+K963+K967+K971+K975+K979+K983+K987+K991+K995+K1000+K1003+K1007+K1011+K1015+K1019+K1023</f>
        <v>0</v>
      </c>
      <c r="L929" s="27">
        <f t="shared" si="314"/>
        <v>0</v>
      </c>
      <c r="M929" s="27">
        <f>+M931+M935+M939+M943+M947+M951+M955+M959+M963+M967+M971+M975+M979+M983+M987+M991+M995+M1000+M1003+M1007+M1011+M1015+M1019+M1023</f>
        <v>4326815240292</v>
      </c>
      <c r="N929" s="27">
        <f>+N931+N935+N939+N943+N947+N951+N955+N959+N963+N967+N971+N975+N979+N983+N987+N991+N995+N1000+N1003+N1007+N1011+N1015+N1019+N1023</f>
        <v>4246071918663.5</v>
      </c>
      <c r="O929" s="27">
        <f>+O931+O935+O939+O943+O947+O951+O955+O959+O963+O967+O971+O975+O979+O983+O987+O991+O995+O1000+O1003+O1007+O1011+O1015+O1019+O1023</f>
        <v>4245248317160.6899</v>
      </c>
      <c r="P929" s="27">
        <f>+P931+P935+P939+P943+P947+P951+P955+P959+P963+P967+P971+P975+P979+P983+P987+P991+P995+P1000+P1003+P1007+P1011+P1015+P1019+P1023</f>
        <v>319671526563.08002</v>
      </c>
      <c r="Q929" s="64">
        <f>+Q931+Q935+Q939+Q943+Q947+Q951+Q955+Q959+Q963+Q967+Q971+Q975+Q979+Q983+Q987+Q991+Q995+Q1000+Q1003+Q1007+Q1011+Q1015+Q1019+Q1023</f>
        <v>319665010014.08002</v>
      </c>
    </row>
    <row r="930" spans="1:17" ht="48" thickBot="1" x14ac:dyDescent="0.3">
      <c r="A930" s="87" t="s">
        <v>507</v>
      </c>
      <c r="B930" s="15" t="s">
        <v>241</v>
      </c>
      <c r="C930" s="12" t="s">
        <v>13</v>
      </c>
      <c r="D930" s="12">
        <v>13</v>
      </c>
      <c r="E930" s="12" t="s">
        <v>14</v>
      </c>
      <c r="F930" s="16" t="s">
        <v>480</v>
      </c>
      <c r="G930" s="27">
        <f t="shared" ref="G930:K932" si="317">+G931</f>
        <v>199229942693</v>
      </c>
      <c r="H930" s="27">
        <f t="shared" si="317"/>
        <v>0</v>
      </c>
      <c r="I930" s="27">
        <f t="shared" si="317"/>
        <v>0</v>
      </c>
      <c r="J930" s="27">
        <f t="shared" si="317"/>
        <v>0</v>
      </c>
      <c r="K930" s="27">
        <f t="shared" si="317"/>
        <v>0</v>
      </c>
      <c r="L930" s="27">
        <f t="shared" si="314"/>
        <v>0</v>
      </c>
      <c r="M930" s="27">
        <f>+M931</f>
        <v>199229942693</v>
      </c>
      <c r="N930" s="27">
        <f t="shared" ref="N930:Q932" si="318">+N931</f>
        <v>199229942693</v>
      </c>
      <c r="O930" s="27">
        <f t="shared" si="318"/>
        <v>199229942693</v>
      </c>
      <c r="P930" s="27">
        <f t="shared" si="318"/>
        <v>667460180</v>
      </c>
      <c r="Q930" s="64">
        <f t="shared" si="318"/>
        <v>667460180</v>
      </c>
    </row>
    <row r="931" spans="1:17" ht="48" thickBot="1" x14ac:dyDescent="0.3">
      <c r="A931" s="87" t="s">
        <v>507</v>
      </c>
      <c r="B931" s="15" t="s">
        <v>243</v>
      </c>
      <c r="C931" s="12" t="s">
        <v>13</v>
      </c>
      <c r="D931" s="12">
        <v>13</v>
      </c>
      <c r="E931" s="12" t="s">
        <v>14</v>
      </c>
      <c r="F931" s="16" t="s">
        <v>480</v>
      </c>
      <c r="G931" s="27">
        <f t="shared" si="317"/>
        <v>199229942693</v>
      </c>
      <c r="H931" s="27">
        <f t="shared" si="317"/>
        <v>0</v>
      </c>
      <c r="I931" s="27">
        <f t="shared" si="317"/>
        <v>0</v>
      </c>
      <c r="J931" s="27">
        <f t="shared" si="317"/>
        <v>0</v>
      </c>
      <c r="K931" s="27">
        <f t="shared" si="317"/>
        <v>0</v>
      </c>
      <c r="L931" s="27">
        <f t="shared" si="314"/>
        <v>0</v>
      </c>
      <c r="M931" s="27">
        <f>+M932</f>
        <v>199229942693</v>
      </c>
      <c r="N931" s="27">
        <f t="shared" si="318"/>
        <v>199229942693</v>
      </c>
      <c r="O931" s="27">
        <f t="shared" si="318"/>
        <v>199229942693</v>
      </c>
      <c r="P931" s="27">
        <f t="shared" si="318"/>
        <v>667460180</v>
      </c>
      <c r="Q931" s="64">
        <f t="shared" si="318"/>
        <v>667460180</v>
      </c>
    </row>
    <row r="932" spans="1:17" ht="19.5" thickBot="1" x14ac:dyDescent="0.3">
      <c r="A932" s="87" t="s">
        <v>507</v>
      </c>
      <c r="B932" s="15" t="s">
        <v>244</v>
      </c>
      <c r="C932" s="12" t="s">
        <v>13</v>
      </c>
      <c r="D932" s="12">
        <v>13</v>
      </c>
      <c r="E932" s="12" t="s">
        <v>14</v>
      </c>
      <c r="F932" s="16" t="s">
        <v>245</v>
      </c>
      <c r="G932" s="27">
        <f t="shared" si="317"/>
        <v>199229942693</v>
      </c>
      <c r="H932" s="27">
        <f t="shared" si="317"/>
        <v>0</v>
      </c>
      <c r="I932" s="27">
        <f t="shared" si="317"/>
        <v>0</v>
      </c>
      <c r="J932" s="27">
        <f t="shared" si="317"/>
        <v>0</v>
      </c>
      <c r="K932" s="27">
        <f t="shared" si="317"/>
        <v>0</v>
      </c>
      <c r="L932" s="27">
        <f t="shared" si="314"/>
        <v>0</v>
      </c>
      <c r="M932" s="27">
        <f>+M933</f>
        <v>199229942693</v>
      </c>
      <c r="N932" s="27">
        <f t="shared" si="318"/>
        <v>199229942693</v>
      </c>
      <c r="O932" s="27">
        <f t="shared" si="318"/>
        <v>199229942693</v>
      </c>
      <c r="P932" s="27">
        <f t="shared" si="318"/>
        <v>667460180</v>
      </c>
      <c r="Q932" s="64">
        <f t="shared" si="318"/>
        <v>667460180</v>
      </c>
    </row>
    <row r="933" spans="1:17" ht="19.5" thickBot="1" x14ac:dyDescent="0.3">
      <c r="A933" s="87" t="s">
        <v>507</v>
      </c>
      <c r="B933" s="18" t="s">
        <v>246</v>
      </c>
      <c r="C933" s="19" t="s">
        <v>13</v>
      </c>
      <c r="D933" s="19">
        <v>13</v>
      </c>
      <c r="E933" s="19" t="s">
        <v>14</v>
      </c>
      <c r="F933" s="20" t="s">
        <v>247</v>
      </c>
      <c r="G933" s="21">
        <v>199229942693</v>
      </c>
      <c r="H933" s="21">
        <v>0</v>
      </c>
      <c r="I933" s="21">
        <v>0</v>
      </c>
      <c r="J933" s="21">
        <v>0</v>
      </c>
      <c r="K933" s="21">
        <v>0</v>
      </c>
      <c r="L933" s="21">
        <f t="shared" si="314"/>
        <v>0</v>
      </c>
      <c r="M933" s="21">
        <f>+G933+L933</f>
        <v>199229942693</v>
      </c>
      <c r="N933" s="21">
        <v>199229942693</v>
      </c>
      <c r="O933" s="21">
        <v>199229942693</v>
      </c>
      <c r="P933" s="21">
        <v>667460180</v>
      </c>
      <c r="Q933" s="62">
        <v>667460180</v>
      </c>
    </row>
    <row r="934" spans="1:17" ht="48" thickBot="1" x14ac:dyDescent="0.3">
      <c r="A934" s="87" t="s">
        <v>507</v>
      </c>
      <c r="B934" s="15" t="s">
        <v>248</v>
      </c>
      <c r="C934" s="12" t="s">
        <v>13</v>
      </c>
      <c r="D934" s="12">
        <v>13</v>
      </c>
      <c r="E934" s="12" t="s">
        <v>14</v>
      </c>
      <c r="F934" s="16" t="s">
        <v>481</v>
      </c>
      <c r="G934" s="27">
        <f t="shared" ref="G934:K936" si="319">+G935</f>
        <v>3111246158</v>
      </c>
      <c r="H934" s="27">
        <f t="shared" si="319"/>
        <v>0</v>
      </c>
      <c r="I934" s="27">
        <f t="shared" si="319"/>
        <v>0</v>
      </c>
      <c r="J934" s="27">
        <f t="shared" si="319"/>
        <v>0</v>
      </c>
      <c r="K934" s="27">
        <f t="shared" si="319"/>
        <v>0</v>
      </c>
      <c r="L934" s="27">
        <f t="shared" si="314"/>
        <v>0</v>
      </c>
      <c r="M934" s="27">
        <f>+M935</f>
        <v>3111246158</v>
      </c>
      <c r="N934" s="27">
        <f t="shared" ref="N934:Q936" si="320">+N935</f>
        <v>3111246158</v>
      </c>
      <c r="O934" s="27">
        <f t="shared" si="320"/>
        <v>3111246158</v>
      </c>
      <c r="P934" s="27">
        <f t="shared" si="320"/>
        <v>0</v>
      </c>
      <c r="Q934" s="64">
        <f t="shared" si="320"/>
        <v>0</v>
      </c>
    </row>
    <row r="935" spans="1:17" ht="48" thickBot="1" x14ac:dyDescent="0.3">
      <c r="A935" s="87" t="s">
        <v>507</v>
      </c>
      <c r="B935" s="15" t="s">
        <v>250</v>
      </c>
      <c r="C935" s="12" t="s">
        <v>13</v>
      </c>
      <c r="D935" s="12">
        <v>13</v>
      </c>
      <c r="E935" s="12" t="s">
        <v>14</v>
      </c>
      <c r="F935" s="43" t="s">
        <v>481</v>
      </c>
      <c r="G935" s="27">
        <f t="shared" si="319"/>
        <v>3111246158</v>
      </c>
      <c r="H935" s="27">
        <f t="shared" si="319"/>
        <v>0</v>
      </c>
      <c r="I935" s="27">
        <f t="shared" si="319"/>
        <v>0</v>
      </c>
      <c r="J935" s="27">
        <f t="shared" si="319"/>
        <v>0</v>
      </c>
      <c r="K935" s="27">
        <f t="shared" si="319"/>
        <v>0</v>
      </c>
      <c r="L935" s="27">
        <f t="shared" si="314"/>
        <v>0</v>
      </c>
      <c r="M935" s="27">
        <f>+M936</f>
        <v>3111246158</v>
      </c>
      <c r="N935" s="27">
        <f t="shared" si="320"/>
        <v>3111246158</v>
      </c>
      <c r="O935" s="27">
        <f t="shared" si="320"/>
        <v>3111246158</v>
      </c>
      <c r="P935" s="27">
        <f t="shared" si="320"/>
        <v>0</v>
      </c>
      <c r="Q935" s="64">
        <f t="shared" si="320"/>
        <v>0</v>
      </c>
    </row>
    <row r="936" spans="1:17" ht="19.5" thickBot="1" x14ac:dyDescent="0.3">
      <c r="A936" s="87" t="s">
        <v>507</v>
      </c>
      <c r="B936" s="15" t="s">
        <v>251</v>
      </c>
      <c r="C936" s="12" t="s">
        <v>13</v>
      </c>
      <c r="D936" s="12">
        <v>13</v>
      </c>
      <c r="E936" s="12" t="s">
        <v>14</v>
      </c>
      <c r="F936" s="16" t="s">
        <v>245</v>
      </c>
      <c r="G936" s="27">
        <f t="shared" si="319"/>
        <v>3111246158</v>
      </c>
      <c r="H936" s="27">
        <f t="shared" si="319"/>
        <v>0</v>
      </c>
      <c r="I936" s="27">
        <f t="shared" si="319"/>
        <v>0</v>
      </c>
      <c r="J936" s="27">
        <f t="shared" si="319"/>
        <v>0</v>
      </c>
      <c r="K936" s="27">
        <f t="shared" si="319"/>
        <v>0</v>
      </c>
      <c r="L936" s="27">
        <f t="shared" si="314"/>
        <v>0</v>
      </c>
      <c r="M936" s="27">
        <f>+M937</f>
        <v>3111246158</v>
      </c>
      <c r="N936" s="27">
        <f t="shared" si="320"/>
        <v>3111246158</v>
      </c>
      <c r="O936" s="27">
        <f t="shared" si="320"/>
        <v>3111246158</v>
      </c>
      <c r="P936" s="27">
        <f t="shared" si="320"/>
        <v>0</v>
      </c>
      <c r="Q936" s="64">
        <f t="shared" si="320"/>
        <v>0</v>
      </c>
    </row>
    <row r="937" spans="1:17" ht="19.5" thickBot="1" x14ac:dyDescent="0.3">
      <c r="A937" s="87" t="s">
        <v>507</v>
      </c>
      <c r="B937" s="18" t="s">
        <v>252</v>
      </c>
      <c r="C937" s="19" t="s">
        <v>13</v>
      </c>
      <c r="D937" s="19">
        <v>13</v>
      </c>
      <c r="E937" s="19" t="s">
        <v>14</v>
      </c>
      <c r="F937" s="20" t="s">
        <v>247</v>
      </c>
      <c r="G937" s="21">
        <v>3111246158</v>
      </c>
      <c r="H937" s="21">
        <v>0</v>
      </c>
      <c r="I937" s="21">
        <v>0</v>
      </c>
      <c r="J937" s="21">
        <v>0</v>
      </c>
      <c r="K937" s="21">
        <v>0</v>
      </c>
      <c r="L937" s="21">
        <f t="shared" si="314"/>
        <v>0</v>
      </c>
      <c r="M937" s="21">
        <f>+G937+L937</f>
        <v>3111246158</v>
      </c>
      <c r="N937" s="21">
        <v>3111246158</v>
      </c>
      <c r="O937" s="21">
        <v>3111246158</v>
      </c>
      <c r="P937" s="21">
        <v>0</v>
      </c>
      <c r="Q937" s="62">
        <v>0</v>
      </c>
    </row>
    <row r="938" spans="1:17" ht="63.75" thickBot="1" x14ac:dyDescent="0.3">
      <c r="A938" s="87" t="s">
        <v>507</v>
      </c>
      <c r="B938" s="15" t="s">
        <v>253</v>
      </c>
      <c r="C938" s="12" t="s">
        <v>13</v>
      </c>
      <c r="D938" s="12">
        <v>13</v>
      </c>
      <c r="E938" s="12" t="s">
        <v>14</v>
      </c>
      <c r="F938" s="16" t="s">
        <v>482</v>
      </c>
      <c r="G938" s="27">
        <f t="shared" ref="G938:K940" si="321">+G939</f>
        <v>267568660974</v>
      </c>
      <c r="H938" s="27">
        <f t="shared" si="321"/>
        <v>0</v>
      </c>
      <c r="I938" s="27">
        <f t="shared" si="321"/>
        <v>0</v>
      </c>
      <c r="J938" s="27">
        <f t="shared" si="321"/>
        <v>0</v>
      </c>
      <c r="K938" s="27">
        <f t="shared" si="321"/>
        <v>0</v>
      </c>
      <c r="L938" s="27">
        <f t="shared" si="314"/>
        <v>0</v>
      </c>
      <c r="M938" s="27">
        <f>+M939</f>
        <v>267568660974</v>
      </c>
      <c r="N938" s="27">
        <f t="shared" ref="N938:Q940" si="322">+N939</f>
        <v>267568660974</v>
      </c>
      <c r="O938" s="27">
        <f t="shared" si="322"/>
        <v>267568660974</v>
      </c>
      <c r="P938" s="27">
        <f t="shared" si="322"/>
        <v>515340818</v>
      </c>
      <c r="Q938" s="64">
        <f t="shared" si="322"/>
        <v>515340818</v>
      </c>
    </row>
    <row r="939" spans="1:17" ht="63.75" thickBot="1" x14ac:dyDescent="0.3">
      <c r="A939" s="87" t="s">
        <v>507</v>
      </c>
      <c r="B939" s="15" t="s">
        <v>255</v>
      </c>
      <c r="C939" s="12" t="s">
        <v>13</v>
      </c>
      <c r="D939" s="12">
        <v>13</v>
      </c>
      <c r="E939" s="12" t="s">
        <v>14</v>
      </c>
      <c r="F939" s="16" t="s">
        <v>482</v>
      </c>
      <c r="G939" s="27">
        <f t="shared" si="321"/>
        <v>267568660974</v>
      </c>
      <c r="H939" s="27">
        <f t="shared" si="321"/>
        <v>0</v>
      </c>
      <c r="I939" s="27">
        <f t="shared" si="321"/>
        <v>0</v>
      </c>
      <c r="J939" s="27">
        <f t="shared" si="321"/>
        <v>0</v>
      </c>
      <c r="K939" s="27">
        <f t="shared" si="321"/>
        <v>0</v>
      </c>
      <c r="L939" s="27">
        <f t="shared" si="314"/>
        <v>0</v>
      </c>
      <c r="M939" s="27">
        <f>+M940</f>
        <v>267568660974</v>
      </c>
      <c r="N939" s="27">
        <f t="shared" si="322"/>
        <v>267568660974</v>
      </c>
      <c r="O939" s="27">
        <f t="shared" si="322"/>
        <v>267568660974</v>
      </c>
      <c r="P939" s="27">
        <f t="shared" si="322"/>
        <v>515340818</v>
      </c>
      <c r="Q939" s="64">
        <f t="shared" si="322"/>
        <v>515340818</v>
      </c>
    </row>
    <row r="940" spans="1:17" ht="19.5" thickBot="1" x14ac:dyDescent="0.3">
      <c r="A940" s="87" t="s">
        <v>507</v>
      </c>
      <c r="B940" s="15" t="s">
        <v>256</v>
      </c>
      <c r="C940" s="12" t="s">
        <v>13</v>
      </c>
      <c r="D940" s="12">
        <v>13</v>
      </c>
      <c r="E940" s="12" t="s">
        <v>14</v>
      </c>
      <c r="F940" s="16" t="s">
        <v>257</v>
      </c>
      <c r="G940" s="27">
        <f t="shared" si="321"/>
        <v>267568660974</v>
      </c>
      <c r="H940" s="27">
        <f t="shared" si="321"/>
        <v>0</v>
      </c>
      <c r="I940" s="27">
        <f t="shared" si="321"/>
        <v>0</v>
      </c>
      <c r="J940" s="27">
        <f t="shared" si="321"/>
        <v>0</v>
      </c>
      <c r="K940" s="27">
        <f t="shared" si="321"/>
        <v>0</v>
      </c>
      <c r="L940" s="27">
        <f t="shared" si="314"/>
        <v>0</v>
      </c>
      <c r="M940" s="27">
        <f>+M941</f>
        <v>267568660974</v>
      </c>
      <c r="N940" s="27">
        <f t="shared" si="322"/>
        <v>267568660974</v>
      </c>
      <c r="O940" s="27">
        <f t="shared" si="322"/>
        <v>267568660974</v>
      </c>
      <c r="P940" s="27">
        <f t="shared" si="322"/>
        <v>515340818</v>
      </c>
      <c r="Q940" s="64">
        <f t="shared" si="322"/>
        <v>515340818</v>
      </c>
    </row>
    <row r="941" spans="1:17" ht="19.5" thickBot="1" x14ac:dyDescent="0.3">
      <c r="A941" s="87" t="s">
        <v>507</v>
      </c>
      <c r="B941" s="18" t="s">
        <v>258</v>
      </c>
      <c r="C941" s="19" t="s">
        <v>13</v>
      </c>
      <c r="D941" s="19">
        <v>13</v>
      </c>
      <c r="E941" s="19" t="s">
        <v>14</v>
      </c>
      <c r="F941" s="20" t="s">
        <v>247</v>
      </c>
      <c r="G941" s="21">
        <v>267568660974</v>
      </c>
      <c r="H941" s="21">
        <v>0</v>
      </c>
      <c r="I941" s="21">
        <v>0</v>
      </c>
      <c r="J941" s="21">
        <v>0</v>
      </c>
      <c r="K941" s="21">
        <v>0</v>
      </c>
      <c r="L941" s="21">
        <f t="shared" si="314"/>
        <v>0</v>
      </c>
      <c r="M941" s="21">
        <f>+G941+L941</f>
        <v>267568660974</v>
      </c>
      <c r="N941" s="21">
        <v>267568660974</v>
      </c>
      <c r="O941" s="21">
        <v>267568660974</v>
      </c>
      <c r="P941" s="21">
        <v>515340818</v>
      </c>
      <c r="Q941" s="62">
        <v>515340818</v>
      </c>
    </row>
    <row r="942" spans="1:17" ht="79.5" thickBot="1" x14ac:dyDescent="0.3">
      <c r="A942" s="87" t="s">
        <v>507</v>
      </c>
      <c r="B942" s="15" t="s">
        <v>259</v>
      </c>
      <c r="C942" s="12" t="s">
        <v>13</v>
      </c>
      <c r="D942" s="12">
        <v>13</v>
      </c>
      <c r="E942" s="12" t="s">
        <v>14</v>
      </c>
      <c r="F942" s="43" t="s">
        <v>483</v>
      </c>
      <c r="G942" s="27">
        <f t="shared" ref="G942:K944" si="323">+G943</f>
        <v>175859178607</v>
      </c>
      <c r="H942" s="27">
        <f t="shared" si="323"/>
        <v>0</v>
      </c>
      <c r="I942" s="27">
        <f t="shared" si="323"/>
        <v>0</v>
      </c>
      <c r="J942" s="27">
        <f t="shared" si="323"/>
        <v>0</v>
      </c>
      <c r="K942" s="27">
        <f t="shared" si="323"/>
        <v>0</v>
      </c>
      <c r="L942" s="27">
        <f t="shared" si="314"/>
        <v>0</v>
      </c>
      <c r="M942" s="27">
        <f>+M943</f>
        <v>175859178607</v>
      </c>
      <c r="N942" s="27">
        <f t="shared" ref="N942:Q944" si="324">+N943</f>
        <v>175859178607</v>
      </c>
      <c r="O942" s="27">
        <f t="shared" si="324"/>
        <v>175859178607</v>
      </c>
      <c r="P942" s="27">
        <f t="shared" si="324"/>
        <v>589163443</v>
      </c>
      <c r="Q942" s="64">
        <f t="shared" si="324"/>
        <v>589163443</v>
      </c>
    </row>
    <row r="943" spans="1:17" ht="79.5" thickBot="1" x14ac:dyDescent="0.3">
      <c r="A943" s="87" t="s">
        <v>507</v>
      </c>
      <c r="B943" s="15" t="s">
        <v>261</v>
      </c>
      <c r="C943" s="12" t="s">
        <v>13</v>
      </c>
      <c r="D943" s="12">
        <v>13</v>
      </c>
      <c r="E943" s="12" t="s">
        <v>14</v>
      </c>
      <c r="F943" s="43" t="s">
        <v>483</v>
      </c>
      <c r="G943" s="27">
        <f t="shared" si="323"/>
        <v>175859178607</v>
      </c>
      <c r="H943" s="27">
        <f t="shared" si="323"/>
        <v>0</v>
      </c>
      <c r="I943" s="27">
        <f t="shared" si="323"/>
        <v>0</v>
      </c>
      <c r="J943" s="27">
        <f t="shared" si="323"/>
        <v>0</v>
      </c>
      <c r="K943" s="27">
        <f t="shared" si="323"/>
        <v>0</v>
      </c>
      <c r="L943" s="27">
        <f t="shared" si="314"/>
        <v>0</v>
      </c>
      <c r="M943" s="27">
        <f>+M944</f>
        <v>175859178607</v>
      </c>
      <c r="N943" s="27">
        <f t="shared" si="324"/>
        <v>175859178607</v>
      </c>
      <c r="O943" s="27">
        <f t="shared" si="324"/>
        <v>175859178607</v>
      </c>
      <c r="P943" s="27">
        <f t="shared" si="324"/>
        <v>589163443</v>
      </c>
      <c r="Q943" s="64">
        <f t="shared" si="324"/>
        <v>589163443</v>
      </c>
    </row>
    <row r="944" spans="1:17" ht="19.5" thickBot="1" x14ac:dyDescent="0.3">
      <c r="A944" s="87" t="s">
        <v>507</v>
      </c>
      <c r="B944" s="15" t="s">
        <v>262</v>
      </c>
      <c r="C944" s="12" t="s">
        <v>13</v>
      </c>
      <c r="D944" s="12">
        <v>13</v>
      </c>
      <c r="E944" s="12" t="s">
        <v>14</v>
      </c>
      <c r="F944" s="16" t="s">
        <v>257</v>
      </c>
      <c r="G944" s="27">
        <f t="shared" si="323"/>
        <v>175859178607</v>
      </c>
      <c r="H944" s="27">
        <f t="shared" si="323"/>
        <v>0</v>
      </c>
      <c r="I944" s="27">
        <f t="shared" si="323"/>
        <v>0</v>
      </c>
      <c r="J944" s="27">
        <f t="shared" si="323"/>
        <v>0</v>
      </c>
      <c r="K944" s="27">
        <f t="shared" si="323"/>
        <v>0</v>
      </c>
      <c r="L944" s="27">
        <f t="shared" si="314"/>
        <v>0</v>
      </c>
      <c r="M944" s="27">
        <f>+M945</f>
        <v>175859178607</v>
      </c>
      <c r="N944" s="27">
        <f t="shared" si="324"/>
        <v>175859178607</v>
      </c>
      <c r="O944" s="27">
        <f t="shared" si="324"/>
        <v>175859178607</v>
      </c>
      <c r="P944" s="27">
        <f t="shared" si="324"/>
        <v>589163443</v>
      </c>
      <c r="Q944" s="64">
        <f t="shared" si="324"/>
        <v>589163443</v>
      </c>
    </row>
    <row r="945" spans="1:17" ht="19.5" thickBot="1" x14ac:dyDescent="0.3">
      <c r="A945" s="87" t="s">
        <v>507</v>
      </c>
      <c r="B945" s="18" t="s">
        <v>263</v>
      </c>
      <c r="C945" s="19" t="s">
        <v>13</v>
      </c>
      <c r="D945" s="19">
        <v>13</v>
      </c>
      <c r="E945" s="19" t="s">
        <v>14</v>
      </c>
      <c r="F945" s="20" t="s">
        <v>247</v>
      </c>
      <c r="G945" s="21">
        <v>175859178607</v>
      </c>
      <c r="H945" s="21">
        <v>0</v>
      </c>
      <c r="I945" s="21">
        <v>0</v>
      </c>
      <c r="J945" s="21">
        <v>0</v>
      </c>
      <c r="K945" s="21">
        <v>0</v>
      </c>
      <c r="L945" s="21">
        <f t="shared" si="314"/>
        <v>0</v>
      </c>
      <c r="M945" s="21">
        <f>+G945+L945</f>
        <v>175859178607</v>
      </c>
      <c r="N945" s="21">
        <v>175859178607</v>
      </c>
      <c r="O945" s="21">
        <v>175859178607</v>
      </c>
      <c r="P945" s="21">
        <v>589163443</v>
      </c>
      <c r="Q945" s="62">
        <v>589163443</v>
      </c>
    </row>
    <row r="946" spans="1:17" ht="63.75" thickBot="1" x14ac:dyDescent="0.3">
      <c r="A946" s="87" t="s">
        <v>507</v>
      </c>
      <c r="B946" s="15" t="s">
        <v>264</v>
      </c>
      <c r="C946" s="12" t="s">
        <v>13</v>
      </c>
      <c r="D946" s="12">
        <v>13</v>
      </c>
      <c r="E946" s="12" t="s">
        <v>14</v>
      </c>
      <c r="F946" s="16" t="s">
        <v>265</v>
      </c>
      <c r="G946" s="27">
        <f t="shared" ref="G946:K948" si="325">+G947</f>
        <v>253083219752</v>
      </c>
      <c r="H946" s="27">
        <f t="shared" si="325"/>
        <v>0</v>
      </c>
      <c r="I946" s="27">
        <f t="shared" si="325"/>
        <v>0</v>
      </c>
      <c r="J946" s="27">
        <f t="shared" si="325"/>
        <v>0</v>
      </c>
      <c r="K946" s="27">
        <f t="shared" si="325"/>
        <v>0</v>
      </c>
      <c r="L946" s="27">
        <f t="shared" si="314"/>
        <v>0</v>
      </c>
      <c r="M946" s="27">
        <f>+M947</f>
        <v>253083219752</v>
      </c>
      <c r="N946" s="27">
        <f t="shared" ref="N946:Q948" si="326">+N947</f>
        <v>253083219752</v>
      </c>
      <c r="O946" s="27">
        <f t="shared" si="326"/>
        <v>253083219752</v>
      </c>
      <c r="P946" s="27">
        <f t="shared" si="326"/>
        <v>8076357952</v>
      </c>
      <c r="Q946" s="64">
        <f t="shared" si="326"/>
        <v>8076357952</v>
      </c>
    </row>
    <row r="947" spans="1:17" ht="63.75" thickBot="1" x14ac:dyDescent="0.3">
      <c r="A947" s="87" t="s">
        <v>507</v>
      </c>
      <c r="B947" s="15" t="s">
        <v>266</v>
      </c>
      <c r="C947" s="12" t="s">
        <v>13</v>
      </c>
      <c r="D947" s="12">
        <v>13</v>
      </c>
      <c r="E947" s="12" t="s">
        <v>14</v>
      </c>
      <c r="F947" s="43" t="s">
        <v>265</v>
      </c>
      <c r="G947" s="27">
        <f t="shared" si="325"/>
        <v>253083219752</v>
      </c>
      <c r="H947" s="27">
        <f t="shared" si="325"/>
        <v>0</v>
      </c>
      <c r="I947" s="27">
        <f t="shared" si="325"/>
        <v>0</v>
      </c>
      <c r="J947" s="27">
        <f t="shared" si="325"/>
        <v>0</v>
      </c>
      <c r="K947" s="27">
        <f t="shared" si="325"/>
        <v>0</v>
      </c>
      <c r="L947" s="27">
        <f t="shared" si="314"/>
        <v>0</v>
      </c>
      <c r="M947" s="27">
        <f>+M948</f>
        <v>253083219752</v>
      </c>
      <c r="N947" s="27">
        <f t="shared" si="326"/>
        <v>253083219752</v>
      </c>
      <c r="O947" s="27">
        <f t="shared" si="326"/>
        <v>253083219752</v>
      </c>
      <c r="P947" s="27">
        <f t="shared" si="326"/>
        <v>8076357952</v>
      </c>
      <c r="Q947" s="64">
        <f t="shared" si="326"/>
        <v>8076357952</v>
      </c>
    </row>
    <row r="948" spans="1:17" ht="19.5" thickBot="1" x14ac:dyDescent="0.3">
      <c r="A948" s="87" t="s">
        <v>507</v>
      </c>
      <c r="B948" s="15" t="s">
        <v>267</v>
      </c>
      <c r="C948" s="12" t="s">
        <v>13</v>
      </c>
      <c r="D948" s="12">
        <v>13</v>
      </c>
      <c r="E948" s="12" t="s">
        <v>14</v>
      </c>
      <c r="F948" s="16" t="s">
        <v>257</v>
      </c>
      <c r="G948" s="27">
        <f t="shared" si="325"/>
        <v>253083219752</v>
      </c>
      <c r="H948" s="27">
        <f t="shared" si="325"/>
        <v>0</v>
      </c>
      <c r="I948" s="27">
        <f t="shared" si="325"/>
        <v>0</v>
      </c>
      <c r="J948" s="27">
        <f t="shared" si="325"/>
        <v>0</v>
      </c>
      <c r="K948" s="27">
        <f t="shared" si="325"/>
        <v>0</v>
      </c>
      <c r="L948" s="27">
        <f t="shared" si="314"/>
        <v>0</v>
      </c>
      <c r="M948" s="27">
        <f>+M949</f>
        <v>253083219752</v>
      </c>
      <c r="N948" s="27">
        <f t="shared" si="326"/>
        <v>253083219752</v>
      </c>
      <c r="O948" s="27">
        <f t="shared" si="326"/>
        <v>253083219752</v>
      </c>
      <c r="P948" s="27">
        <f t="shared" si="326"/>
        <v>8076357952</v>
      </c>
      <c r="Q948" s="64">
        <f t="shared" si="326"/>
        <v>8076357952</v>
      </c>
    </row>
    <row r="949" spans="1:17" ht="19.5" thickBot="1" x14ac:dyDescent="0.3">
      <c r="A949" s="87" t="s">
        <v>507</v>
      </c>
      <c r="B949" s="18" t="s">
        <v>268</v>
      </c>
      <c r="C949" s="19" t="s">
        <v>13</v>
      </c>
      <c r="D949" s="19">
        <v>13</v>
      </c>
      <c r="E949" s="19" t="s">
        <v>14</v>
      </c>
      <c r="F949" s="20" t="s">
        <v>247</v>
      </c>
      <c r="G949" s="21">
        <v>253083219752</v>
      </c>
      <c r="H949" s="21">
        <v>0</v>
      </c>
      <c r="I949" s="21">
        <v>0</v>
      </c>
      <c r="J949" s="21">
        <v>0</v>
      </c>
      <c r="K949" s="21">
        <v>0</v>
      </c>
      <c r="L949" s="21">
        <f t="shared" si="314"/>
        <v>0</v>
      </c>
      <c r="M949" s="21">
        <f>+G949+L949</f>
        <v>253083219752</v>
      </c>
      <c r="N949" s="21">
        <v>253083219752</v>
      </c>
      <c r="O949" s="21">
        <v>253083219752</v>
      </c>
      <c r="P949" s="21">
        <v>8076357952</v>
      </c>
      <c r="Q949" s="62">
        <v>8076357952</v>
      </c>
    </row>
    <row r="950" spans="1:17" ht="79.5" thickBot="1" x14ac:dyDescent="0.3">
      <c r="A950" s="87" t="s">
        <v>507</v>
      </c>
      <c r="B950" s="15" t="s">
        <v>269</v>
      </c>
      <c r="C950" s="12" t="s">
        <v>13</v>
      </c>
      <c r="D950" s="12">
        <v>13</v>
      </c>
      <c r="E950" s="12" t="s">
        <v>14</v>
      </c>
      <c r="F950" s="16" t="s">
        <v>484</v>
      </c>
      <c r="G950" s="27">
        <f t="shared" ref="G950:K952" si="327">+G951</f>
        <v>243923443489</v>
      </c>
      <c r="H950" s="27">
        <f t="shared" si="327"/>
        <v>0</v>
      </c>
      <c r="I950" s="27">
        <f t="shared" si="327"/>
        <v>0</v>
      </c>
      <c r="J950" s="27">
        <f t="shared" si="327"/>
        <v>0</v>
      </c>
      <c r="K950" s="27">
        <f t="shared" si="327"/>
        <v>0</v>
      </c>
      <c r="L950" s="27">
        <f t="shared" si="314"/>
        <v>0</v>
      </c>
      <c r="M950" s="27">
        <f>+M951</f>
        <v>243923443489</v>
      </c>
      <c r="N950" s="27">
        <f t="shared" ref="N950:Q952" si="328">+N951</f>
        <v>243923443489</v>
      </c>
      <c r="O950" s="27">
        <f t="shared" si="328"/>
        <v>243923443489</v>
      </c>
      <c r="P950" s="27">
        <f t="shared" si="328"/>
        <v>21653320129</v>
      </c>
      <c r="Q950" s="64">
        <f t="shared" si="328"/>
        <v>21653320129</v>
      </c>
    </row>
    <row r="951" spans="1:17" ht="79.5" thickBot="1" x14ac:dyDescent="0.3">
      <c r="A951" s="87" t="s">
        <v>507</v>
      </c>
      <c r="B951" s="15" t="s">
        <v>271</v>
      </c>
      <c r="C951" s="12" t="s">
        <v>13</v>
      </c>
      <c r="D951" s="12">
        <v>13</v>
      </c>
      <c r="E951" s="12" t="s">
        <v>14</v>
      </c>
      <c r="F951" s="16" t="s">
        <v>484</v>
      </c>
      <c r="G951" s="27">
        <f t="shared" si="327"/>
        <v>243923443489</v>
      </c>
      <c r="H951" s="27">
        <f t="shared" si="327"/>
        <v>0</v>
      </c>
      <c r="I951" s="27">
        <f t="shared" si="327"/>
        <v>0</v>
      </c>
      <c r="J951" s="27">
        <f t="shared" si="327"/>
        <v>0</v>
      </c>
      <c r="K951" s="27">
        <f t="shared" si="327"/>
        <v>0</v>
      </c>
      <c r="L951" s="27">
        <f t="shared" si="314"/>
        <v>0</v>
      </c>
      <c r="M951" s="27">
        <f>+M952</f>
        <v>243923443489</v>
      </c>
      <c r="N951" s="27">
        <f t="shared" si="328"/>
        <v>243923443489</v>
      </c>
      <c r="O951" s="27">
        <f t="shared" si="328"/>
        <v>243923443489</v>
      </c>
      <c r="P951" s="27">
        <f t="shared" si="328"/>
        <v>21653320129</v>
      </c>
      <c r="Q951" s="64">
        <f t="shared" si="328"/>
        <v>21653320129</v>
      </c>
    </row>
    <row r="952" spans="1:17" ht="19.5" thickBot="1" x14ac:dyDescent="0.3">
      <c r="A952" s="87" t="s">
        <v>507</v>
      </c>
      <c r="B952" s="15" t="s">
        <v>272</v>
      </c>
      <c r="C952" s="12" t="s">
        <v>13</v>
      </c>
      <c r="D952" s="12">
        <v>13</v>
      </c>
      <c r="E952" s="12" t="s">
        <v>14</v>
      </c>
      <c r="F952" s="16" t="s">
        <v>257</v>
      </c>
      <c r="G952" s="27">
        <f t="shared" si="327"/>
        <v>243923443489</v>
      </c>
      <c r="H952" s="27">
        <f t="shared" si="327"/>
        <v>0</v>
      </c>
      <c r="I952" s="27">
        <f t="shared" si="327"/>
        <v>0</v>
      </c>
      <c r="J952" s="27">
        <f t="shared" si="327"/>
        <v>0</v>
      </c>
      <c r="K952" s="27">
        <f t="shared" si="327"/>
        <v>0</v>
      </c>
      <c r="L952" s="27">
        <f t="shared" si="314"/>
        <v>0</v>
      </c>
      <c r="M952" s="27">
        <f>+M953</f>
        <v>243923443489</v>
      </c>
      <c r="N952" s="27">
        <f t="shared" si="328"/>
        <v>243923443489</v>
      </c>
      <c r="O952" s="27">
        <f t="shared" si="328"/>
        <v>243923443489</v>
      </c>
      <c r="P952" s="27">
        <f t="shared" si="328"/>
        <v>21653320129</v>
      </c>
      <c r="Q952" s="64">
        <f t="shared" si="328"/>
        <v>21653320129</v>
      </c>
    </row>
    <row r="953" spans="1:17" ht="19.5" thickBot="1" x14ac:dyDescent="0.3">
      <c r="A953" s="87" t="s">
        <v>507</v>
      </c>
      <c r="B953" s="18" t="s">
        <v>273</v>
      </c>
      <c r="C953" s="19" t="s">
        <v>13</v>
      </c>
      <c r="D953" s="19">
        <v>13</v>
      </c>
      <c r="E953" s="19" t="s">
        <v>14</v>
      </c>
      <c r="F953" s="20" t="s">
        <v>247</v>
      </c>
      <c r="G953" s="21">
        <v>243923443489</v>
      </c>
      <c r="H953" s="21">
        <v>0</v>
      </c>
      <c r="I953" s="21">
        <v>0</v>
      </c>
      <c r="J953" s="21">
        <v>0</v>
      </c>
      <c r="K953" s="21">
        <v>0</v>
      </c>
      <c r="L953" s="21">
        <f t="shared" si="314"/>
        <v>0</v>
      </c>
      <c r="M953" s="21">
        <f>+G953+L953</f>
        <v>243923443489</v>
      </c>
      <c r="N953" s="21">
        <v>243923443489</v>
      </c>
      <c r="O953" s="21">
        <v>243923443489</v>
      </c>
      <c r="P953" s="21">
        <v>21653320129</v>
      </c>
      <c r="Q953" s="62">
        <v>21653320129</v>
      </c>
    </row>
    <row r="954" spans="1:17" ht="63.75" thickBot="1" x14ac:dyDescent="0.3">
      <c r="A954" s="87" t="s">
        <v>507</v>
      </c>
      <c r="B954" s="15" t="s">
        <v>274</v>
      </c>
      <c r="C954" s="12" t="s">
        <v>13</v>
      </c>
      <c r="D954" s="12">
        <v>13</v>
      </c>
      <c r="E954" s="12" t="s">
        <v>14</v>
      </c>
      <c r="F954" s="16" t="s">
        <v>485</v>
      </c>
      <c r="G954" s="27">
        <f t="shared" ref="G954:K956" si="329">+G955</f>
        <v>173754342655</v>
      </c>
      <c r="H954" s="27">
        <f t="shared" si="329"/>
        <v>0</v>
      </c>
      <c r="I954" s="27">
        <f t="shared" si="329"/>
        <v>0</v>
      </c>
      <c r="J954" s="27">
        <f t="shared" si="329"/>
        <v>0</v>
      </c>
      <c r="K954" s="27">
        <f t="shared" si="329"/>
        <v>0</v>
      </c>
      <c r="L954" s="27">
        <f t="shared" si="314"/>
        <v>0</v>
      </c>
      <c r="M954" s="27">
        <f>+M955</f>
        <v>173754342655</v>
      </c>
      <c r="N954" s="27">
        <f t="shared" ref="N954:Q956" si="330">+N955</f>
        <v>173754342655</v>
      </c>
      <c r="O954" s="27">
        <f t="shared" si="330"/>
        <v>173754342655</v>
      </c>
      <c r="P954" s="27">
        <f t="shared" si="330"/>
        <v>26218470693</v>
      </c>
      <c r="Q954" s="64">
        <f t="shared" si="330"/>
        <v>26218470693</v>
      </c>
    </row>
    <row r="955" spans="1:17" ht="63.75" thickBot="1" x14ac:dyDescent="0.3">
      <c r="A955" s="87" t="s">
        <v>507</v>
      </c>
      <c r="B955" s="15" t="s">
        <v>276</v>
      </c>
      <c r="C955" s="12" t="s">
        <v>13</v>
      </c>
      <c r="D955" s="12">
        <v>13</v>
      </c>
      <c r="E955" s="12" t="s">
        <v>14</v>
      </c>
      <c r="F955" s="43" t="s">
        <v>485</v>
      </c>
      <c r="G955" s="27">
        <f t="shared" si="329"/>
        <v>173754342655</v>
      </c>
      <c r="H955" s="27">
        <f t="shared" si="329"/>
        <v>0</v>
      </c>
      <c r="I955" s="27">
        <f t="shared" si="329"/>
        <v>0</v>
      </c>
      <c r="J955" s="27">
        <f t="shared" si="329"/>
        <v>0</v>
      </c>
      <c r="K955" s="27">
        <f t="shared" si="329"/>
        <v>0</v>
      </c>
      <c r="L955" s="27">
        <f t="shared" si="314"/>
        <v>0</v>
      </c>
      <c r="M955" s="27">
        <f>+M956</f>
        <v>173754342655</v>
      </c>
      <c r="N955" s="27">
        <f t="shared" si="330"/>
        <v>173754342655</v>
      </c>
      <c r="O955" s="27">
        <f t="shared" si="330"/>
        <v>173754342655</v>
      </c>
      <c r="P955" s="27">
        <f t="shared" si="330"/>
        <v>26218470693</v>
      </c>
      <c r="Q955" s="64">
        <f t="shared" si="330"/>
        <v>26218470693</v>
      </c>
    </row>
    <row r="956" spans="1:17" ht="19.5" thickBot="1" x14ac:dyDescent="0.3">
      <c r="A956" s="87" t="s">
        <v>507</v>
      </c>
      <c r="B956" s="15" t="s">
        <v>277</v>
      </c>
      <c r="C956" s="12" t="s">
        <v>13</v>
      </c>
      <c r="D956" s="12">
        <v>13</v>
      </c>
      <c r="E956" s="12" t="s">
        <v>14</v>
      </c>
      <c r="F956" s="16" t="s">
        <v>257</v>
      </c>
      <c r="G956" s="27">
        <f t="shared" si="329"/>
        <v>173754342655</v>
      </c>
      <c r="H956" s="27">
        <f t="shared" si="329"/>
        <v>0</v>
      </c>
      <c r="I956" s="27">
        <f t="shared" si="329"/>
        <v>0</v>
      </c>
      <c r="J956" s="27">
        <f t="shared" si="329"/>
        <v>0</v>
      </c>
      <c r="K956" s="27">
        <f t="shared" si="329"/>
        <v>0</v>
      </c>
      <c r="L956" s="27">
        <f t="shared" si="314"/>
        <v>0</v>
      </c>
      <c r="M956" s="27">
        <f>+M957</f>
        <v>173754342655</v>
      </c>
      <c r="N956" s="27">
        <f t="shared" si="330"/>
        <v>173754342655</v>
      </c>
      <c r="O956" s="27">
        <f t="shared" si="330"/>
        <v>173754342655</v>
      </c>
      <c r="P956" s="27">
        <f t="shared" si="330"/>
        <v>26218470693</v>
      </c>
      <c r="Q956" s="64">
        <f t="shared" si="330"/>
        <v>26218470693</v>
      </c>
    </row>
    <row r="957" spans="1:17" ht="19.5" thickBot="1" x14ac:dyDescent="0.3">
      <c r="A957" s="87" t="s">
        <v>507</v>
      </c>
      <c r="B957" s="18" t="s">
        <v>278</v>
      </c>
      <c r="C957" s="19" t="s">
        <v>13</v>
      </c>
      <c r="D957" s="19">
        <v>13</v>
      </c>
      <c r="E957" s="19" t="s">
        <v>14</v>
      </c>
      <c r="F957" s="20" t="s">
        <v>247</v>
      </c>
      <c r="G957" s="21">
        <v>173754342655</v>
      </c>
      <c r="H957" s="21">
        <v>0</v>
      </c>
      <c r="I957" s="21">
        <v>0</v>
      </c>
      <c r="J957" s="21">
        <v>0</v>
      </c>
      <c r="K957" s="21">
        <v>0</v>
      </c>
      <c r="L957" s="21">
        <f t="shared" si="314"/>
        <v>0</v>
      </c>
      <c r="M957" s="21">
        <f>+G957+L957</f>
        <v>173754342655</v>
      </c>
      <c r="N957" s="21">
        <v>173754342655</v>
      </c>
      <c r="O957" s="21">
        <v>173754342655</v>
      </c>
      <c r="P957" s="21">
        <v>26218470693</v>
      </c>
      <c r="Q957" s="62">
        <v>26218470693</v>
      </c>
    </row>
    <row r="958" spans="1:17" ht="63.75" thickBot="1" x14ac:dyDescent="0.3">
      <c r="A958" s="87" t="s">
        <v>507</v>
      </c>
      <c r="B958" s="15" t="s">
        <v>279</v>
      </c>
      <c r="C958" s="12" t="s">
        <v>13</v>
      </c>
      <c r="D958" s="12">
        <v>13</v>
      </c>
      <c r="E958" s="12" t="s">
        <v>14</v>
      </c>
      <c r="F958" s="16" t="s">
        <v>486</v>
      </c>
      <c r="G958" s="27">
        <f t="shared" ref="G958:K960" si="331">+G959</f>
        <v>188036887431</v>
      </c>
      <c r="H958" s="27">
        <f t="shared" si="331"/>
        <v>0</v>
      </c>
      <c r="I958" s="27">
        <f t="shared" si="331"/>
        <v>0</v>
      </c>
      <c r="J958" s="27">
        <f t="shared" si="331"/>
        <v>0</v>
      </c>
      <c r="K958" s="27">
        <f t="shared" si="331"/>
        <v>0</v>
      </c>
      <c r="L958" s="27">
        <f t="shared" si="314"/>
        <v>0</v>
      </c>
      <c r="M958" s="27">
        <f>+M959</f>
        <v>188036887431</v>
      </c>
      <c r="N958" s="27">
        <f t="shared" ref="N958:Q960" si="332">+N959</f>
        <v>188036887431</v>
      </c>
      <c r="O958" s="27">
        <f t="shared" si="332"/>
        <v>188036887431</v>
      </c>
      <c r="P958" s="27">
        <f t="shared" si="332"/>
        <v>31914916292</v>
      </c>
      <c r="Q958" s="64">
        <f t="shared" si="332"/>
        <v>31914916292</v>
      </c>
    </row>
    <row r="959" spans="1:17" ht="63.75" thickBot="1" x14ac:dyDescent="0.3">
      <c r="A959" s="87" t="s">
        <v>507</v>
      </c>
      <c r="B959" s="15" t="s">
        <v>281</v>
      </c>
      <c r="C959" s="12" t="s">
        <v>13</v>
      </c>
      <c r="D959" s="12">
        <v>13</v>
      </c>
      <c r="E959" s="12" t="s">
        <v>14</v>
      </c>
      <c r="F959" s="43" t="s">
        <v>486</v>
      </c>
      <c r="G959" s="27">
        <f t="shared" si="331"/>
        <v>188036887431</v>
      </c>
      <c r="H959" s="27">
        <f t="shared" si="331"/>
        <v>0</v>
      </c>
      <c r="I959" s="27">
        <f t="shared" si="331"/>
        <v>0</v>
      </c>
      <c r="J959" s="27">
        <f t="shared" si="331"/>
        <v>0</v>
      </c>
      <c r="K959" s="27">
        <f t="shared" si="331"/>
        <v>0</v>
      </c>
      <c r="L959" s="27">
        <f t="shared" si="314"/>
        <v>0</v>
      </c>
      <c r="M959" s="27">
        <f>+M960</f>
        <v>188036887431</v>
      </c>
      <c r="N959" s="27">
        <f t="shared" si="332"/>
        <v>188036887431</v>
      </c>
      <c r="O959" s="27">
        <f t="shared" si="332"/>
        <v>188036887431</v>
      </c>
      <c r="P959" s="27">
        <f t="shared" si="332"/>
        <v>31914916292</v>
      </c>
      <c r="Q959" s="64">
        <f t="shared" si="332"/>
        <v>31914916292</v>
      </c>
    </row>
    <row r="960" spans="1:17" ht="19.5" thickBot="1" x14ac:dyDescent="0.3">
      <c r="A960" s="87" t="s">
        <v>507</v>
      </c>
      <c r="B960" s="15" t="s">
        <v>282</v>
      </c>
      <c r="C960" s="12" t="s">
        <v>13</v>
      </c>
      <c r="D960" s="12">
        <v>13</v>
      </c>
      <c r="E960" s="12" t="s">
        <v>14</v>
      </c>
      <c r="F960" s="16" t="s">
        <v>257</v>
      </c>
      <c r="G960" s="27">
        <f t="shared" si="331"/>
        <v>188036887431</v>
      </c>
      <c r="H960" s="27">
        <f t="shared" si="331"/>
        <v>0</v>
      </c>
      <c r="I960" s="27">
        <f t="shared" si="331"/>
        <v>0</v>
      </c>
      <c r="J960" s="27">
        <f t="shared" si="331"/>
        <v>0</v>
      </c>
      <c r="K960" s="27">
        <f t="shared" si="331"/>
        <v>0</v>
      </c>
      <c r="L960" s="27">
        <f t="shared" si="314"/>
        <v>0</v>
      </c>
      <c r="M960" s="27">
        <f>+M961</f>
        <v>188036887431</v>
      </c>
      <c r="N960" s="27">
        <f t="shared" si="332"/>
        <v>188036887431</v>
      </c>
      <c r="O960" s="27">
        <f t="shared" si="332"/>
        <v>188036887431</v>
      </c>
      <c r="P960" s="27">
        <f t="shared" si="332"/>
        <v>31914916292</v>
      </c>
      <c r="Q960" s="64">
        <f t="shared" si="332"/>
        <v>31914916292</v>
      </c>
    </row>
    <row r="961" spans="1:17" ht="19.5" thickBot="1" x14ac:dyDescent="0.3">
      <c r="A961" s="87" t="s">
        <v>507</v>
      </c>
      <c r="B961" s="18" t="s">
        <v>283</v>
      </c>
      <c r="C961" s="19" t="s">
        <v>13</v>
      </c>
      <c r="D961" s="19">
        <v>13</v>
      </c>
      <c r="E961" s="19" t="s">
        <v>14</v>
      </c>
      <c r="F961" s="20" t="s">
        <v>247</v>
      </c>
      <c r="G961" s="21">
        <v>188036887431</v>
      </c>
      <c r="H961" s="21">
        <v>0</v>
      </c>
      <c r="I961" s="21">
        <v>0</v>
      </c>
      <c r="J961" s="21">
        <v>0</v>
      </c>
      <c r="K961" s="21">
        <v>0</v>
      </c>
      <c r="L961" s="21">
        <f t="shared" si="314"/>
        <v>0</v>
      </c>
      <c r="M961" s="21">
        <f>+G961+L961</f>
        <v>188036887431</v>
      </c>
      <c r="N961" s="21">
        <v>188036887431</v>
      </c>
      <c r="O961" s="21">
        <v>188036887431</v>
      </c>
      <c r="P961" s="21">
        <v>31914916292</v>
      </c>
      <c r="Q961" s="62">
        <v>31914916292</v>
      </c>
    </row>
    <row r="962" spans="1:17" ht="63.75" thickBot="1" x14ac:dyDescent="0.3">
      <c r="A962" s="87" t="s">
        <v>507</v>
      </c>
      <c r="B962" s="15" t="s">
        <v>284</v>
      </c>
      <c r="C962" s="12" t="s">
        <v>13</v>
      </c>
      <c r="D962" s="12">
        <v>13</v>
      </c>
      <c r="E962" s="12" t="s">
        <v>14</v>
      </c>
      <c r="F962" s="16" t="s">
        <v>487</v>
      </c>
      <c r="G962" s="27">
        <f t="shared" ref="G962:K964" si="333">+G963</f>
        <v>230526549416</v>
      </c>
      <c r="H962" s="27">
        <f t="shared" si="333"/>
        <v>0</v>
      </c>
      <c r="I962" s="27">
        <f t="shared" si="333"/>
        <v>0</v>
      </c>
      <c r="J962" s="27">
        <f t="shared" si="333"/>
        <v>0</v>
      </c>
      <c r="K962" s="27">
        <f t="shared" si="333"/>
        <v>0</v>
      </c>
      <c r="L962" s="27">
        <f t="shared" si="314"/>
        <v>0</v>
      </c>
      <c r="M962" s="27">
        <f>+M963</f>
        <v>230526549416</v>
      </c>
      <c r="N962" s="27">
        <f t="shared" ref="N962:Q964" si="334">+N963</f>
        <v>230526549416</v>
      </c>
      <c r="O962" s="27">
        <f t="shared" si="334"/>
        <v>230526549416</v>
      </c>
      <c r="P962" s="27">
        <f t="shared" si="334"/>
        <v>27184528940</v>
      </c>
      <c r="Q962" s="64">
        <f t="shared" si="334"/>
        <v>27184528940</v>
      </c>
    </row>
    <row r="963" spans="1:17" ht="63.75" thickBot="1" x14ac:dyDescent="0.3">
      <c r="A963" s="87" t="s">
        <v>507</v>
      </c>
      <c r="B963" s="15" t="s">
        <v>286</v>
      </c>
      <c r="C963" s="12" t="s">
        <v>13</v>
      </c>
      <c r="D963" s="12">
        <v>13</v>
      </c>
      <c r="E963" s="12" t="s">
        <v>14</v>
      </c>
      <c r="F963" s="43" t="s">
        <v>487</v>
      </c>
      <c r="G963" s="27">
        <f t="shared" si="333"/>
        <v>230526549416</v>
      </c>
      <c r="H963" s="27">
        <f t="shared" si="333"/>
        <v>0</v>
      </c>
      <c r="I963" s="27">
        <f t="shared" si="333"/>
        <v>0</v>
      </c>
      <c r="J963" s="27">
        <f t="shared" si="333"/>
        <v>0</v>
      </c>
      <c r="K963" s="27">
        <f t="shared" si="333"/>
        <v>0</v>
      </c>
      <c r="L963" s="27">
        <f t="shared" si="314"/>
        <v>0</v>
      </c>
      <c r="M963" s="27">
        <f>+M964</f>
        <v>230526549416</v>
      </c>
      <c r="N963" s="27">
        <f t="shared" si="334"/>
        <v>230526549416</v>
      </c>
      <c r="O963" s="27">
        <f t="shared" si="334"/>
        <v>230526549416</v>
      </c>
      <c r="P963" s="27">
        <f t="shared" si="334"/>
        <v>27184528940</v>
      </c>
      <c r="Q963" s="64">
        <f t="shared" si="334"/>
        <v>27184528940</v>
      </c>
    </row>
    <row r="964" spans="1:17" ht="19.5" thickBot="1" x14ac:dyDescent="0.3">
      <c r="A964" s="87" t="s">
        <v>507</v>
      </c>
      <c r="B964" s="15" t="s">
        <v>287</v>
      </c>
      <c r="C964" s="12" t="s">
        <v>13</v>
      </c>
      <c r="D964" s="12">
        <v>13</v>
      </c>
      <c r="E964" s="12" t="s">
        <v>14</v>
      </c>
      <c r="F964" s="16" t="s">
        <v>257</v>
      </c>
      <c r="G964" s="27">
        <f t="shared" si="333"/>
        <v>230526549416</v>
      </c>
      <c r="H964" s="27">
        <f t="shared" si="333"/>
        <v>0</v>
      </c>
      <c r="I964" s="27">
        <f t="shared" si="333"/>
        <v>0</v>
      </c>
      <c r="J964" s="27">
        <f t="shared" si="333"/>
        <v>0</v>
      </c>
      <c r="K964" s="27">
        <f t="shared" si="333"/>
        <v>0</v>
      </c>
      <c r="L964" s="27">
        <f t="shared" si="314"/>
        <v>0</v>
      </c>
      <c r="M964" s="27">
        <f>+M965</f>
        <v>230526549416</v>
      </c>
      <c r="N964" s="27">
        <f t="shared" si="334"/>
        <v>230526549416</v>
      </c>
      <c r="O964" s="27">
        <f t="shared" si="334"/>
        <v>230526549416</v>
      </c>
      <c r="P964" s="27">
        <f t="shared" si="334"/>
        <v>27184528940</v>
      </c>
      <c r="Q964" s="64">
        <f t="shared" si="334"/>
        <v>27184528940</v>
      </c>
    </row>
    <row r="965" spans="1:17" ht="19.5" thickBot="1" x14ac:dyDescent="0.3">
      <c r="A965" s="87" t="s">
        <v>507</v>
      </c>
      <c r="B965" s="18" t="s">
        <v>288</v>
      </c>
      <c r="C965" s="19" t="s">
        <v>13</v>
      </c>
      <c r="D965" s="19">
        <v>13</v>
      </c>
      <c r="E965" s="19" t="s">
        <v>14</v>
      </c>
      <c r="F965" s="20" t="s">
        <v>247</v>
      </c>
      <c r="G965" s="21">
        <v>230526549416</v>
      </c>
      <c r="H965" s="21">
        <v>0</v>
      </c>
      <c r="I965" s="21">
        <v>0</v>
      </c>
      <c r="J965" s="21">
        <v>0</v>
      </c>
      <c r="K965" s="21">
        <v>0</v>
      </c>
      <c r="L965" s="21">
        <f t="shared" si="314"/>
        <v>0</v>
      </c>
      <c r="M965" s="21">
        <f>+G965+L965</f>
        <v>230526549416</v>
      </c>
      <c r="N965" s="21">
        <v>230526549416</v>
      </c>
      <c r="O965" s="21">
        <v>230526549416</v>
      </c>
      <c r="P965" s="21">
        <v>27184528940</v>
      </c>
      <c r="Q965" s="62">
        <v>27184528940</v>
      </c>
    </row>
    <row r="966" spans="1:17" ht="32.25" thickBot="1" x14ac:dyDescent="0.3">
      <c r="A966" s="87" t="s">
        <v>507</v>
      </c>
      <c r="B966" s="44" t="s">
        <v>289</v>
      </c>
      <c r="C966" s="12" t="s">
        <v>13</v>
      </c>
      <c r="D966" s="12">
        <v>13</v>
      </c>
      <c r="E966" s="12" t="s">
        <v>14</v>
      </c>
      <c r="F966" s="16" t="s">
        <v>290</v>
      </c>
      <c r="G966" s="27">
        <f t="shared" ref="G966:K967" si="335">+G967</f>
        <v>12654096592</v>
      </c>
      <c r="H966" s="27">
        <f t="shared" si="335"/>
        <v>0</v>
      </c>
      <c r="I966" s="27">
        <f t="shared" si="335"/>
        <v>0</v>
      </c>
      <c r="J966" s="27">
        <f t="shared" si="335"/>
        <v>0</v>
      </c>
      <c r="K966" s="27">
        <f t="shared" si="335"/>
        <v>0</v>
      </c>
      <c r="L966" s="27">
        <f t="shared" si="314"/>
        <v>0</v>
      </c>
      <c r="M966" s="27">
        <f>+G966+L966</f>
        <v>12654096592</v>
      </c>
      <c r="N966" s="27">
        <f t="shared" ref="N966:Q967" si="336">+N967</f>
        <v>11910774963.5</v>
      </c>
      <c r="O966" s="27">
        <f t="shared" si="336"/>
        <v>11087173460.690001</v>
      </c>
      <c r="P966" s="27">
        <f t="shared" si="336"/>
        <v>2406423354.0799999</v>
      </c>
      <c r="Q966" s="64">
        <f t="shared" si="336"/>
        <v>2399906805.0799999</v>
      </c>
    </row>
    <row r="967" spans="1:17" ht="32.25" thickBot="1" x14ac:dyDescent="0.3">
      <c r="A967" s="87" t="s">
        <v>507</v>
      </c>
      <c r="B967" s="15" t="s">
        <v>291</v>
      </c>
      <c r="C967" s="12" t="s">
        <v>13</v>
      </c>
      <c r="D967" s="12">
        <v>13</v>
      </c>
      <c r="E967" s="12" t="s">
        <v>14</v>
      </c>
      <c r="F967" s="16" t="s">
        <v>290</v>
      </c>
      <c r="G967" s="27">
        <f t="shared" si="335"/>
        <v>12654096592</v>
      </c>
      <c r="H967" s="27">
        <f t="shared" si="335"/>
        <v>0</v>
      </c>
      <c r="I967" s="27">
        <f t="shared" si="335"/>
        <v>0</v>
      </c>
      <c r="J967" s="27">
        <f t="shared" si="335"/>
        <v>0</v>
      </c>
      <c r="K967" s="27">
        <f t="shared" si="335"/>
        <v>0</v>
      </c>
      <c r="L967" s="27">
        <f t="shared" si="314"/>
        <v>0</v>
      </c>
      <c r="M967" s="27">
        <f>+M968</f>
        <v>12654096592</v>
      </c>
      <c r="N967" s="27">
        <f t="shared" si="336"/>
        <v>11910774963.5</v>
      </c>
      <c r="O967" s="27">
        <f t="shared" si="336"/>
        <v>11087173460.690001</v>
      </c>
      <c r="P967" s="27">
        <f t="shared" si="336"/>
        <v>2406423354.0799999</v>
      </c>
      <c r="Q967" s="64">
        <f t="shared" si="336"/>
        <v>2399906805.0799999</v>
      </c>
    </row>
    <row r="968" spans="1:17" ht="48" thickBot="1" x14ac:dyDescent="0.3">
      <c r="A968" s="87" t="s">
        <v>507</v>
      </c>
      <c r="B968" s="15" t="s">
        <v>292</v>
      </c>
      <c r="C968" s="12" t="s">
        <v>13</v>
      </c>
      <c r="D968" s="12">
        <v>13</v>
      </c>
      <c r="E968" s="12" t="s">
        <v>14</v>
      </c>
      <c r="F968" s="16" t="s">
        <v>293</v>
      </c>
      <c r="G968" s="27">
        <f>SUM(G969:G969)</f>
        <v>12654096592</v>
      </c>
      <c r="H968" s="27">
        <f>SUM(H969:H969)</f>
        <v>0</v>
      </c>
      <c r="I968" s="27">
        <f>SUM(I969:I969)</f>
        <v>0</v>
      </c>
      <c r="J968" s="27">
        <f>SUM(J969:J969)</f>
        <v>0</v>
      </c>
      <c r="K968" s="27">
        <f>SUM(K969:K969)</f>
        <v>0</v>
      </c>
      <c r="L968" s="27">
        <f t="shared" si="314"/>
        <v>0</v>
      </c>
      <c r="M968" s="27">
        <f>SUM(M969:M969)</f>
        <v>12654096592</v>
      </c>
      <c r="N968" s="27">
        <f>SUM(N969:N969)</f>
        <v>11910774963.5</v>
      </c>
      <c r="O968" s="27">
        <f>SUM(O969:O969)</f>
        <v>11087173460.690001</v>
      </c>
      <c r="P968" s="27">
        <f>SUM(P969:P969)</f>
        <v>2406423354.0799999</v>
      </c>
      <c r="Q968" s="64">
        <f>SUM(Q969:Q969)</f>
        <v>2399906805.0799999</v>
      </c>
    </row>
    <row r="969" spans="1:17" ht="19.5" thickBot="1" x14ac:dyDescent="0.3">
      <c r="A969" s="87" t="s">
        <v>507</v>
      </c>
      <c r="B969" s="18" t="s">
        <v>294</v>
      </c>
      <c r="C969" s="19" t="s">
        <v>13</v>
      </c>
      <c r="D969" s="19">
        <v>13</v>
      </c>
      <c r="E969" s="19" t="s">
        <v>14</v>
      </c>
      <c r="F969" s="20" t="s">
        <v>247</v>
      </c>
      <c r="G969" s="21">
        <v>12654096592</v>
      </c>
      <c r="H969" s="21">
        <v>0</v>
      </c>
      <c r="I969" s="21">
        <v>0</v>
      </c>
      <c r="J969" s="21">
        <v>0</v>
      </c>
      <c r="K969" s="21">
        <v>0</v>
      </c>
      <c r="L969" s="21">
        <f t="shared" si="314"/>
        <v>0</v>
      </c>
      <c r="M969" s="21">
        <f>+G969+L969</f>
        <v>12654096592</v>
      </c>
      <c r="N969" s="21">
        <v>11910774963.5</v>
      </c>
      <c r="O969" s="21">
        <v>11087173460.690001</v>
      </c>
      <c r="P969" s="21">
        <v>2406423354.0799999</v>
      </c>
      <c r="Q969" s="62">
        <v>2399906805.0799999</v>
      </c>
    </row>
    <row r="970" spans="1:17" ht="63.75" thickBot="1" x14ac:dyDescent="0.3">
      <c r="A970" s="87" t="s">
        <v>507</v>
      </c>
      <c r="B970" s="15" t="s">
        <v>295</v>
      </c>
      <c r="C970" s="12" t="s">
        <v>13</v>
      </c>
      <c r="D970" s="12">
        <v>13</v>
      </c>
      <c r="E970" s="12" t="s">
        <v>14</v>
      </c>
      <c r="F970" s="16" t="s">
        <v>488</v>
      </c>
      <c r="G970" s="27">
        <f t="shared" ref="G970:K972" si="337">+G971</f>
        <v>222571821813</v>
      </c>
      <c r="H970" s="27">
        <f t="shared" si="337"/>
        <v>0</v>
      </c>
      <c r="I970" s="27">
        <f t="shared" si="337"/>
        <v>0</v>
      </c>
      <c r="J970" s="27">
        <f t="shared" si="337"/>
        <v>0</v>
      </c>
      <c r="K970" s="27">
        <f t="shared" si="337"/>
        <v>0</v>
      </c>
      <c r="L970" s="27">
        <f t="shared" si="314"/>
        <v>0</v>
      </c>
      <c r="M970" s="27">
        <f>+M971</f>
        <v>222571821813</v>
      </c>
      <c r="N970" s="27">
        <f t="shared" ref="N970:Q972" si="338">+N971</f>
        <v>222571821813</v>
      </c>
      <c r="O970" s="27">
        <f t="shared" si="338"/>
        <v>222571821813</v>
      </c>
      <c r="P970" s="27">
        <f t="shared" si="338"/>
        <v>7839829655</v>
      </c>
      <c r="Q970" s="64">
        <f t="shared" si="338"/>
        <v>7839829655</v>
      </c>
    </row>
    <row r="971" spans="1:17" ht="63.75" thickBot="1" x14ac:dyDescent="0.3">
      <c r="A971" s="87" t="s">
        <v>507</v>
      </c>
      <c r="B971" s="15" t="s">
        <v>297</v>
      </c>
      <c r="C971" s="12" t="s">
        <v>13</v>
      </c>
      <c r="D971" s="12">
        <v>13</v>
      </c>
      <c r="E971" s="12" t="s">
        <v>14</v>
      </c>
      <c r="F971" s="43" t="s">
        <v>488</v>
      </c>
      <c r="G971" s="27">
        <f t="shared" si="337"/>
        <v>222571821813</v>
      </c>
      <c r="H971" s="27">
        <f t="shared" si="337"/>
        <v>0</v>
      </c>
      <c r="I971" s="27">
        <f t="shared" si="337"/>
        <v>0</v>
      </c>
      <c r="J971" s="27">
        <f t="shared" si="337"/>
        <v>0</v>
      </c>
      <c r="K971" s="27">
        <f t="shared" si="337"/>
        <v>0</v>
      </c>
      <c r="L971" s="27">
        <f t="shared" si="314"/>
        <v>0</v>
      </c>
      <c r="M971" s="27">
        <f>+M972</f>
        <v>222571821813</v>
      </c>
      <c r="N971" s="27">
        <f t="shared" si="338"/>
        <v>222571821813</v>
      </c>
      <c r="O971" s="27">
        <f t="shared" si="338"/>
        <v>222571821813</v>
      </c>
      <c r="P971" s="27">
        <f t="shared" si="338"/>
        <v>7839829655</v>
      </c>
      <c r="Q971" s="64">
        <f t="shared" si="338"/>
        <v>7839829655</v>
      </c>
    </row>
    <row r="972" spans="1:17" ht="19.5" thickBot="1" x14ac:dyDescent="0.3">
      <c r="A972" s="87" t="s">
        <v>507</v>
      </c>
      <c r="B972" s="15" t="s">
        <v>298</v>
      </c>
      <c r="C972" s="12" t="s">
        <v>13</v>
      </c>
      <c r="D972" s="12">
        <v>13</v>
      </c>
      <c r="E972" s="12" t="s">
        <v>14</v>
      </c>
      <c r="F972" s="16" t="s">
        <v>257</v>
      </c>
      <c r="G972" s="27">
        <f t="shared" si="337"/>
        <v>222571821813</v>
      </c>
      <c r="H972" s="27">
        <f t="shared" si="337"/>
        <v>0</v>
      </c>
      <c r="I972" s="27">
        <f t="shared" si="337"/>
        <v>0</v>
      </c>
      <c r="J972" s="27">
        <f t="shared" si="337"/>
        <v>0</v>
      </c>
      <c r="K972" s="27">
        <f t="shared" si="337"/>
        <v>0</v>
      </c>
      <c r="L972" s="27">
        <f t="shared" si="314"/>
        <v>0</v>
      </c>
      <c r="M972" s="27">
        <f>+M973</f>
        <v>222571821813</v>
      </c>
      <c r="N972" s="27">
        <f t="shared" si="338"/>
        <v>222571821813</v>
      </c>
      <c r="O972" s="27">
        <f t="shared" si="338"/>
        <v>222571821813</v>
      </c>
      <c r="P972" s="27">
        <f t="shared" si="338"/>
        <v>7839829655</v>
      </c>
      <c r="Q972" s="64">
        <f t="shared" si="338"/>
        <v>7839829655</v>
      </c>
    </row>
    <row r="973" spans="1:17" ht="19.5" thickBot="1" x14ac:dyDescent="0.3">
      <c r="A973" s="87" t="s">
        <v>507</v>
      </c>
      <c r="B973" s="18" t="s">
        <v>299</v>
      </c>
      <c r="C973" s="19" t="s">
        <v>13</v>
      </c>
      <c r="D973" s="19">
        <v>13</v>
      </c>
      <c r="E973" s="19" t="s">
        <v>14</v>
      </c>
      <c r="F973" s="20" t="s">
        <v>247</v>
      </c>
      <c r="G973" s="21">
        <v>222571821813</v>
      </c>
      <c r="H973" s="21">
        <v>0</v>
      </c>
      <c r="I973" s="21">
        <v>0</v>
      </c>
      <c r="J973" s="21">
        <v>0</v>
      </c>
      <c r="K973" s="21">
        <v>0</v>
      </c>
      <c r="L973" s="21">
        <f t="shared" si="314"/>
        <v>0</v>
      </c>
      <c r="M973" s="21">
        <f>+G973+L973</f>
        <v>222571821813</v>
      </c>
      <c r="N973" s="21">
        <v>222571821813</v>
      </c>
      <c r="O973" s="21">
        <v>222571821813</v>
      </c>
      <c r="P973" s="21">
        <v>7839829655</v>
      </c>
      <c r="Q973" s="62">
        <v>7839829655</v>
      </c>
    </row>
    <row r="974" spans="1:17" ht="48" thickBot="1" x14ac:dyDescent="0.3">
      <c r="A974" s="87" t="s">
        <v>507</v>
      </c>
      <c r="B974" s="15" t="s">
        <v>300</v>
      </c>
      <c r="C974" s="12" t="s">
        <v>13</v>
      </c>
      <c r="D974" s="12">
        <v>13</v>
      </c>
      <c r="E974" s="12" t="s">
        <v>14</v>
      </c>
      <c r="F974" s="16" t="s">
        <v>489</v>
      </c>
      <c r="G974" s="27">
        <f t="shared" ref="G974:K976" si="339">+G975</f>
        <v>256174672458</v>
      </c>
      <c r="H974" s="27">
        <f t="shared" si="339"/>
        <v>0</v>
      </c>
      <c r="I974" s="27">
        <f t="shared" si="339"/>
        <v>0</v>
      </c>
      <c r="J974" s="27">
        <f t="shared" si="339"/>
        <v>0</v>
      </c>
      <c r="K974" s="27">
        <f t="shared" si="339"/>
        <v>0</v>
      </c>
      <c r="L974" s="27">
        <f t="shared" si="314"/>
        <v>0</v>
      </c>
      <c r="M974" s="27">
        <f>+M975</f>
        <v>256174672458</v>
      </c>
      <c r="N974" s="27">
        <f t="shared" ref="N974:Q976" si="340">+N975</f>
        <v>256174672458</v>
      </c>
      <c r="O974" s="27">
        <f t="shared" si="340"/>
        <v>256174672458</v>
      </c>
      <c r="P974" s="27">
        <f t="shared" si="340"/>
        <v>783848182</v>
      </c>
      <c r="Q974" s="64">
        <f t="shared" si="340"/>
        <v>783848182</v>
      </c>
    </row>
    <row r="975" spans="1:17" ht="48" thickBot="1" x14ac:dyDescent="0.3">
      <c r="A975" s="87" t="s">
        <v>507</v>
      </c>
      <c r="B975" s="15" t="s">
        <v>302</v>
      </c>
      <c r="C975" s="12" t="s">
        <v>13</v>
      </c>
      <c r="D975" s="12">
        <v>13</v>
      </c>
      <c r="E975" s="12" t="s">
        <v>14</v>
      </c>
      <c r="F975" s="16" t="s">
        <v>489</v>
      </c>
      <c r="G975" s="27">
        <f t="shared" si="339"/>
        <v>256174672458</v>
      </c>
      <c r="H975" s="27">
        <f t="shared" si="339"/>
        <v>0</v>
      </c>
      <c r="I975" s="27">
        <f t="shared" si="339"/>
        <v>0</v>
      </c>
      <c r="J975" s="27">
        <f t="shared" si="339"/>
        <v>0</v>
      </c>
      <c r="K975" s="27">
        <f t="shared" si="339"/>
        <v>0</v>
      </c>
      <c r="L975" s="27">
        <f t="shared" si="314"/>
        <v>0</v>
      </c>
      <c r="M975" s="27">
        <f>+M976</f>
        <v>256174672458</v>
      </c>
      <c r="N975" s="27">
        <f t="shared" si="340"/>
        <v>256174672458</v>
      </c>
      <c r="O975" s="27">
        <f t="shared" si="340"/>
        <v>256174672458</v>
      </c>
      <c r="P975" s="27">
        <f t="shared" si="340"/>
        <v>783848182</v>
      </c>
      <c r="Q975" s="64">
        <f t="shared" si="340"/>
        <v>783848182</v>
      </c>
    </row>
    <row r="976" spans="1:17" ht="19.5" thickBot="1" x14ac:dyDescent="0.3">
      <c r="A976" s="87" t="s">
        <v>507</v>
      </c>
      <c r="B976" s="15" t="s">
        <v>303</v>
      </c>
      <c r="C976" s="12" t="s">
        <v>13</v>
      </c>
      <c r="D976" s="12">
        <v>13</v>
      </c>
      <c r="E976" s="12" t="s">
        <v>14</v>
      </c>
      <c r="F976" s="16" t="s">
        <v>257</v>
      </c>
      <c r="G976" s="27">
        <f t="shared" si="339"/>
        <v>256174672458</v>
      </c>
      <c r="H976" s="27">
        <f t="shared" si="339"/>
        <v>0</v>
      </c>
      <c r="I976" s="27">
        <f t="shared" si="339"/>
        <v>0</v>
      </c>
      <c r="J976" s="27">
        <f t="shared" si="339"/>
        <v>0</v>
      </c>
      <c r="K976" s="27">
        <f t="shared" si="339"/>
        <v>0</v>
      </c>
      <c r="L976" s="27">
        <f t="shared" si="314"/>
        <v>0</v>
      </c>
      <c r="M976" s="27">
        <f>+M977</f>
        <v>256174672458</v>
      </c>
      <c r="N976" s="27">
        <f t="shared" si="340"/>
        <v>256174672458</v>
      </c>
      <c r="O976" s="27">
        <f t="shared" si="340"/>
        <v>256174672458</v>
      </c>
      <c r="P976" s="27">
        <f t="shared" si="340"/>
        <v>783848182</v>
      </c>
      <c r="Q976" s="64">
        <f t="shared" si="340"/>
        <v>783848182</v>
      </c>
    </row>
    <row r="977" spans="1:17" ht="19.5" thickBot="1" x14ac:dyDescent="0.3">
      <c r="A977" s="87" t="s">
        <v>507</v>
      </c>
      <c r="B977" s="18" t="s">
        <v>304</v>
      </c>
      <c r="C977" s="19" t="s">
        <v>13</v>
      </c>
      <c r="D977" s="19">
        <v>13</v>
      </c>
      <c r="E977" s="19" t="s">
        <v>14</v>
      </c>
      <c r="F977" s="20" t="s">
        <v>247</v>
      </c>
      <c r="G977" s="21">
        <v>256174672458</v>
      </c>
      <c r="H977" s="21">
        <v>0</v>
      </c>
      <c r="I977" s="21">
        <v>0</v>
      </c>
      <c r="J977" s="21">
        <v>0</v>
      </c>
      <c r="K977" s="21">
        <v>0</v>
      </c>
      <c r="L977" s="21">
        <f t="shared" si="314"/>
        <v>0</v>
      </c>
      <c r="M977" s="21">
        <f>+G977+L977</f>
        <v>256174672458</v>
      </c>
      <c r="N977" s="21">
        <v>256174672458</v>
      </c>
      <c r="O977" s="21">
        <v>256174672458</v>
      </c>
      <c r="P977" s="21">
        <v>783848182</v>
      </c>
      <c r="Q977" s="62">
        <v>783848182</v>
      </c>
    </row>
    <row r="978" spans="1:17" ht="63.75" thickBot="1" x14ac:dyDescent="0.3">
      <c r="A978" s="87" t="s">
        <v>507</v>
      </c>
      <c r="B978" s="15" t="s">
        <v>305</v>
      </c>
      <c r="C978" s="12" t="s">
        <v>13</v>
      </c>
      <c r="D978" s="12">
        <v>13</v>
      </c>
      <c r="E978" s="12" t="s">
        <v>14</v>
      </c>
      <c r="F978" s="16" t="s">
        <v>490</v>
      </c>
      <c r="G978" s="27">
        <f t="shared" ref="G978:K980" si="341">+G979</f>
        <v>133566456234</v>
      </c>
      <c r="H978" s="27">
        <f t="shared" si="341"/>
        <v>0</v>
      </c>
      <c r="I978" s="27">
        <f t="shared" si="341"/>
        <v>0</v>
      </c>
      <c r="J978" s="27">
        <f t="shared" si="341"/>
        <v>0</v>
      </c>
      <c r="K978" s="27">
        <f t="shared" si="341"/>
        <v>0</v>
      </c>
      <c r="L978" s="27">
        <f t="shared" si="314"/>
        <v>0</v>
      </c>
      <c r="M978" s="27">
        <f>+M979</f>
        <v>133566456234</v>
      </c>
      <c r="N978" s="27">
        <f t="shared" ref="N978:Q980" si="342">+N979</f>
        <v>133566456234</v>
      </c>
      <c r="O978" s="27">
        <f t="shared" si="342"/>
        <v>133566456234</v>
      </c>
      <c r="P978" s="27">
        <f t="shared" si="342"/>
        <v>426302018</v>
      </c>
      <c r="Q978" s="64">
        <f t="shared" si="342"/>
        <v>426302018</v>
      </c>
    </row>
    <row r="979" spans="1:17" ht="63.75" thickBot="1" x14ac:dyDescent="0.3">
      <c r="A979" s="87" t="s">
        <v>507</v>
      </c>
      <c r="B979" s="15" t="s">
        <v>307</v>
      </c>
      <c r="C979" s="12" t="s">
        <v>13</v>
      </c>
      <c r="D979" s="12">
        <v>13</v>
      </c>
      <c r="E979" s="12" t="s">
        <v>14</v>
      </c>
      <c r="F979" s="43" t="s">
        <v>490</v>
      </c>
      <c r="G979" s="27">
        <f t="shared" si="341"/>
        <v>133566456234</v>
      </c>
      <c r="H979" s="27">
        <f t="shared" si="341"/>
        <v>0</v>
      </c>
      <c r="I979" s="27">
        <f t="shared" si="341"/>
        <v>0</v>
      </c>
      <c r="J979" s="27">
        <f t="shared" si="341"/>
        <v>0</v>
      </c>
      <c r="K979" s="27">
        <f t="shared" si="341"/>
        <v>0</v>
      </c>
      <c r="L979" s="27">
        <f t="shared" si="314"/>
        <v>0</v>
      </c>
      <c r="M979" s="27">
        <f>+M980</f>
        <v>133566456234</v>
      </c>
      <c r="N979" s="27">
        <f t="shared" si="342"/>
        <v>133566456234</v>
      </c>
      <c r="O979" s="27">
        <f t="shared" si="342"/>
        <v>133566456234</v>
      </c>
      <c r="P979" s="27">
        <f t="shared" si="342"/>
        <v>426302018</v>
      </c>
      <c r="Q979" s="64">
        <f t="shared" si="342"/>
        <v>426302018</v>
      </c>
    </row>
    <row r="980" spans="1:17" ht="19.5" thickBot="1" x14ac:dyDescent="0.3">
      <c r="A980" s="87" t="s">
        <v>507</v>
      </c>
      <c r="B980" s="15" t="s">
        <v>308</v>
      </c>
      <c r="C980" s="12" t="s">
        <v>13</v>
      </c>
      <c r="D980" s="12">
        <v>13</v>
      </c>
      <c r="E980" s="12" t="s">
        <v>14</v>
      </c>
      <c r="F980" s="16" t="s">
        <v>257</v>
      </c>
      <c r="G980" s="27">
        <f t="shared" si="341"/>
        <v>133566456234</v>
      </c>
      <c r="H980" s="27">
        <f t="shared" si="341"/>
        <v>0</v>
      </c>
      <c r="I980" s="27">
        <f t="shared" si="341"/>
        <v>0</v>
      </c>
      <c r="J980" s="27">
        <f t="shared" si="341"/>
        <v>0</v>
      </c>
      <c r="K980" s="27">
        <f t="shared" si="341"/>
        <v>0</v>
      </c>
      <c r="L980" s="27">
        <f t="shared" si="314"/>
        <v>0</v>
      </c>
      <c r="M980" s="27">
        <f>+M981</f>
        <v>133566456234</v>
      </c>
      <c r="N980" s="27">
        <f t="shared" si="342"/>
        <v>133566456234</v>
      </c>
      <c r="O980" s="27">
        <f t="shared" si="342"/>
        <v>133566456234</v>
      </c>
      <c r="P980" s="27">
        <f t="shared" si="342"/>
        <v>426302018</v>
      </c>
      <c r="Q980" s="64">
        <f t="shared" si="342"/>
        <v>426302018</v>
      </c>
    </row>
    <row r="981" spans="1:17" ht="19.5" thickBot="1" x14ac:dyDescent="0.3">
      <c r="A981" s="87" t="s">
        <v>507</v>
      </c>
      <c r="B981" s="18" t="s">
        <v>309</v>
      </c>
      <c r="C981" s="19" t="s">
        <v>13</v>
      </c>
      <c r="D981" s="19">
        <v>13</v>
      </c>
      <c r="E981" s="19" t="s">
        <v>14</v>
      </c>
      <c r="F981" s="20" t="s">
        <v>247</v>
      </c>
      <c r="G981" s="21">
        <v>133566456234</v>
      </c>
      <c r="H981" s="21">
        <v>0</v>
      </c>
      <c r="I981" s="21">
        <v>0</v>
      </c>
      <c r="J981" s="21">
        <v>0</v>
      </c>
      <c r="K981" s="21">
        <v>0</v>
      </c>
      <c r="L981" s="21">
        <f t="shared" si="314"/>
        <v>0</v>
      </c>
      <c r="M981" s="21">
        <f>+G981+L981</f>
        <v>133566456234</v>
      </c>
      <c r="N981" s="21">
        <v>133566456234</v>
      </c>
      <c r="O981" s="21">
        <v>133566456234</v>
      </c>
      <c r="P981" s="21">
        <v>426302018</v>
      </c>
      <c r="Q981" s="62">
        <v>426302018</v>
      </c>
    </row>
    <row r="982" spans="1:17" ht="63.75" thickBot="1" x14ac:dyDescent="0.3">
      <c r="A982" s="87" t="s">
        <v>507</v>
      </c>
      <c r="B982" s="15" t="s">
        <v>310</v>
      </c>
      <c r="C982" s="12" t="s">
        <v>13</v>
      </c>
      <c r="D982" s="12">
        <v>13</v>
      </c>
      <c r="E982" s="12" t="s">
        <v>14</v>
      </c>
      <c r="F982" s="16" t="s">
        <v>491</v>
      </c>
      <c r="G982" s="27">
        <f t="shared" ref="G982:K984" si="343">+G983</f>
        <v>92126982346</v>
      </c>
      <c r="H982" s="27">
        <f t="shared" si="343"/>
        <v>0</v>
      </c>
      <c r="I982" s="27">
        <f t="shared" si="343"/>
        <v>0</v>
      </c>
      <c r="J982" s="27">
        <f t="shared" si="343"/>
        <v>0</v>
      </c>
      <c r="K982" s="27">
        <f t="shared" si="343"/>
        <v>0</v>
      </c>
      <c r="L982" s="27">
        <f t="shared" si="314"/>
        <v>0</v>
      </c>
      <c r="M982" s="27">
        <f>+M983</f>
        <v>92126982346</v>
      </c>
      <c r="N982" s="27">
        <f t="shared" ref="N982:Q984" si="344">+N983</f>
        <v>92126982346</v>
      </c>
      <c r="O982" s="27">
        <f t="shared" si="344"/>
        <v>92126982346</v>
      </c>
      <c r="P982" s="27">
        <f t="shared" si="344"/>
        <v>308643829</v>
      </c>
      <c r="Q982" s="64">
        <f t="shared" si="344"/>
        <v>308643829</v>
      </c>
    </row>
    <row r="983" spans="1:17" ht="63.75" thickBot="1" x14ac:dyDescent="0.3">
      <c r="A983" s="87" t="s">
        <v>507</v>
      </c>
      <c r="B983" s="15" t="s">
        <v>312</v>
      </c>
      <c r="C983" s="12" t="s">
        <v>13</v>
      </c>
      <c r="D983" s="12">
        <v>13</v>
      </c>
      <c r="E983" s="12" t="s">
        <v>14</v>
      </c>
      <c r="F983" s="43" t="s">
        <v>491</v>
      </c>
      <c r="G983" s="27">
        <f t="shared" si="343"/>
        <v>92126982346</v>
      </c>
      <c r="H983" s="27">
        <f t="shared" si="343"/>
        <v>0</v>
      </c>
      <c r="I983" s="27">
        <f t="shared" si="343"/>
        <v>0</v>
      </c>
      <c r="J983" s="27">
        <f t="shared" si="343"/>
        <v>0</v>
      </c>
      <c r="K983" s="27">
        <f t="shared" si="343"/>
        <v>0</v>
      </c>
      <c r="L983" s="27">
        <f t="shared" si="314"/>
        <v>0</v>
      </c>
      <c r="M983" s="27">
        <f>+M984</f>
        <v>92126982346</v>
      </c>
      <c r="N983" s="27">
        <f t="shared" si="344"/>
        <v>92126982346</v>
      </c>
      <c r="O983" s="27">
        <f t="shared" si="344"/>
        <v>92126982346</v>
      </c>
      <c r="P983" s="27">
        <f t="shared" si="344"/>
        <v>308643829</v>
      </c>
      <c r="Q983" s="64">
        <f t="shared" si="344"/>
        <v>308643829</v>
      </c>
    </row>
    <row r="984" spans="1:17" ht="19.5" thickBot="1" x14ac:dyDescent="0.3">
      <c r="A984" s="87" t="s">
        <v>507</v>
      </c>
      <c r="B984" s="15" t="s">
        <v>313</v>
      </c>
      <c r="C984" s="12" t="s">
        <v>13</v>
      </c>
      <c r="D984" s="12">
        <v>13</v>
      </c>
      <c r="E984" s="12" t="s">
        <v>14</v>
      </c>
      <c r="F984" s="16" t="s">
        <v>257</v>
      </c>
      <c r="G984" s="27">
        <f t="shared" si="343"/>
        <v>92126982346</v>
      </c>
      <c r="H984" s="27">
        <f t="shared" si="343"/>
        <v>0</v>
      </c>
      <c r="I984" s="27">
        <f t="shared" si="343"/>
        <v>0</v>
      </c>
      <c r="J984" s="27">
        <f t="shared" si="343"/>
        <v>0</v>
      </c>
      <c r="K984" s="27">
        <f t="shared" si="343"/>
        <v>0</v>
      </c>
      <c r="L984" s="27">
        <f t="shared" si="314"/>
        <v>0</v>
      </c>
      <c r="M984" s="27">
        <f>+M985</f>
        <v>92126982346</v>
      </c>
      <c r="N984" s="27">
        <f t="shared" si="344"/>
        <v>92126982346</v>
      </c>
      <c r="O984" s="27">
        <f t="shared" si="344"/>
        <v>92126982346</v>
      </c>
      <c r="P984" s="27">
        <f t="shared" si="344"/>
        <v>308643829</v>
      </c>
      <c r="Q984" s="64">
        <f t="shared" si="344"/>
        <v>308643829</v>
      </c>
    </row>
    <row r="985" spans="1:17" ht="19.5" thickBot="1" x14ac:dyDescent="0.3">
      <c r="A985" s="87" t="s">
        <v>507</v>
      </c>
      <c r="B985" s="18" t="s">
        <v>314</v>
      </c>
      <c r="C985" s="19" t="s">
        <v>13</v>
      </c>
      <c r="D985" s="19">
        <v>13</v>
      </c>
      <c r="E985" s="19" t="s">
        <v>14</v>
      </c>
      <c r="F985" s="20" t="s">
        <v>247</v>
      </c>
      <c r="G985" s="21">
        <v>92126982346</v>
      </c>
      <c r="H985" s="21">
        <v>0</v>
      </c>
      <c r="I985" s="21">
        <v>0</v>
      </c>
      <c r="J985" s="21">
        <v>0</v>
      </c>
      <c r="K985" s="21">
        <v>0</v>
      </c>
      <c r="L985" s="21">
        <f t="shared" si="314"/>
        <v>0</v>
      </c>
      <c r="M985" s="21">
        <f>+G985+L985</f>
        <v>92126982346</v>
      </c>
      <c r="N985" s="21">
        <v>92126982346</v>
      </c>
      <c r="O985" s="21">
        <v>92126982346</v>
      </c>
      <c r="P985" s="21">
        <v>308643829</v>
      </c>
      <c r="Q985" s="62">
        <v>308643829</v>
      </c>
    </row>
    <row r="986" spans="1:17" ht="79.5" thickBot="1" x14ac:dyDescent="0.3">
      <c r="A986" s="87" t="s">
        <v>507</v>
      </c>
      <c r="B986" s="15" t="s">
        <v>315</v>
      </c>
      <c r="C986" s="12" t="s">
        <v>13</v>
      </c>
      <c r="D986" s="12">
        <v>13</v>
      </c>
      <c r="E986" s="12" t="s">
        <v>14</v>
      </c>
      <c r="F986" s="16" t="s">
        <v>492</v>
      </c>
      <c r="G986" s="27">
        <f t="shared" ref="G986:K988" si="345">+G987</f>
        <v>177242188803</v>
      </c>
      <c r="H986" s="27">
        <f t="shared" si="345"/>
        <v>0</v>
      </c>
      <c r="I986" s="27">
        <f t="shared" si="345"/>
        <v>0</v>
      </c>
      <c r="J986" s="27">
        <f t="shared" si="345"/>
        <v>0</v>
      </c>
      <c r="K986" s="27">
        <f t="shared" si="345"/>
        <v>0</v>
      </c>
      <c r="L986" s="27">
        <f t="shared" si="314"/>
        <v>0</v>
      </c>
      <c r="M986" s="27">
        <f>+M987</f>
        <v>177242188803</v>
      </c>
      <c r="N986" s="27">
        <f t="shared" ref="N986:Q988" si="346">+N987</f>
        <v>177242188803</v>
      </c>
      <c r="O986" s="27">
        <f t="shared" si="346"/>
        <v>177242188803</v>
      </c>
      <c r="P986" s="27">
        <f t="shared" si="346"/>
        <v>12868469971</v>
      </c>
      <c r="Q986" s="64">
        <f t="shared" si="346"/>
        <v>12868469971</v>
      </c>
    </row>
    <row r="987" spans="1:17" ht="79.5" thickBot="1" x14ac:dyDescent="0.3">
      <c r="A987" s="87" t="s">
        <v>507</v>
      </c>
      <c r="B987" s="15" t="s">
        <v>317</v>
      </c>
      <c r="C987" s="12" t="s">
        <v>13</v>
      </c>
      <c r="D987" s="12">
        <v>13</v>
      </c>
      <c r="E987" s="12" t="s">
        <v>14</v>
      </c>
      <c r="F987" s="43" t="s">
        <v>492</v>
      </c>
      <c r="G987" s="27">
        <f t="shared" si="345"/>
        <v>177242188803</v>
      </c>
      <c r="H987" s="27">
        <f t="shared" si="345"/>
        <v>0</v>
      </c>
      <c r="I987" s="27">
        <f t="shared" si="345"/>
        <v>0</v>
      </c>
      <c r="J987" s="27">
        <f t="shared" si="345"/>
        <v>0</v>
      </c>
      <c r="K987" s="27">
        <f t="shared" si="345"/>
        <v>0</v>
      </c>
      <c r="L987" s="27">
        <f t="shared" si="314"/>
        <v>0</v>
      </c>
      <c r="M987" s="27">
        <f>+M988</f>
        <v>177242188803</v>
      </c>
      <c r="N987" s="27">
        <f t="shared" si="346"/>
        <v>177242188803</v>
      </c>
      <c r="O987" s="27">
        <f t="shared" si="346"/>
        <v>177242188803</v>
      </c>
      <c r="P987" s="27">
        <f t="shared" si="346"/>
        <v>12868469971</v>
      </c>
      <c r="Q987" s="64">
        <f t="shared" si="346"/>
        <v>12868469971</v>
      </c>
    </row>
    <row r="988" spans="1:17" ht="19.5" thickBot="1" x14ac:dyDescent="0.3">
      <c r="A988" s="87" t="s">
        <v>507</v>
      </c>
      <c r="B988" s="15" t="s">
        <v>318</v>
      </c>
      <c r="C988" s="12" t="s">
        <v>13</v>
      </c>
      <c r="D988" s="12">
        <v>13</v>
      </c>
      <c r="E988" s="12" t="s">
        <v>14</v>
      </c>
      <c r="F988" s="16" t="s">
        <v>257</v>
      </c>
      <c r="G988" s="27">
        <f t="shared" si="345"/>
        <v>177242188803</v>
      </c>
      <c r="H988" s="27">
        <f t="shared" si="345"/>
        <v>0</v>
      </c>
      <c r="I988" s="27">
        <f t="shared" si="345"/>
        <v>0</v>
      </c>
      <c r="J988" s="27">
        <f t="shared" si="345"/>
        <v>0</v>
      </c>
      <c r="K988" s="27">
        <f t="shared" si="345"/>
        <v>0</v>
      </c>
      <c r="L988" s="27">
        <f t="shared" ref="L988:L1011" si="347">+H988-I988+J988-K988</f>
        <v>0</v>
      </c>
      <c r="M988" s="27">
        <f>+M989</f>
        <v>177242188803</v>
      </c>
      <c r="N988" s="27">
        <f t="shared" si="346"/>
        <v>177242188803</v>
      </c>
      <c r="O988" s="27">
        <f t="shared" si="346"/>
        <v>177242188803</v>
      </c>
      <c r="P988" s="27">
        <f t="shared" si="346"/>
        <v>12868469971</v>
      </c>
      <c r="Q988" s="64">
        <f t="shared" si="346"/>
        <v>12868469971</v>
      </c>
    </row>
    <row r="989" spans="1:17" ht="19.5" thickBot="1" x14ac:dyDescent="0.3">
      <c r="A989" s="87" t="s">
        <v>507</v>
      </c>
      <c r="B989" s="18" t="s">
        <v>319</v>
      </c>
      <c r="C989" s="19" t="s">
        <v>13</v>
      </c>
      <c r="D989" s="19">
        <v>13</v>
      </c>
      <c r="E989" s="19" t="s">
        <v>14</v>
      </c>
      <c r="F989" s="20" t="s">
        <v>247</v>
      </c>
      <c r="G989" s="21">
        <v>177242188803</v>
      </c>
      <c r="H989" s="21">
        <v>0</v>
      </c>
      <c r="I989" s="21">
        <v>0</v>
      </c>
      <c r="J989" s="21">
        <v>0</v>
      </c>
      <c r="K989" s="21">
        <v>0</v>
      </c>
      <c r="L989" s="21">
        <f t="shared" si="347"/>
        <v>0</v>
      </c>
      <c r="M989" s="21">
        <f>+G989+L989</f>
        <v>177242188803</v>
      </c>
      <c r="N989" s="21">
        <v>177242188803</v>
      </c>
      <c r="O989" s="21">
        <v>177242188803</v>
      </c>
      <c r="P989" s="21">
        <v>12868469971</v>
      </c>
      <c r="Q989" s="62">
        <v>12868469971</v>
      </c>
    </row>
    <row r="990" spans="1:17" ht="48" thickBot="1" x14ac:dyDescent="0.3">
      <c r="A990" s="87" t="s">
        <v>507</v>
      </c>
      <c r="B990" s="15" t="s">
        <v>320</v>
      </c>
      <c r="C990" s="12" t="s">
        <v>13</v>
      </c>
      <c r="D990" s="12">
        <v>13</v>
      </c>
      <c r="E990" s="12" t="s">
        <v>14</v>
      </c>
      <c r="F990" s="16" t="s">
        <v>493</v>
      </c>
      <c r="G990" s="27">
        <f t="shared" ref="G990:K992" si="348">+G991</f>
        <v>186661572672</v>
      </c>
      <c r="H990" s="27">
        <f t="shared" si="348"/>
        <v>0</v>
      </c>
      <c r="I990" s="27">
        <f t="shared" si="348"/>
        <v>0</v>
      </c>
      <c r="J990" s="27">
        <f t="shared" si="348"/>
        <v>0</v>
      </c>
      <c r="K990" s="27">
        <f t="shared" si="348"/>
        <v>0</v>
      </c>
      <c r="L990" s="27">
        <f t="shared" si="347"/>
        <v>0</v>
      </c>
      <c r="M990" s="27">
        <f>+M991</f>
        <v>186661572672</v>
      </c>
      <c r="N990" s="27">
        <f t="shared" ref="N990:Q992" si="349">+N991</f>
        <v>186661572672</v>
      </c>
      <c r="O990" s="27">
        <f t="shared" si="349"/>
        <v>186661572672</v>
      </c>
      <c r="P990" s="27">
        <f t="shared" si="349"/>
        <v>65829708441</v>
      </c>
      <c r="Q990" s="64">
        <f t="shared" si="349"/>
        <v>65829708441</v>
      </c>
    </row>
    <row r="991" spans="1:17" ht="48" thickBot="1" x14ac:dyDescent="0.3">
      <c r="A991" s="87" t="s">
        <v>507</v>
      </c>
      <c r="B991" s="15" t="s">
        <v>322</v>
      </c>
      <c r="C991" s="12" t="s">
        <v>13</v>
      </c>
      <c r="D991" s="12">
        <v>13</v>
      </c>
      <c r="E991" s="12" t="s">
        <v>14</v>
      </c>
      <c r="F991" s="43" t="s">
        <v>493</v>
      </c>
      <c r="G991" s="27">
        <f t="shared" si="348"/>
        <v>186661572672</v>
      </c>
      <c r="H991" s="27">
        <f t="shared" si="348"/>
        <v>0</v>
      </c>
      <c r="I991" s="27">
        <f t="shared" si="348"/>
        <v>0</v>
      </c>
      <c r="J991" s="27">
        <f t="shared" si="348"/>
        <v>0</v>
      </c>
      <c r="K991" s="27">
        <f t="shared" si="348"/>
        <v>0</v>
      </c>
      <c r="L991" s="27">
        <f t="shared" si="347"/>
        <v>0</v>
      </c>
      <c r="M991" s="27">
        <f>+M992</f>
        <v>186661572672</v>
      </c>
      <c r="N991" s="27">
        <f t="shared" si="349"/>
        <v>186661572672</v>
      </c>
      <c r="O991" s="27">
        <f t="shared" si="349"/>
        <v>186661572672</v>
      </c>
      <c r="P991" s="27">
        <f t="shared" si="349"/>
        <v>65829708441</v>
      </c>
      <c r="Q991" s="64">
        <f t="shared" si="349"/>
        <v>65829708441</v>
      </c>
    </row>
    <row r="992" spans="1:17" ht="19.5" thickBot="1" x14ac:dyDescent="0.3">
      <c r="A992" s="87" t="s">
        <v>507</v>
      </c>
      <c r="B992" s="15" t="s">
        <v>323</v>
      </c>
      <c r="C992" s="12" t="s">
        <v>13</v>
      </c>
      <c r="D992" s="12">
        <v>13</v>
      </c>
      <c r="E992" s="12" t="s">
        <v>14</v>
      </c>
      <c r="F992" s="16" t="s">
        <v>257</v>
      </c>
      <c r="G992" s="27">
        <f t="shared" si="348"/>
        <v>186661572672</v>
      </c>
      <c r="H992" s="27">
        <f t="shared" si="348"/>
        <v>0</v>
      </c>
      <c r="I992" s="27">
        <f t="shared" si="348"/>
        <v>0</v>
      </c>
      <c r="J992" s="27">
        <f t="shared" si="348"/>
        <v>0</v>
      </c>
      <c r="K992" s="27">
        <f t="shared" si="348"/>
        <v>0</v>
      </c>
      <c r="L992" s="27">
        <f t="shared" si="347"/>
        <v>0</v>
      </c>
      <c r="M992" s="27">
        <f>+M993</f>
        <v>186661572672</v>
      </c>
      <c r="N992" s="27">
        <f t="shared" si="349"/>
        <v>186661572672</v>
      </c>
      <c r="O992" s="27">
        <f t="shared" si="349"/>
        <v>186661572672</v>
      </c>
      <c r="P992" s="27">
        <f t="shared" si="349"/>
        <v>65829708441</v>
      </c>
      <c r="Q992" s="64">
        <f t="shared" si="349"/>
        <v>65829708441</v>
      </c>
    </row>
    <row r="993" spans="1:17" ht="19.5" thickBot="1" x14ac:dyDescent="0.3">
      <c r="A993" s="87" t="s">
        <v>507</v>
      </c>
      <c r="B993" s="18" t="s">
        <v>324</v>
      </c>
      <c r="C993" s="45" t="s">
        <v>13</v>
      </c>
      <c r="D993" s="45">
        <v>13</v>
      </c>
      <c r="E993" s="19" t="s">
        <v>14</v>
      </c>
      <c r="F993" s="20" t="s">
        <v>247</v>
      </c>
      <c r="G993" s="21">
        <v>186661572672</v>
      </c>
      <c r="H993" s="21">
        <v>0</v>
      </c>
      <c r="I993" s="21">
        <v>0</v>
      </c>
      <c r="J993" s="21">
        <v>0</v>
      </c>
      <c r="K993" s="21">
        <v>0</v>
      </c>
      <c r="L993" s="21">
        <f t="shared" si="347"/>
        <v>0</v>
      </c>
      <c r="M993" s="21">
        <f>+G993+L993</f>
        <v>186661572672</v>
      </c>
      <c r="N993" s="21">
        <v>186661572672</v>
      </c>
      <c r="O993" s="21">
        <v>186661572672</v>
      </c>
      <c r="P993" s="21">
        <v>65829708441</v>
      </c>
      <c r="Q993" s="62">
        <v>65829708441</v>
      </c>
    </row>
    <row r="994" spans="1:17" ht="63.75" thickBot="1" x14ac:dyDescent="0.3">
      <c r="A994" s="87" t="s">
        <v>507</v>
      </c>
      <c r="B994" s="15" t="s">
        <v>325</v>
      </c>
      <c r="C994" s="12" t="s">
        <v>13</v>
      </c>
      <c r="D994" s="12">
        <v>13</v>
      </c>
      <c r="E994" s="12" t="s">
        <v>14</v>
      </c>
      <c r="F994" s="16" t="s">
        <v>494</v>
      </c>
      <c r="G994" s="27">
        <f t="shared" ref="G994:K996" si="350">+G995</f>
        <v>217966528302</v>
      </c>
      <c r="H994" s="27">
        <f t="shared" si="350"/>
        <v>0</v>
      </c>
      <c r="I994" s="27">
        <f t="shared" si="350"/>
        <v>0</v>
      </c>
      <c r="J994" s="27">
        <f t="shared" si="350"/>
        <v>0</v>
      </c>
      <c r="K994" s="27">
        <f t="shared" si="350"/>
        <v>0</v>
      </c>
      <c r="L994" s="27">
        <f t="shared" si="347"/>
        <v>0</v>
      </c>
      <c r="M994" s="27">
        <f>+M995</f>
        <v>217966528302</v>
      </c>
      <c r="N994" s="27">
        <f t="shared" ref="N994:Q996" si="351">+N995</f>
        <v>217966528302</v>
      </c>
      <c r="O994" s="27">
        <f t="shared" si="351"/>
        <v>217966528302</v>
      </c>
      <c r="P994" s="27">
        <f t="shared" si="351"/>
        <v>35582322411</v>
      </c>
      <c r="Q994" s="64">
        <f t="shared" si="351"/>
        <v>35582322411</v>
      </c>
    </row>
    <row r="995" spans="1:17" ht="63.75" thickBot="1" x14ac:dyDescent="0.3">
      <c r="A995" s="87" t="s">
        <v>507</v>
      </c>
      <c r="B995" s="15" t="s">
        <v>327</v>
      </c>
      <c r="C995" s="12" t="s">
        <v>13</v>
      </c>
      <c r="D995" s="12">
        <v>13</v>
      </c>
      <c r="E995" s="12" t="s">
        <v>14</v>
      </c>
      <c r="F995" s="43" t="s">
        <v>494</v>
      </c>
      <c r="G995" s="27">
        <f t="shared" si="350"/>
        <v>217966528302</v>
      </c>
      <c r="H995" s="27">
        <f t="shared" si="350"/>
        <v>0</v>
      </c>
      <c r="I995" s="27">
        <f t="shared" si="350"/>
        <v>0</v>
      </c>
      <c r="J995" s="27">
        <f t="shared" si="350"/>
        <v>0</v>
      </c>
      <c r="K995" s="27">
        <f t="shared" si="350"/>
        <v>0</v>
      </c>
      <c r="L995" s="27">
        <f t="shared" si="347"/>
        <v>0</v>
      </c>
      <c r="M995" s="27">
        <f>+M996</f>
        <v>217966528302</v>
      </c>
      <c r="N995" s="27">
        <f t="shared" si="351"/>
        <v>217966528302</v>
      </c>
      <c r="O995" s="27">
        <f t="shared" si="351"/>
        <v>217966528302</v>
      </c>
      <c r="P995" s="27">
        <f t="shared" si="351"/>
        <v>35582322411</v>
      </c>
      <c r="Q995" s="64">
        <f t="shared" si="351"/>
        <v>35582322411</v>
      </c>
    </row>
    <row r="996" spans="1:17" ht="19.5" thickBot="1" x14ac:dyDescent="0.3">
      <c r="A996" s="87" t="s">
        <v>507</v>
      </c>
      <c r="B996" s="15" t="s">
        <v>328</v>
      </c>
      <c r="C996" s="12" t="s">
        <v>13</v>
      </c>
      <c r="D996" s="12">
        <v>13</v>
      </c>
      <c r="E996" s="12" t="s">
        <v>14</v>
      </c>
      <c r="F996" s="16" t="s">
        <v>257</v>
      </c>
      <c r="G996" s="27">
        <f t="shared" si="350"/>
        <v>217966528302</v>
      </c>
      <c r="H996" s="27">
        <f t="shared" si="350"/>
        <v>0</v>
      </c>
      <c r="I996" s="27">
        <f t="shared" si="350"/>
        <v>0</v>
      </c>
      <c r="J996" s="27">
        <f t="shared" si="350"/>
        <v>0</v>
      </c>
      <c r="K996" s="27">
        <f t="shared" si="350"/>
        <v>0</v>
      </c>
      <c r="L996" s="27">
        <f t="shared" si="347"/>
        <v>0</v>
      </c>
      <c r="M996" s="27">
        <f>+M997</f>
        <v>217966528302</v>
      </c>
      <c r="N996" s="27">
        <f t="shared" si="351"/>
        <v>217966528302</v>
      </c>
      <c r="O996" s="27">
        <f t="shared" si="351"/>
        <v>217966528302</v>
      </c>
      <c r="P996" s="27">
        <f t="shared" si="351"/>
        <v>35582322411</v>
      </c>
      <c r="Q996" s="64">
        <f t="shared" si="351"/>
        <v>35582322411</v>
      </c>
    </row>
    <row r="997" spans="1:17" ht="19.5" thickBot="1" x14ac:dyDescent="0.3">
      <c r="A997" s="87" t="s">
        <v>507</v>
      </c>
      <c r="B997" s="18" t="s">
        <v>329</v>
      </c>
      <c r="C997" s="19" t="s">
        <v>13</v>
      </c>
      <c r="D997" s="19">
        <v>13</v>
      </c>
      <c r="E997" s="19" t="s">
        <v>14</v>
      </c>
      <c r="F997" s="20" t="s">
        <v>247</v>
      </c>
      <c r="G997" s="21">
        <v>217966528302</v>
      </c>
      <c r="H997" s="21">
        <v>0</v>
      </c>
      <c r="I997" s="21">
        <v>0</v>
      </c>
      <c r="J997" s="21">
        <v>0</v>
      </c>
      <c r="K997" s="21">
        <v>0</v>
      </c>
      <c r="L997" s="21">
        <f t="shared" si="347"/>
        <v>0</v>
      </c>
      <c r="M997" s="21">
        <f>+G997+L997</f>
        <v>217966528302</v>
      </c>
      <c r="N997" s="21">
        <v>217966528302</v>
      </c>
      <c r="O997" s="21">
        <v>217966528302</v>
      </c>
      <c r="P997" s="21">
        <v>35582322411</v>
      </c>
      <c r="Q997" s="62">
        <v>35582322411</v>
      </c>
    </row>
    <row r="998" spans="1:17" ht="63.75" thickBot="1" x14ac:dyDescent="0.3">
      <c r="A998" s="87" t="s">
        <v>507</v>
      </c>
      <c r="B998" s="15" t="s">
        <v>330</v>
      </c>
      <c r="C998" s="12" t="s">
        <v>13</v>
      </c>
      <c r="D998" s="12">
        <v>13</v>
      </c>
      <c r="E998" s="12" t="s">
        <v>14</v>
      </c>
      <c r="F998" s="16" t="s">
        <v>495</v>
      </c>
      <c r="G998" s="27">
        <f t="shared" ref="G998:K1000" si="352">+G999</f>
        <v>264689746048</v>
      </c>
      <c r="H998" s="27">
        <f t="shared" si="352"/>
        <v>0</v>
      </c>
      <c r="I998" s="27">
        <f t="shared" si="352"/>
        <v>0</v>
      </c>
      <c r="J998" s="27">
        <f t="shared" si="352"/>
        <v>0</v>
      </c>
      <c r="K998" s="27">
        <f t="shared" si="352"/>
        <v>0</v>
      </c>
      <c r="L998" s="27">
        <f t="shared" si="347"/>
        <v>0</v>
      </c>
      <c r="M998" s="27">
        <f>+M999</f>
        <v>264689746048</v>
      </c>
      <c r="N998" s="27">
        <f t="shared" ref="N998:Q1000" si="353">+N999</f>
        <v>264689746048</v>
      </c>
      <c r="O998" s="27">
        <f t="shared" si="353"/>
        <v>264689746048</v>
      </c>
      <c r="P998" s="27">
        <f t="shared" si="353"/>
        <v>18890851579</v>
      </c>
      <c r="Q998" s="64">
        <f t="shared" si="353"/>
        <v>18890851579</v>
      </c>
    </row>
    <row r="999" spans="1:17" ht="63.75" thickBot="1" x14ac:dyDescent="0.3">
      <c r="A999" s="87" t="s">
        <v>507</v>
      </c>
      <c r="B999" s="15" t="s">
        <v>332</v>
      </c>
      <c r="C999" s="12" t="s">
        <v>13</v>
      </c>
      <c r="D999" s="12">
        <v>13</v>
      </c>
      <c r="E999" s="12" t="s">
        <v>14</v>
      </c>
      <c r="F999" s="43" t="s">
        <v>495</v>
      </c>
      <c r="G999" s="27">
        <f t="shared" si="352"/>
        <v>264689746048</v>
      </c>
      <c r="H999" s="27">
        <f t="shared" si="352"/>
        <v>0</v>
      </c>
      <c r="I999" s="27">
        <f t="shared" si="352"/>
        <v>0</v>
      </c>
      <c r="J999" s="27">
        <f t="shared" si="352"/>
        <v>0</v>
      </c>
      <c r="K999" s="27">
        <f t="shared" si="352"/>
        <v>0</v>
      </c>
      <c r="L999" s="27">
        <f t="shared" si="347"/>
        <v>0</v>
      </c>
      <c r="M999" s="27">
        <f>+M1000</f>
        <v>264689746048</v>
      </c>
      <c r="N999" s="27">
        <f t="shared" si="353"/>
        <v>264689746048</v>
      </c>
      <c r="O999" s="27">
        <f t="shared" si="353"/>
        <v>264689746048</v>
      </c>
      <c r="P999" s="27">
        <f t="shared" si="353"/>
        <v>18890851579</v>
      </c>
      <c r="Q999" s="64">
        <f t="shared" si="353"/>
        <v>18890851579</v>
      </c>
    </row>
    <row r="1000" spans="1:17" ht="19.5" thickBot="1" x14ac:dyDescent="0.3">
      <c r="A1000" s="87" t="s">
        <v>507</v>
      </c>
      <c r="B1000" s="15" t="s">
        <v>333</v>
      </c>
      <c r="C1000" s="12" t="s">
        <v>13</v>
      </c>
      <c r="D1000" s="12">
        <v>13</v>
      </c>
      <c r="E1000" s="12" t="s">
        <v>14</v>
      </c>
      <c r="F1000" s="16" t="s">
        <v>257</v>
      </c>
      <c r="G1000" s="27">
        <f t="shared" si="352"/>
        <v>264689746048</v>
      </c>
      <c r="H1000" s="27">
        <f t="shared" si="352"/>
        <v>0</v>
      </c>
      <c r="I1000" s="27">
        <f t="shared" si="352"/>
        <v>0</v>
      </c>
      <c r="J1000" s="27">
        <f t="shared" si="352"/>
        <v>0</v>
      </c>
      <c r="K1000" s="27">
        <f t="shared" si="352"/>
        <v>0</v>
      </c>
      <c r="L1000" s="27">
        <f t="shared" si="347"/>
        <v>0</v>
      </c>
      <c r="M1000" s="27">
        <f>+M1001</f>
        <v>264689746048</v>
      </c>
      <c r="N1000" s="27">
        <f t="shared" si="353"/>
        <v>264689746048</v>
      </c>
      <c r="O1000" s="27">
        <f t="shared" si="353"/>
        <v>264689746048</v>
      </c>
      <c r="P1000" s="27">
        <f t="shared" si="353"/>
        <v>18890851579</v>
      </c>
      <c r="Q1000" s="64">
        <f t="shared" si="353"/>
        <v>18890851579</v>
      </c>
    </row>
    <row r="1001" spans="1:17" ht="19.5" thickBot="1" x14ac:dyDescent="0.3">
      <c r="A1001" s="87" t="s">
        <v>507</v>
      </c>
      <c r="B1001" s="18" t="s">
        <v>334</v>
      </c>
      <c r="C1001" s="19" t="s">
        <v>13</v>
      </c>
      <c r="D1001" s="19">
        <v>13</v>
      </c>
      <c r="E1001" s="19" t="s">
        <v>14</v>
      </c>
      <c r="F1001" s="20" t="s">
        <v>247</v>
      </c>
      <c r="G1001" s="21">
        <v>264689746048</v>
      </c>
      <c r="H1001" s="21">
        <v>0</v>
      </c>
      <c r="I1001" s="21">
        <v>0</v>
      </c>
      <c r="J1001" s="21">
        <v>0</v>
      </c>
      <c r="K1001" s="21">
        <v>0</v>
      </c>
      <c r="L1001" s="21">
        <f t="shared" si="347"/>
        <v>0</v>
      </c>
      <c r="M1001" s="21">
        <f>+G1001+L1001</f>
        <v>264689746048</v>
      </c>
      <c r="N1001" s="21">
        <v>264689746048</v>
      </c>
      <c r="O1001" s="21">
        <v>264689746048</v>
      </c>
      <c r="P1001" s="21">
        <v>18890851579</v>
      </c>
      <c r="Q1001" s="62">
        <v>18890851579</v>
      </c>
    </row>
    <row r="1002" spans="1:17" ht="63.75" thickBot="1" x14ac:dyDescent="0.3">
      <c r="A1002" s="87" t="s">
        <v>507</v>
      </c>
      <c r="B1002" s="15" t="s">
        <v>335</v>
      </c>
      <c r="C1002" s="12" t="s">
        <v>13</v>
      </c>
      <c r="D1002" s="12">
        <v>13</v>
      </c>
      <c r="E1002" s="12" t="s">
        <v>14</v>
      </c>
      <c r="F1002" s="16" t="s">
        <v>496</v>
      </c>
      <c r="G1002" s="27">
        <f t="shared" ref="G1002:K1004" si="354">+G1003</f>
        <v>141607661383</v>
      </c>
      <c r="H1002" s="27">
        <f t="shared" si="354"/>
        <v>0</v>
      </c>
      <c r="I1002" s="27">
        <f t="shared" si="354"/>
        <v>0</v>
      </c>
      <c r="J1002" s="27">
        <f t="shared" si="354"/>
        <v>0</v>
      </c>
      <c r="K1002" s="27">
        <f t="shared" si="354"/>
        <v>0</v>
      </c>
      <c r="L1002" s="27">
        <f t="shared" si="347"/>
        <v>0</v>
      </c>
      <c r="M1002" s="27">
        <f>+M1003</f>
        <v>141607661383</v>
      </c>
      <c r="N1002" s="27">
        <f t="shared" ref="N1002:Q1004" si="355">+N1003</f>
        <v>141607661383</v>
      </c>
      <c r="O1002" s="27">
        <f t="shared" si="355"/>
        <v>141607661383</v>
      </c>
      <c r="P1002" s="27">
        <f t="shared" si="355"/>
        <v>35860807678</v>
      </c>
      <c r="Q1002" s="64">
        <f t="shared" si="355"/>
        <v>35860807678</v>
      </c>
    </row>
    <row r="1003" spans="1:17" ht="63.75" thickBot="1" x14ac:dyDescent="0.3">
      <c r="A1003" s="87" t="s">
        <v>507</v>
      </c>
      <c r="B1003" s="15" t="s">
        <v>337</v>
      </c>
      <c r="C1003" s="12" t="s">
        <v>13</v>
      </c>
      <c r="D1003" s="12">
        <v>13</v>
      </c>
      <c r="E1003" s="12" t="s">
        <v>14</v>
      </c>
      <c r="F1003" s="43" t="s">
        <v>496</v>
      </c>
      <c r="G1003" s="27">
        <f t="shared" si="354"/>
        <v>141607661383</v>
      </c>
      <c r="H1003" s="27">
        <f t="shared" si="354"/>
        <v>0</v>
      </c>
      <c r="I1003" s="27">
        <f t="shared" si="354"/>
        <v>0</v>
      </c>
      <c r="J1003" s="27">
        <f t="shared" si="354"/>
        <v>0</v>
      </c>
      <c r="K1003" s="27">
        <f t="shared" si="354"/>
        <v>0</v>
      </c>
      <c r="L1003" s="27">
        <f t="shared" si="347"/>
        <v>0</v>
      </c>
      <c r="M1003" s="27">
        <f>+M1004</f>
        <v>141607661383</v>
      </c>
      <c r="N1003" s="27">
        <f t="shared" si="355"/>
        <v>141607661383</v>
      </c>
      <c r="O1003" s="27">
        <f t="shared" si="355"/>
        <v>141607661383</v>
      </c>
      <c r="P1003" s="27">
        <f t="shared" si="355"/>
        <v>35860807678</v>
      </c>
      <c r="Q1003" s="64">
        <f t="shared" si="355"/>
        <v>35860807678</v>
      </c>
    </row>
    <row r="1004" spans="1:17" ht="19.5" thickBot="1" x14ac:dyDescent="0.3">
      <c r="A1004" s="87" t="s">
        <v>507</v>
      </c>
      <c r="B1004" s="15" t="s">
        <v>338</v>
      </c>
      <c r="C1004" s="12" t="s">
        <v>13</v>
      </c>
      <c r="D1004" s="12">
        <v>13</v>
      </c>
      <c r="E1004" s="12" t="s">
        <v>14</v>
      </c>
      <c r="F1004" s="16" t="s">
        <v>257</v>
      </c>
      <c r="G1004" s="27">
        <f t="shared" si="354"/>
        <v>141607661383</v>
      </c>
      <c r="H1004" s="27">
        <f t="shared" si="354"/>
        <v>0</v>
      </c>
      <c r="I1004" s="27">
        <f t="shared" si="354"/>
        <v>0</v>
      </c>
      <c r="J1004" s="27">
        <f t="shared" si="354"/>
        <v>0</v>
      </c>
      <c r="K1004" s="27">
        <f t="shared" si="354"/>
        <v>0</v>
      </c>
      <c r="L1004" s="27">
        <f t="shared" si="347"/>
        <v>0</v>
      </c>
      <c r="M1004" s="27">
        <f>+M1005</f>
        <v>141607661383</v>
      </c>
      <c r="N1004" s="27">
        <f t="shared" si="355"/>
        <v>141607661383</v>
      </c>
      <c r="O1004" s="27">
        <f t="shared" si="355"/>
        <v>141607661383</v>
      </c>
      <c r="P1004" s="27">
        <f t="shared" si="355"/>
        <v>35860807678</v>
      </c>
      <c r="Q1004" s="64">
        <f t="shared" si="355"/>
        <v>35860807678</v>
      </c>
    </row>
    <row r="1005" spans="1:17" ht="19.5" thickBot="1" x14ac:dyDescent="0.3">
      <c r="A1005" s="87" t="s">
        <v>507</v>
      </c>
      <c r="B1005" s="18" t="s">
        <v>339</v>
      </c>
      <c r="C1005" s="19" t="s">
        <v>13</v>
      </c>
      <c r="D1005" s="19">
        <v>13</v>
      </c>
      <c r="E1005" s="19" t="s">
        <v>14</v>
      </c>
      <c r="F1005" s="20" t="s">
        <v>247</v>
      </c>
      <c r="G1005" s="21">
        <v>141607661383</v>
      </c>
      <c r="H1005" s="21">
        <v>0</v>
      </c>
      <c r="I1005" s="21">
        <v>0</v>
      </c>
      <c r="J1005" s="21">
        <v>0</v>
      </c>
      <c r="K1005" s="21">
        <v>0</v>
      </c>
      <c r="L1005" s="21">
        <f t="shared" si="347"/>
        <v>0</v>
      </c>
      <c r="M1005" s="21">
        <f>+G1005+L1005</f>
        <v>141607661383</v>
      </c>
      <c r="N1005" s="21">
        <v>141607661383</v>
      </c>
      <c r="O1005" s="21">
        <v>141607661383</v>
      </c>
      <c r="P1005" s="21">
        <v>35860807678</v>
      </c>
      <c r="Q1005" s="62">
        <v>35860807678</v>
      </c>
    </row>
    <row r="1006" spans="1:17" ht="48" thickBot="1" x14ac:dyDescent="0.3">
      <c r="A1006" s="87" t="s">
        <v>507</v>
      </c>
      <c r="B1006" s="15" t="s">
        <v>340</v>
      </c>
      <c r="C1006" s="12" t="s">
        <v>13</v>
      </c>
      <c r="D1006" s="12">
        <v>13</v>
      </c>
      <c r="E1006" s="12" t="s">
        <v>14</v>
      </c>
      <c r="F1006" s="16" t="s">
        <v>497</v>
      </c>
      <c r="G1006" s="27">
        <f t="shared" ref="G1006:K1008" si="356">+G1007</f>
        <v>326484319237</v>
      </c>
      <c r="H1006" s="27">
        <f t="shared" si="356"/>
        <v>0</v>
      </c>
      <c r="I1006" s="27">
        <f t="shared" si="356"/>
        <v>0</v>
      </c>
      <c r="J1006" s="27">
        <f t="shared" si="356"/>
        <v>0</v>
      </c>
      <c r="K1006" s="27">
        <f t="shared" si="356"/>
        <v>0</v>
      </c>
      <c r="L1006" s="27">
        <f t="shared" si="347"/>
        <v>0</v>
      </c>
      <c r="M1006" s="27">
        <f>+M1007</f>
        <v>326484319237</v>
      </c>
      <c r="N1006" s="27">
        <f t="shared" ref="N1006:Q1008" si="357">+N1007</f>
        <v>326484319237</v>
      </c>
      <c r="O1006" s="27">
        <f t="shared" si="357"/>
        <v>326484319237</v>
      </c>
      <c r="P1006" s="27">
        <f t="shared" si="357"/>
        <v>18896410145</v>
      </c>
      <c r="Q1006" s="64">
        <f t="shared" si="357"/>
        <v>18896410145</v>
      </c>
    </row>
    <row r="1007" spans="1:17" ht="48" thickBot="1" x14ac:dyDescent="0.3">
      <c r="A1007" s="87" t="s">
        <v>507</v>
      </c>
      <c r="B1007" s="15" t="s">
        <v>342</v>
      </c>
      <c r="C1007" s="12" t="s">
        <v>13</v>
      </c>
      <c r="D1007" s="12">
        <v>13</v>
      </c>
      <c r="E1007" s="12" t="s">
        <v>14</v>
      </c>
      <c r="F1007" s="43" t="s">
        <v>497</v>
      </c>
      <c r="G1007" s="27">
        <f t="shared" si="356"/>
        <v>326484319237</v>
      </c>
      <c r="H1007" s="27">
        <f t="shared" si="356"/>
        <v>0</v>
      </c>
      <c r="I1007" s="27">
        <f t="shared" si="356"/>
        <v>0</v>
      </c>
      <c r="J1007" s="27">
        <f t="shared" si="356"/>
        <v>0</v>
      </c>
      <c r="K1007" s="27">
        <f t="shared" si="356"/>
        <v>0</v>
      </c>
      <c r="L1007" s="27">
        <f t="shared" si="347"/>
        <v>0</v>
      </c>
      <c r="M1007" s="27">
        <f>+M1008</f>
        <v>326484319237</v>
      </c>
      <c r="N1007" s="27">
        <f t="shared" si="357"/>
        <v>326484319237</v>
      </c>
      <c r="O1007" s="27">
        <f t="shared" si="357"/>
        <v>326484319237</v>
      </c>
      <c r="P1007" s="27">
        <f t="shared" si="357"/>
        <v>18896410145</v>
      </c>
      <c r="Q1007" s="64">
        <f t="shared" si="357"/>
        <v>18896410145</v>
      </c>
    </row>
    <row r="1008" spans="1:17" ht="19.5" thickBot="1" x14ac:dyDescent="0.3">
      <c r="A1008" s="87" t="s">
        <v>507</v>
      </c>
      <c r="B1008" s="15" t="s">
        <v>343</v>
      </c>
      <c r="C1008" s="12" t="s">
        <v>13</v>
      </c>
      <c r="D1008" s="12">
        <v>13</v>
      </c>
      <c r="E1008" s="12" t="s">
        <v>14</v>
      </c>
      <c r="F1008" s="16" t="s">
        <v>257</v>
      </c>
      <c r="G1008" s="27">
        <f t="shared" si="356"/>
        <v>326484319237</v>
      </c>
      <c r="H1008" s="27">
        <f t="shared" si="356"/>
        <v>0</v>
      </c>
      <c r="I1008" s="27">
        <f t="shared" si="356"/>
        <v>0</v>
      </c>
      <c r="J1008" s="27">
        <f t="shared" si="356"/>
        <v>0</v>
      </c>
      <c r="K1008" s="27">
        <f t="shared" si="356"/>
        <v>0</v>
      </c>
      <c r="L1008" s="27">
        <f t="shared" si="347"/>
        <v>0</v>
      </c>
      <c r="M1008" s="27">
        <f>+M1009</f>
        <v>326484319237</v>
      </c>
      <c r="N1008" s="27">
        <f t="shared" si="357"/>
        <v>326484319237</v>
      </c>
      <c r="O1008" s="27">
        <f t="shared" si="357"/>
        <v>326484319237</v>
      </c>
      <c r="P1008" s="27">
        <f t="shared" si="357"/>
        <v>18896410145</v>
      </c>
      <c r="Q1008" s="64">
        <f t="shared" si="357"/>
        <v>18896410145</v>
      </c>
    </row>
    <row r="1009" spans="1:17" ht="19.5" thickBot="1" x14ac:dyDescent="0.3">
      <c r="A1009" s="87" t="s">
        <v>507</v>
      </c>
      <c r="B1009" s="18" t="s">
        <v>344</v>
      </c>
      <c r="C1009" s="19" t="s">
        <v>13</v>
      </c>
      <c r="D1009" s="19">
        <v>13</v>
      </c>
      <c r="E1009" s="19" t="s">
        <v>14</v>
      </c>
      <c r="F1009" s="20" t="s">
        <v>247</v>
      </c>
      <c r="G1009" s="21">
        <v>326484319237</v>
      </c>
      <c r="H1009" s="21">
        <v>0</v>
      </c>
      <c r="I1009" s="21">
        <v>0</v>
      </c>
      <c r="J1009" s="21">
        <v>0</v>
      </c>
      <c r="K1009" s="21">
        <v>0</v>
      </c>
      <c r="L1009" s="21">
        <f t="shared" si="347"/>
        <v>0</v>
      </c>
      <c r="M1009" s="21">
        <f>+G1009+L1009</f>
        <v>326484319237</v>
      </c>
      <c r="N1009" s="21">
        <v>326484319237</v>
      </c>
      <c r="O1009" s="21">
        <v>326484319237</v>
      </c>
      <c r="P1009" s="21">
        <v>18896410145</v>
      </c>
      <c r="Q1009" s="62">
        <v>18896410145</v>
      </c>
    </row>
    <row r="1010" spans="1:17" ht="63.75" thickBot="1" x14ac:dyDescent="0.3">
      <c r="A1010" s="87" t="s">
        <v>507</v>
      </c>
      <c r="B1010" s="15" t="s">
        <v>345</v>
      </c>
      <c r="C1010" s="12" t="s">
        <v>13</v>
      </c>
      <c r="D1010" s="12">
        <v>13</v>
      </c>
      <c r="E1010" s="12" t="s">
        <v>14</v>
      </c>
      <c r="F1010" s="16" t="s">
        <v>498</v>
      </c>
      <c r="G1010" s="27">
        <f t="shared" ref="G1010:K1012" si="358">+G1011</f>
        <v>103270216578</v>
      </c>
      <c r="H1010" s="27">
        <f t="shared" si="358"/>
        <v>0</v>
      </c>
      <c r="I1010" s="27">
        <f t="shared" si="358"/>
        <v>0</v>
      </c>
      <c r="J1010" s="27">
        <f t="shared" si="358"/>
        <v>0</v>
      </c>
      <c r="K1010" s="27">
        <f t="shared" si="358"/>
        <v>0</v>
      </c>
      <c r="L1010" s="27">
        <f t="shared" si="347"/>
        <v>0</v>
      </c>
      <c r="M1010" s="27">
        <f>+M1011</f>
        <v>103270216578</v>
      </c>
      <c r="N1010" s="27">
        <f t="shared" ref="N1010:Q1012" si="359">+N1011</f>
        <v>103270216578</v>
      </c>
      <c r="O1010" s="27">
        <f t="shared" si="359"/>
        <v>103270216578</v>
      </c>
      <c r="P1010" s="27">
        <f t="shared" si="359"/>
        <v>2037283578</v>
      </c>
      <c r="Q1010" s="64">
        <f t="shared" si="359"/>
        <v>2037283578</v>
      </c>
    </row>
    <row r="1011" spans="1:17" ht="63.75" thickBot="1" x14ac:dyDescent="0.3">
      <c r="A1011" s="87" t="s">
        <v>507</v>
      </c>
      <c r="B1011" s="15" t="s">
        <v>347</v>
      </c>
      <c r="C1011" s="12" t="s">
        <v>13</v>
      </c>
      <c r="D1011" s="12">
        <v>13</v>
      </c>
      <c r="E1011" s="12" t="s">
        <v>14</v>
      </c>
      <c r="F1011" s="43" t="s">
        <v>498</v>
      </c>
      <c r="G1011" s="27">
        <f t="shared" si="358"/>
        <v>103270216578</v>
      </c>
      <c r="H1011" s="27">
        <f t="shared" si="358"/>
        <v>0</v>
      </c>
      <c r="I1011" s="27">
        <f t="shared" si="358"/>
        <v>0</v>
      </c>
      <c r="J1011" s="27">
        <f t="shared" si="358"/>
        <v>0</v>
      </c>
      <c r="K1011" s="27">
        <f t="shared" si="358"/>
        <v>0</v>
      </c>
      <c r="L1011" s="27">
        <f t="shared" si="347"/>
        <v>0</v>
      </c>
      <c r="M1011" s="27">
        <f>+M1012</f>
        <v>103270216578</v>
      </c>
      <c r="N1011" s="27">
        <f t="shared" si="359"/>
        <v>103270216578</v>
      </c>
      <c r="O1011" s="27">
        <f t="shared" si="359"/>
        <v>103270216578</v>
      </c>
      <c r="P1011" s="27">
        <f t="shared" si="359"/>
        <v>2037283578</v>
      </c>
      <c r="Q1011" s="64">
        <f t="shared" si="359"/>
        <v>2037283578</v>
      </c>
    </row>
    <row r="1012" spans="1:17" ht="19.5" thickBot="1" x14ac:dyDescent="0.3">
      <c r="A1012" s="87" t="s">
        <v>507</v>
      </c>
      <c r="B1012" s="15" t="s">
        <v>348</v>
      </c>
      <c r="C1012" s="12" t="s">
        <v>13</v>
      </c>
      <c r="D1012" s="12">
        <v>13</v>
      </c>
      <c r="E1012" s="12" t="s">
        <v>14</v>
      </c>
      <c r="F1012" s="16" t="s">
        <v>257</v>
      </c>
      <c r="G1012" s="27">
        <f t="shared" si="358"/>
        <v>103270216578</v>
      </c>
      <c r="H1012" s="27">
        <f t="shared" si="358"/>
        <v>0</v>
      </c>
      <c r="I1012" s="27">
        <f t="shared" si="358"/>
        <v>0</v>
      </c>
      <c r="J1012" s="27">
        <f t="shared" si="358"/>
        <v>0</v>
      </c>
      <c r="K1012" s="27">
        <f t="shared" si="358"/>
        <v>0</v>
      </c>
      <c r="L1012" s="27">
        <f>+L1013</f>
        <v>0</v>
      </c>
      <c r="M1012" s="27">
        <f>+M1013</f>
        <v>103270216578</v>
      </c>
      <c r="N1012" s="27">
        <f t="shared" si="359"/>
        <v>103270216578</v>
      </c>
      <c r="O1012" s="27">
        <f t="shared" si="359"/>
        <v>103270216578</v>
      </c>
      <c r="P1012" s="27">
        <f t="shared" si="359"/>
        <v>2037283578</v>
      </c>
      <c r="Q1012" s="64">
        <f t="shared" si="359"/>
        <v>2037283578</v>
      </c>
    </row>
    <row r="1013" spans="1:17" ht="19.5" thickBot="1" x14ac:dyDescent="0.3">
      <c r="A1013" s="87" t="s">
        <v>507</v>
      </c>
      <c r="B1013" s="18" t="s">
        <v>349</v>
      </c>
      <c r="C1013" s="19" t="s">
        <v>13</v>
      </c>
      <c r="D1013" s="19">
        <v>13</v>
      </c>
      <c r="E1013" s="19" t="s">
        <v>14</v>
      </c>
      <c r="F1013" s="20" t="s">
        <v>247</v>
      </c>
      <c r="G1013" s="21">
        <v>103270216578</v>
      </c>
      <c r="H1013" s="21">
        <v>0</v>
      </c>
      <c r="I1013" s="21">
        <v>0</v>
      </c>
      <c r="J1013" s="21">
        <v>0</v>
      </c>
      <c r="K1013" s="21">
        <v>0</v>
      </c>
      <c r="L1013" s="21">
        <f t="shared" ref="L1013:L1076" si="360">+H1013-I1013+J1013-K1013</f>
        <v>0</v>
      </c>
      <c r="M1013" s="21">
        <f>+G1013+L1013</f>
        <v>103270216578</v>
      </c>
      <c r="N1013" s="21">
        <v>103270216578</v>
      </c>
      <c r="O1013" s="21">
        <v>103270216578</v>
      </c>
      <c r="P1013" s="21">
        <v>2037283578</v>
      </c>
      <c r="Q1013" s="62">
        <v>2037283578</v>
      </c>
    </row>
    <row r="1014" spans="1:17" ht="63.75" thickBot="1" x14ac:dyDescent="0.3">
      <c r="A1014" s="87" t="s">
        <v>507</v>
      </c>
      <c r="B1014" s="15" t="s">
        <v>350</v>
      </c>
      <c r="C1014" s="12" t="s">
        <v>13</v>
      </c>
      <c r="D1014" s="12">
        <v>13</v>
      </c>
      <c r="E1014" s="12" t="s">
        <v>14</v>
      </c>
      <c r="F1014" s="16" t="s">
        <v>499</v>
      </c>
      <c r="G1014" s="27">
        <f t="shared" ref="G1014:K1016" si="361">+G1015</f>
        <v>323578411182</v>
      </c>
      <c r="H1014" s="27">
        <f t="shared" si="361"/>
        <v>0</v>
      </c>
      <c r="I1014" s="27">
        <f t="shared" si="361"/>
        <v>0</v>
      </c>
      <c r="J1014" s="27">
        <f t="shared" si="361"/>
        <v>0</v>
      </c>
      <c r="K1014" s="27">
        <f t="shared" si="361"/>
        <v>0</v>
      </c>
      <c r="L1014" s="27">
        <f t="shared" si="360"/>
        <v>0</v>
      </c>
      <c r="M1014" s="27">
        <f>+M1015</f>
        <v>323578411182</v>
      </c>
      <c r="N1014" s="27">
        <f t="shared" ref="N1014:Q1016" si="362">+N1015</f>
        <v>323578411182</v>
      </c>
      <c r="O1014" s="27">
        <f t="shared" si="362"/>
        <v>323578411182</v>
      </c>
      <c r="P1014" s="27">
        <f t="shared" si="362"/>
        <v>1121067275</v>
      </c>
      <c r="Q1014" s="64">
        <f t="shared" si="362"/>
        <v>1121067275</v>
      </c>
    </row>
    <row r="1015" spans="1:17" ht="63.75" thickBot="1" x14ac:dyDescent="0.3">
      <c r="A1015" s="87" t="s">
        <v>507</v>
      </c>
      <c r="B1015" s="15" t="s">
        <v>352</v>
      </c>
      <c r="C1015" s="12" t="s">
        <v>13</v>
      </c>
      <c r="D1015" s="12">
        <v>13</v>
      </c>
      <c r="E1015" s="12" t="s">
        <v>14</v>
      </c>
      <c r="F1015" s="16" t="s">
        <v>499</v>
      </c>
      <c r="G1015" s="27">
        <f t="shared" si="361"/>
        <v>323578411182</v>
      </c>
      <c r="H1015" s="27">
        <f t="shared" si="361"/>
        <v>0</v>
      </c>
      <c r="I1015" s="27">
        <f t="shared" si="361"/>
        <v>0</v>
      </c>
      <c r="J1015" s="27">
        <f t="shared" si="361"/>
        <v>0</v>
      </c>
      <c r="K1015" s="27">
        <f t="shared" si="361"/>
        <v>0</v>
      </c>
      <c r="L1015" s="27">
        <f t="shared" si="360"/>
        <v>0</v>
      </c>
      <c r="M1015" s="27">
        <f>+M1016</f>
        <v>323578411182</v>
      </c>
      <c r="N1015" s="27">
        <f t="shared" si="362"/>
        <v>323578411182</v>
      </c>
      <c r="O1015" s="27">
        <f t="shared" si="362"/>
        <v>323578411182</v>
      </c>
      <c r="P1015" s="27">
        <f t="shared" si="362"/>
        <v>1121067275</v>
      </c>
      <c r="Q1015" s="64">
        <f t="shared" si="362"/>
        <v>1121067275</v>
      </c>
    </row>
    <row r="1016" spans="1:17" ht="19.5" thickBot="1" x14ac:dyDescent="0.3">
      <c r="A1016" s="87" t="s">
        <v>507</v>
      </c>
      <c r="B1016" s="15" t="s">
        <v>353</v>
      </c>
      <c r="C1016" s="12" t="s">
        <v>13</v>
      </c>
      <c r="D1016" s="12">
        <v>13</v>
      </c>
      <c r="E1016" s="12" t="s">
        <v>14</v>
      </c>
      <c r="F1016" s="16" t="s">
        <v>257</v>
      </c>
      <c r="G1016" s="27">
        <f t="shared" si="361"/>
        <v>323578411182</v>
      </c>
      <c r="H1016" s="27">
        <f t="shared" si="361"/>
        <v>0</v>
      </c>
      <c r="I1016" s="27">
        <f t="shared" si="361"/>
        <v>0</v>
      </c>
      <c r="J1016" s="27">
        <f t="shared" si="361"/>
        <v>0</v>
      </c>
      <c r="K1016" s="27">
        <f t="shared" si="361"/>
        <v>0</v>
      </c>
      <c r="L1016" s="27">
        <f t="shared" si="360"/>
        <v>0</v>
      </c>
      <c r="M1016" s="27">
        <f>+M1017</f>
        <v>323578411182</v>
      </c>
      <c r="N1016" s="27">
        <f t="shared" si="362"/>
        <v>323578411182</v>
      </c>
      <c r="O1016" s="27">
        <f t="shared" si="362"/>
        <v>323578411182</v>
      </c>
      <c r="P1016" s="27">
        <f t="shared" si="362"/>
        <v>1121067275</v>
      </c>
      <c r="Q1016" s="64">
        <f t="shared" si="362"/>
        <v>1121067275</v>
      </c>
    </row>
    <row r="1017" spans="1:17" ht="19.5" thickBot="1" x14ac:dyDescent="0.3">
      <c r="A1017" s="87" t="s">
        <v>507</v>
      </c>
      <c r="B1017" s="18" t="s">
        <v>354</v>
      </c>
      <c r="C1017" s="19" t="s">
        <v>13</v>
      </c>
      <c r="D1017" s="19">
        <v>13</v>
      </c>
      <c r="E1017" s="19" t="s">
        <v>14</v>
      </c>
      <c r="F1017" s="20" t="s">
        <v>247</v>
      </c>
      <c r="G1017" s="21">
        <v>323578411182</v>
      </c>
      <c r="H1017" s="21">
        <v>0</v>
      </c>
      <c r="I1017" s="21">
        <v>0</v>
      </c>
      <c r="J1017" s="21">
        <v>0</v>
      </c>
      <c r="K1017" s="21">
        <v>0</v>
      </c>
      <c r="L1017" s="21">
        <f t="shared" si="360"/>
        <v>0</v>
      </c>
      <c r="M1017" s="21">
        <f>+G1017+L1017</f>
        <v>323578411182</v>
      </c>
      <c r="N1017" s="21">
        <v>323578411182</v>
      </c>
      <c r="O1017" s="21">
        <v>323578411182</v>
      </c>
      <c r="P1017" s="21">
        <v>1121067275</v>
      </c>
      <c r="Q1017" s="62">
        <v>1121067275</v>
      </c>
    </row>
    <row r="1018" spans="1:17" ht="63.75" thickBot="1" x14ac:dyDescent="0.3">
      <c r="A1018" s="87" t="s">
        <v>507</v>
      </c>
      <c r="B1018" s="15" t="s">
        <v>355</v>
      </c>
      <c r="C1018" s="12" t="s">
        <v>13</v>
      </c>
      <c r="D1018" s="12">
        <v>13</v>
      </c>
      <c r="E1018" s="12" t="s">
        <v>14</v>
      </c>
      <c r="F1018" s="16" t="s">
        <v>500</v>
      </c>
      <c r="G1018" s="27">
        <f t="shared" ref="G1018:K1020" si="363">+G1019</f>
        <v>53127095469</v>
      </c>
      <c r="H1018" s="27">
        <f t="shared" si="363"/>
        <v>0</v>
      </c>
      <c r="I1018" s="27">
        <f t="shared" si="363"/>
        <v>0</v>
      </c>
      <c r="J1018" s="27">
        <f t="shared" si="363"/>
        <v>0</v>
      </c>
      <c r="K1018" s="27">
        <f t="shared" si="363"/>
        <v>0</v>
      </c>
      <c r="L1018" s="27">
        <f t="shared" si="360"/>
        <v>0</v>
      </c>
      <c r="M1018" s="27">
        <f>+M1019</f>
        <v>53127095469</v>
      </c>
      <c r="N1018" s="27">
        <f t="shared" ref="N1018:Q1020" si="364">+N1019</f>
        <v>53127095469</v>
      </c>
      <c r="O1018" s="27">
        <f t="shared" si="364"/>
        <v>53127095469</v>
      </c>
      <c r="P1018" s="27">
        <f t="shared" si="364"/>
        <v>0</v>
      </c>
      <c r="Q1018" s="64">
        <f t="shared" si="364"/>
        <v>0</v>
      </c>
    </row>
    <row r="1019" spans="1:17" ht="63.75" thickBot="1" x14ac:dyDescent="0.3">
      <c r="A1019" s="87" t="s">
        <v>507</v>
      </c>
      <c r="B1019" s="15" t="s">
        <v>357</v>
      </c>
      <c r="C1019" s="12" t="s">
        <v>13</v>
      </c>
      <c r="D1019" s="12">
        <v>13</v>
      </c>
      <c r="E1019" s="12" t="s">
        <v>14</v>
      </c>
      <c r="F1019" s="43" t="s">
        <v>500</v>
      </c>
      <c r="G1019" s="27">
        <f t="shared" si="363"/>
        <v>53127095469</v>
      </c>
      <c r="H1019" s="27">
        <f t="shared" si="363"/>
        <v>0</v>
      </c>
      <c r="I1019" s="27">
        <f t="shared" si="363"/>
        <v>0</v>
      </c>
      <c r="J1019" s="27">
        <f t="shared" si="363"/>
        <v>0</v>
      </c>
      <c r="K1019" s="27">
        <f t="shared" si="363"/>
        <v>0</v>
      </c>
      <c r="L1019" s="27">
        <f t="shared" si="360"/>
        <v>0</v>
      </c>
      <c r="M1019" s="27">
        <f>+M1020</f>
        <v>53127095469</v>
      </c>
      <c r="N1019" s="27">
        <f t="shared" si="364"/>
        <v>53127095469</v>
      </c>
      <c r="O1019" s="27">
        <f t="shared" si="364"/>
        <v>53127095469</v>
      </c>
      <c r="P1019" s="27">
        <f t="shared" si="364"/>
        <v>0</v>
      </c>
      <c r="Q1019" s="64">
        <f t="shared" si="364"/>
        <v>0</v>
      </c>
    </row>
    <row r="1020" spans="1:17" ht="19.5" thickBot="1" x14ac:dyDescent="0.3">
      <c r="A1020" s="87" t="s">
        <v>507</v>
      </c>
      <c r="B1020" s="15" t="s">
        <v>358</v>
      </c>
      <c r="C1020" s="12" t="s">
        <v>13</v>
      </c>
      <c r="D1020" s="12">
        <v>13</v>
      </c>
      <c r="E1020" s="12" t="s">
        <v>14</v>
      </c>
      <c r="F1020" s="16" t="s">
        <v>257</v>
      </c>
      <c r="G1020" s="27">
        <f t="shared" si="363"/>
        <v>53127095469</v>
      </c>
      <c r="H1020" s="27">
        <f t="shared" si="363"/>
        <v>0</v>
      </c>
      <c r="I1020" s="27">
        <f t="shared" si="363"/>
        <v>0</v>
      </c>
      <c r="J1020" s="27">
        <f t="shared" si="363"/>
        <v>0</v>
      </c>
      <c r="K1020" s="27">
        <f t="shared" si="363"/>
        <v>0</v>
      </c>
      <c r="L1020" s="27">
        <f t="shared" si="360"/>
        <v>0</v>
      </c>
      <c r="M1020" s="27">
        <f>+M1021</f>
        <v>53127095469</v>
      </c>
      <c r="N1020" s="27">
        <f t="shared" si="364"/>
        <v>53127095469</v>
      </c>
      <c r="O1020" s="27">
        <f t="shared" si="364"/>
        <v>53127095469</v>
      </c>
      <c r="P1020" s="27">
        <f t="shared" si="364"/>
        <v>0</v>
      </c>
      <c r="Q1020" s="64">
        <f t="shared" si="364"/>
        <v>0</v>
      </c>
    </row>
    <row r="1021" spans="1:17" ht="19.5" thickBot="1" x14ac:dyDescent="0.3">
      <c r="A1021" s="87" t="s">
        <v>507</v>
      </c>
      <c r="B1021" s="18" t="s">
        <v>359</v>
      </c>
      <c r="C1021" s="19" t="s">
        <v>13</v>
      </c>
      <c r="D1021" s="19">
        <v>13</v>
      </c>
      <c r="E1021" s="19" t="s">
        <v>14</v>
      </c>
      <c r="F1021" s="20" t="s">
        <v>247</v>
      </c>
      <c r="G1021" s="21">
        <v>53127095469</v>
      </c>
      <c r="H1021" s="21">
        <v>0</v>
      </c>
      <c r="I1021" s="21">
        <v>0</v>
      </c>
      <c r="J1021" s="21">
        <v>0</v>
      </c>
      <c r="K1021" s="21">
        <v>0</v>
      </c>
      <c r="L1021" s="21">
        <f t="shared" si="360"/>
        <v>0</v>
      </c>
      <c r="M1021" s="21">
        <f>+G1021+L1021</f>
        <v>53127095469</v>
      </c>
      <c r="N1021" s="21">
        <v>53127095469</v>
      </c>
      <c r="O1021" s="21">
        <v>53127095469</v>
      </c>
      <c r="P1021" s="21">
        <v>0</v>
      </c>
      <c r="Q1021" s="62">
        <v>0</v>
      </c>
    </row>
    <row r="1022" spans="1:17" ht="48" thickBot="1" x14ac:dyDescent="0.3">
      <c r="A1022" s="87" t="s">
        <v>507</v>
      </c>
      <c r="B1022" s="44" t="s">
        <v>360</v>
      </c>
      <c r="C1022" s="46" t="s">
        <v>13</v>
      </c>
      <c r="D1022" s="12">
        <v>11</v>
      </c>
      <c r="E1022" s="12" t="s">
        <v>14</v>
      </c>
      <c r="F1022" s="43" t="s">
        <v>501</v>
      </c>
      <c r="G1022" s="26">
        <f t="shared" ref="G1022:K1023" si="365">+G1024</f>
        <v>25000000000</v>
      </c>
      <c r="H1022" s="26">
        <f t="shared" si="365"/>
        <v>0</v>
      </c>
      <c r="I1022" s="26">
        <f t="shared" si="365"/>
        <v>0</v>
      </c>
      <c r="J1022" s="26">
        <f t="shared" si="365"/>
        <v>0</v>
      </c>
      <c r="K1022" s="26">
        <f t="shared" si="365"/>
        <v>0</v>
      </c>
      <c r="L1022" s="26">
        <f t="shared" si="360"/>
        <v>0</v>
      </c>
      <c r="M1022" s="29">
        <f>+G1022+L1022</f>
        <v>25000000000</v>
      </c>
      <c r="N1022" s="26">
        <f t="shared" ref="N1022:Q1023" si="366">+N1024</f>
        <v>4234124000</v>
      </c>
      <c r="O1022" s="26">
        <f t="shared" si="366"/>
        <v>715167733.46000004</v>
      </c>
      <c r="P1022" s="26">
        <f t="shared" si="366"/>
        <v>715167733.46000004</v>
      </c>
      <c r="Q1022" s="74">
        <f t="shared" si="366"/>
        <v>715167733.46000004</v>
      </c>
    </row>
    <row r="1023" spans="1:17" ht="48" thickBot="1" x14ac:dyDescent="0.3">
      <c r="A1023" s="87" t="s">
        <v>507</v>
      </c>
      <c r="B1023" s="44" t="s">
        <v>360</v>
      </c>
      <c r="C1023" s="46" t="s">
        <v>13</v>
      </c>
      <c r="D1023" s="12">
        <v>13</v>
      </c>
      <c r="E1023" s="12" t="s">
        <v>14</v>
      </c>
      <c r="F1023" s="43" t="s">
        <v>501</v>
      </c>
      <c r="G1023" s="26">
        <f t="shared" si="365"/>
        <v>80000000000</v>
      </c>
      <c r="H1023" s="26">
        <f t="shared" si="365"/>
        <v>0</v>
      </c>
      <c r="I1023" s="26">
        <f t="shared" si="365"/>
        <v>0</v>
      </c>
      <c r="J1023" s="26">
        <f t="shared" si="365"/>
        <v>0</v>
      </c>
      <c r="K1023" s="26">
        <f t="shared" si="365"/>
        <v>0</v>
      </c>
      <c r="L1023" s="26">
        <f t="shared" si="360"/>
        <v>0</v>
      </c>
      <c r="M1023" s="29">
        <f>+G1023+L1023</f>
        <v>80000000000</v>
      </c>
      <c r="N1023" s="26">
        <f t="shared" si="366"/>
        <v>0</v>
      </c>
      <c r="O1023" s="26">
        <f t="shared" si="366"/>
        <v>0</v>
      </c>
      <c r="P1023" s="26">
        <f t="shared" si="366"/>
        <v>0</v>
      </c>
      <c r="Q1023" s="74">
        <f t="shared" si="366"/>
        <v>0</v>
      </c>
    </row>
    <row r="1024" spans="1:17" ht="48" thickBot="1" x14ac:dyDescent="0.3">
      <c r="A1024" s="87" t="s">
        <v>507</v>
      </c>
      <c r="B1024" s="44" t="s">
        <v>362</v>
      </c>
      <c r="C1024" s="46" t="s">
        <v>13</v>
      </c>
      <c r="D1024" s="12">
        <v>11</v>
      </c>
      <c r="E1024" s="12" t="s">
        <v>14</v>
      </c>
      <c r="F1024" s="43" t="s">
        <v>501</v>
      </c>
      <c r="G1024" s="26">
        <f>+G1027+G1031</f>
        <v>25000000000</v>
      </c>
      <c r="H1024" s="26">
        <f>+H1027+H1031</f>
        <v>0</v>
      </c>
      <c r="I1024" s="26">
        <f>+I1027+I1031</f>
        <v>0</v>
      </c>
      <c r="J1024" s="26">
        <f>+J1027+J1031</f>
        <v>0</v>
      </c>
      <c r="K1024" s="26">
        <f>+K1027+K1031</f>
        <v>0</v>
      </c>
      <c r="L1024" s="26">
        <f t="shared" si="360"/>
        <v>0</v>
      </c>
      <c r="M1024" s="29">
        <f>+G1024+L1024</f>
        <v>25000000000</v>
      </c>
      <c r="N1024" s="26">
        <f>+N1027+N1031</f>
        <v>4234124000</v>
      </c>
      <c r="O1024" s="26">
        <f>+O1027+O1031</f>
        <v>715167733.46000004</v>
      </c>
      <c r="P1024" s="26">
        <f>+P1027+P1031</f>
        <v>715167733.46000004</v>
      </c>
      <c r="Q1024" s="74">
        <f>+Q1027+Q1031</f>
        <v>715167733.46000004</v>
      </c>
    </row>
    <row r="1025" spans="1:17" ht="48" thickBot="1" x14ac:dyDescent="0.3">
      <c r="A1025" s="87" t="s">
        <v>507</v>
      </c>
      <c r="B1025" s="44" t="s">
        <v>362</v>
      </c>
      <c r="C1025" s="46" t="s">
        <v>13</v>
      </c>
      <c r="D1025" s="12">
        <v>13</v>
      </c>
      <c r="E1025" s="12" t="s">
        <v>14</v>
      </c>
      <c r="F1025" s="43" t="s">
        <v>501</v>
      </c>
      <c r="G1025" s="26">
        <f>+G1029</f>
        <v>80000000000</v>
      </c>
      <c r="H1025" s="26">
        <f>+H1029</f>
        <v>0</v>
      </c>
      <c r="I1025" s="26">
        <f>+I1029</f>
        <v>0</v>
      </c>
      <c r="J1025" s="26">
        <f>+J1029</f>
        <v>0</v>
      </c>
      <c r="K1025" s="26">
        <f>+K1029</f>
        <v>0</v>
      </c>
      <c r="L1025" s="26">
        <f t="shared" si="360"/>
        <v>0</v>
      </c>
      <c r="M1025" s="29">
        <f>+G1025+L1025</f>
        <v>80000000000</v>
      </c>
      <c r="N1025" s="26">
        <f>+N1029</f>
        <v>0</v>
      </c>
      <c r="O1025" s="26">
        <f>+O1029</f>
        <v>0</v>
      </c>
      <c r="P1025" s="26">
        <f>+P1029</f>
        <v>0</v>
      </c>
      <c r="Q1025" s="74">
        <f>+Q1029</f>
        <v>0</v>
      </c>
    </row>
    <row r="1026" spans="1:17" ht="19.5" thickBot="1" x14ac:dyDescent="0.3">
      <c r="A1026" s="87" t="s">
        <v>507</v>
      </c>
      <c r="B1026" s="44" t="s">
        <v>363</v>
      </c>
      <c r="C1026" s="46" t="s">
        <v>13</v>
      </c>
      <c r="D1026" s="12">
        <v>11</v>
      </c>
      <c r="E1026" s="12" t="s">
        <v>14</v>
      </c>
      <c r="F1026" s="43" t="s">
        <v>364</v>
      </c>
      <c r="G1026" s="26">
        <f>+G1027</f>
        <v>12000000000</v>
      </c>
      <c r="H1026" s="26">
        <f>+H1027</f>
        <v>0</v>
      </c>
      <c r="I1026" s="26">
        <f>+I1027</f>
        <v>0</v>
      </c>
      <c r="J1026" s="26">
        <f>+J1027</f>
        <v>0</v>
      </c>
      <c r="K1026" s="26">
        <f>+K1027</f>
        <v>0</v>
      </c>
      <c r="L1026" s="26">
        <f t="shared" si="360"/>
        <v>0</v>
      </c>
      <c r="M1026" s="26">
        <f>+M1027</f>
        <v>12000000000</v>
      </c>
      <c r="N1026" s="26">
        <f>+N1027</f>
        <v>15000</v>
      </c>
      <c r="O1026" s="26">
        <f>+O1027</f>
        <v>0</v>
      </c>
      <c r="P1026" s="26">
        <f>+P1027</f>
        <v>0</v>
      </c>
      <c r="Q1026" s="74">
        <f>+Q1027</f>
        <v>0</v>
      </c>
    </row>
    <row r="1027" spans="1:17" ht="19.5" thickBot="1" x14ac:dyDescent="0.3">
      <c r="A1027" s="87" t="s">
        <v>507</v>
      </c>
      <c r="B1027" s="47" t="s">
        <v>365</v>
      </c>
      <c r="C1027" s="48" t="s">
        <v>13</v>
      </c>
      <c r="D1027" s="19">
        <v>11</v>
      </c>
      <c r="E1027" s="19" t="s">
        <v>14</v>
      </c>
      <c r="F1027" s="20" t="s">
        <v>247</v>
      </c>
      <c r="G1027" s="21">
        <v>12000000000</v>
      </c>
      <c r="H1027" s="32">
        <v>0</v>
      </c>
      <c r="I1027" s="32">
        <v>0</v>
      </c>
      <c r="J1027" s="32">
        <v>0</v>
      </c>
      <c r="K1027" s="32">
        <v>0</v>
      </c>
      <c r="L1027" s="32">
        <f t="shared" si="360"/>
        <v>0</v>
      </c>
      <c r="M1027" s="21">
        <f>+G1027+L1027</f>
        <v>12000000000</v>
      </c>
      <c r="N1027" s="32">
        <v>15000</v>
      </c>
      <c r="O1027" s="32">
        <v>0</v>
      </c>
      <c r="P1027" s="32">
        <v>0</v>
      </c>
      <c r="Q1027" s="75">
        <v>0</v>
      </c>
    </row>
    <row r="1028" spans="1:17" ht="32.25" thickBot="1" x14ac:dyDescent="0.3">
      <c r="A1028" s="87" t="s">
        <v>507</v>
      </c>
      <c r="B1028" s="44" t="s">
        <v>366</v>
      </c>
      <c r="C1028" s="46" t="s">
        <v>13</v>
      </c>
      <c r="D1028" s="12">
        <v>13</v>
      </c>
      <c r="E1028" s="12" t="s">
        <v>14</v>
      </c>
      <c r="F1028" s="43" t="s">
        <v>367</v>
      </c>
      <c r="G1028" s="26">
        <f>+G1029</f>
        <v>80000000000</v>
      </c>
      <c r="H1028" s="26">
        <f>+H1029</f>
        <v>0</v>
      </c>
      <c r="I1028" s="26">
        <f>+I1029</f>
        <v>0</v>
      </c>
      <c r="J1028" s="26">
        <f>+J1029</f>
        <v>0</v>
      </c>
      <c r="K1028" s="26">
        <f>+K1029</f>
        <v>0</v>
      </c>
      <c r="L1028" s="26">
        <f t="shared" si="360"/>
        <v>0</v>
      </c>
      <c r="M1028" s="26">
        <f>+M1029</f>
        <v>80000000000</v>
      </c>
      <c r="N1028" s="26">
        <f>+N1029</f>
        <v>0</v>
      </c>
      <c r="O1028" s="26">
        <f>+O1029</f>
        <v>0</v>
      </c>
      <c r="P1028" s="26">
        <f>+P1029</f>
        <v>0</v>
      </c>
      <c r="Q1028" s="74">
        <f>+Q1029</f>
        <v>0</v>
      </c>
    </row>
    <row r="1029" spans="1:17" ht="19.5" thickBot="1" x14ac:dyDescent="0.3">
      <c r="A1029" s="87" t="s">
        <v>507</v>
      </c>
      <c r="B1029" s="47" t="s">
        <v>368</v>
      </c>
      <c r="C1029" s="48" t="s">
        <v>13</v>
      </c>
      <c r="D1029" s="19">
        <v>13</v>
      </c>
      <c r="E1029" s="19" t="s">
        <v>14</v>
      </c>
      <c r="F1029" s="20" t="s">
        <v>247</v>
      </c>
      <c r="G1029" s="32">
        <v>80000000000</v>
      </c>
      <c r="H1029" s="32">
        <v>0</v>
      </c>
      <c r="I1029" s="32">
        <v>0</v>
      </c>
      <c r="J1029" s="32">
        <v>0</v>
      </c>
      <c r="K1029" s="32">
        <v>0</v>
      </c>
      <c r="L1029" s="32">
        <f t="shared" si="360"/>
        <v>0</v>
      </c>
      <c r="M1029" s="21">
        <f>+G1029+L1029</f>
        <v>80000000000</v>
      </c>
      <c r="N1029" s="21">
        <v>0</v>
      </c>
      <c r="O1029" s="21">
        <v>0</v>
      </c>
      <c r="P1029" s="21">
        <v>0</v>
      </c>
      <c r="Q1029" s="62">
        <v>0</v>
      </c>
    </row>
    <row r="1030" spans="1:17" ht="19.5" thickBot="1" x14ac:dyDescent="0.3">
      <c r="A1030" s="87" t="s">
        <v>507</v>
      </c>
      <c r="B1030" s="44" t="s">
        <v>369</v>
      </c>
      <c r="C1030" s="46" t="s">
        <v>13</v>
      </c>
      <c r="D1030" s="12">
        <v>11</v>
      </c>
      <c r="E1030" s="12" t="s">
        <v>14</v>
      </c>
      <c r="F1030" s="43" t="s">
        <v>257</v>
      </c>
      <c r="G1030" s="26">
        <f>+G1031</f>
        <v>13000000000</v>
      </c>
      <c r="H1030" s="26">
        <f>+H1031</f>
        <v>0</v>
      </c>
      <c r="I1030" s="26">
        <f>+I1031</f>
        <v>0</v>
      </c>
      <c r="J1030" s="26">
        <f>+J1031</f>
        <v>0</v>
      </c>
      <c r="K1030" s="26">
        <f>+K1031</f>
        <v>0</v>
      </c>
      <c r="L1030" s="26">
        <f t="shared" si="360"/>
        <v>0</v>
      </c>
      <c r="M1030" s="26">
        <f>+M1031</f>
        <v>13000000000</v>
      </c>
      <c r="N1030" s="26">
        <f>+N1031</f>
        <v>4234109000</v>
      </c>
      <c r="O1030" s="26">
        <f>+O1031</f>
        <v>715167733.46000004</v>
      </c>
      <c r="P1030" s="26">
        <f>+P1031</f>
        <v>715167733.46000004</v>
      </c>
      <c r="Q1030" s="74">
        <f>+Q1031</f>
        <v>715167733.46000004</v>
      </c>
    </row>
    <row r="1031" spans="1:17" ht="19.5" thickBot="1" x14ac:dyDescent="0.3">
      <c r="A1031" s="87" t="s">
        <v>507</v>
      </c>
      <c r="B1031" s="47" t="s">
        <v>370</v>
      </c>
      <c r="C1031" s="48" t="s">
        <v>13</v>
      </c>
      <c r="D1031" s="19">
        <v>11</v>
      </c>
      <c r="E1031" s="19" t="s">
        <v>14</v>
      </c>
      <c r="F1031" s="20" t="s">
        <v>247</v>
      </c>
      <c r="G1031" s="21">
        <v>13000000000</v>
      </c>
      <c r="H1031" s="32">
        <v>0</v>
      </c>
      <c r="I1031" s="32">
        <v>0</v>
      </c>
      <c r="J1031" s="32">
        <v>0</v>
      </c>
      <c r="K1031" s="32">
        <v>0</v>
      </c>
      <c r="L1031" s="32">
        <f t="shared" si="360"/>
        <v>0</v>
      </c>
      <c r="M1031" s="21">
        <f>+G1031+L1031</f>
        <v>13000000000</v>
      </c>
      <c r="N1031" s="21">
        <v>4234109000</v>
      </c>
      <c r="O1031" s="21">
        <v>715167733.46000004</v>
      </c>
      <c r="P1031" s="32">
        <v>715167733.46000004</v>
      </c>
      <c r="Q1031" s="75">
        <v>715167733.46000004</v>
      </c>
    </row>
    <row r="1032" spans="1:17" ht="32.25" thickBot="1" x14ac:dyDescent="0.3">
      <c r="A1032" s="87" t="s">
        <v>507</v>
      </c>
      <c r="B1032" s="15" t="s">
        <v>371</v>
      </c>
      <c r="C1032" s="12" t="s">
        <v>13</v>
      </c>
      <c r="D1032" s="12">
        <v>13</v>
      </c>
      <c r="E1032" s="12" t="s">
        <v>14</v>
      </c>
      <c r="F1032" s="43" t="s">
        <v>372</v>
      </c>
      <c r="G1032" s="27">
        <f>+G1033</f>
        <v>6042022926</v>
      </c>
      <c r="H1032" s="27">
        <f>+H1033</f>
        <v>0</v>
      </c>
      <c r="I1032" s="27">
        <f>+I1033</f>
        <v>0</v>
      </c>
      <c r="J1032" s="27">
        <f>+J1033</f>
        <v>0</v>
      </c>
      <c r="K1032" s="27">
        <f>+K1033</f>
        <v>0</v>
      </c>
      <c r="L1032" s="27">
        <f t="shared" si="360"/>
        <v>0</v>
      </c>
      <c r="M1032" s="27">
        <f>+M1033</f>
        <v>6042022926</v>
      </c>
      <c r="N1032" s="27">
        <f>+N1033</f>
        <v>2042749771.5</v>
      </c>
      <c r="O1032" s="27">
        <f>+O1033</f>
        <v>1980586100.6400001</v>
      </c>
      <c r="P1032" s="27">
        <f>+P1033</f>
        <v>446254165.63999999</v>
      </c>
      <c r="Q1032" s="64">
        <f>+Q1033</f>
        <v>445519603.63999999</v>
      </c>
    </row>
    <row r="1033" spans="1:17" ht="19.5" thickBot="1" x14ac:dyDescent="0.3">
      <c r="A1033" s="87" t="s">
        <v>507</v>
      </c>
      <c r="B1033" s="15" t="s">
        <v>373</v>
      </c>
      <c r="C1033" s="12" t="s">
        <v>13</v>
      </c>
      <c r="D1033" s="12">
        <v>13</v>
      </c>
      <c r="E1033" s="12" t="s">
        <v>14</v>
      </c>
      <c r="F1033" s="16" t="s">
        <v>240</v>
      </c>
      <c r="G1033" s="27">
        <f>+G1034+G1038</f>
        <v>6042022926</v>
      </c>
      <c r="H1033" s="27">
        <f>+H1034+H1038</f>
        <v>0</v>
      </c>
      <c r="I1033" s="27">
        <f>+I1034+I1038</f>
        <v>0</v>
      </c>
      <c r="J1033" s="27">
        <f>+J1034+J1038</f>
        <v>0</v>
      </c>
      <c r="K1033" s="27">
        <f>+K1034+K1038</f>
        <v>0</v>
      </c>
      <c r="L1033" s="27">
        <f t="shared" si="360"/>
        <v>0</v>
      </c>
      <c r="M1033" s="27">
        <f>+M1034+M1038</f>
        <v>6042022926</v>
      </c>
      <c r="N1033" s="27">
        <f>+N1034+N1038</f>
        <v>2042749771.5</v>
      </c>
      <c r="O1033" s="27">
        <f>+O1034+O1038</f>
        <v>1980586100.6400001</v>
      </c>
      <c r="P1033" s="27">
        <f>+P1034+P1038</f>
        <v>446254165.63999999</v>
      </c>
      <c r="Q1033" s="64">
        <f>+Q1034+Q1038</f>
        <v>445519603.63999999</v>
      </c>
    </row>
    <row r="1034" spans="1:17" ht="32.25" thickBot="1" x14ac:dyDescent="0.3">
      <c r="A1034" s="87" t="s">
        <v>507</v>
      </c>
      <c r="B1034" s="15" t="s">
        <v>374</v>
      </c>
      <c r="C1034" s="12" t="s">
        <v>13</v>
      </c>
      <c r="D1034" s="12">
        <v>13</v>
      </c>
      <c r="E1034" s="12" t="s">
        <v>14</v>
      </c>
      <c r="F1034" s="16" t="s">
        <v>375</v>
      </c>
      <c r="G1034" s="27">
        <f t="shared" ref="G1034:K1036" si="367">+G1035</f>
        <v>2257022926</v>
      </c>
      <c r="H1034" s="27">
        <f t="shared" si="367"/>
        <v>0</v>
      </c>
      <c r="I1034" s="27">
        <f t="shared" si="367"/>
        <v>0</v>
      </c>
      <c r="J1034" s="27">
        <f t="shared" si="367"/>
        <v>0</v>
      </c>
      <c r="K1034" s="27">
        <f t="shared" si="367"/>
        <v>0</v>
      </c>
      <c r="L1034" s="27">
        <f t="shared" si="360"/>
        <v>0</v>
      </c>
      <c r="M1034" s="27">
        <f>+M1035</f>
        <v>2257022926</v>
      </c>
      <c r="N1034" s="27">
        <f t="shared" ref="N1034:Q1036" si="368">+N1035</f>
        <v>2042749771.5</v>
      </c>
      <c r="O1034" s="27">
        <f t="shared" si="368"/>
        <v>1980586100.6400001</v>
      </c>
      <c r="P1034" s="27">
        <f t="shared" si="368"/>
        <v>446254165.63999999</v>
      </c>
      <c r="Q1034" s="64">
        <f t="shared" si="368"/>
        <v>445519603.63999999</v>
      </c>
    </row>
    <row r="1035" spans="1:17" ht="32.25" thickBot="1" x14ac:dyDescent="0.3">
      <c r="A1035" s="87" t="s">
        <v>507</v>
      </c>
      <c r="B1035" s="15" t="s">
        <v>376</v>
      </c>
      <c r="C1035" s="12" t="s">
        <v>13</v>
      </c>
      <c r="D1035" s="12">
        <v>13</v>
      </c>
      <c r="E1035" s="12" t="s">
        <v>14</v>
      </c>
      <c r="F1035" s="16" t="s">
        <v>375</v>
      </c>
      <c r="G1035" s="27">
        <f t="shared" si="367"/>
        <v>2257022926</v>
      </c>
      <c r="H1035" s="27">
        <f t="shared" si="367"/>
        <v>0</v>
      </c>
      <c r="I1035" s="27">
        <f t="shared" si="367"/>
        <v>0</v>
      </c>
      <c r="J1035" s="27">
        <f t="shared" si="367"/>
        <v>0</v>
      </c>
      <c r="K1035" s="27">
        <f t="shared" si="367"/>
        <v>0</v>
      </c>
      <c r="L1035" s="27">
        <f t="shared" si="360"/>
        <v>0</v>
      </c>
      <c r="M1035" s="27">
        <f>+M1036</f>
        <v>2257022926</v>
      </c>
      <c r="N1035" s="27">
        <f t="shared" si="368"/>
        <v>2042749771.5</v>
      </c>
      <c r="O1035" s="27">
        <f t="shared" si="368"/>
        <v>1980586100.6400001</v>
      </c>
      <c r="P1035" s="27">
        <f t="shared" si="368"/>
        <v>446254165.63999999</v>
      </c>
      <c r="Q1035" s="64">
        <f t="shared" si="368"/>
        <v>445519603.63999999</v>
      </c>
    </row>
    <row r="1036" spans="1:17" ht="19.5" thickBot="1" x14ac:dyDescent="0.3">
      <c r="A1036" s="87" t="s">
        <v>507</v>
      </c>
      <c r="B1036" s="15" t="s">
        <v>377</v>
      </c>
      <c r="C1036" s="12" t="s">
        <v>13</v>
      </c>
      <c r="D1036" s="12">
        <v>13</v>
      </c>
      <c r="E1036" s="12" t="s">
        <v>14</v>
      </c>
      <c r="F1036" s="43" t="s">
        <v>378</v>
      </c>
      <c r="G1036" s="27">
        <f t="shared" si="367"/>
        <v>2257022926</v>
      </c>
      <c r="H1036" s="27">
        <f t="shared" si="367"/>
        <v>0</v>
      </c>
      <c r="I1036" s="27">
        <f t="shared" si="367"/>
        <v>0</v>
      </c>
      <c r="J1036" s="27">
        <f t="shared" si="367"/>
        <v>0</v>
      </c>
      <c r="K1036" s="27">
        <f t="shared" si="367"/>
        <v>0</v>
      </c>
      <c r="L1036" s="27">
        <f t="shared" si="360"/>
        <v>0</v>
      </c>
      <c r="M1036" s="27">
        <f>+M1037</f>
        <v>2257022926</v>
      </c>
      <c r="N1036" s="27">
        <f t="shared" si="368"/>
        <v>2042749771.5</v>
      </c>
      <c r="O1036" s="27">
        <f t="shared" si="368"/>
        <v>1980586100.6400001</v>
      </c>
      <c r="P1036" s="27">
        <f t="shared" si="368"/>
        <v>446254165.63999999</v>
      </c>
      <c r="Q1036" s="64">
        <f t="shared" si="368"/>
        <v>445519603.63999999</v>
      </c>
    </row>
    <row r="1037" spans="1:17" ht="19.5" thickBot="1" x14ac:dyDescent="0.3">
      <c r="A1037" s="87" t="s">
        <v>507</v>
      </c>
      <c r="B1037" s="18" t="s">
        <v>379</v>
      </c>
      <c r="C1037" s="19" t="s">
        <v>13</v>
      </c>
      <c r="D1037" s="19">
        <v>13</v>
      </c>
      <c r="E1037" s="19" t="s">
        <v>14</v>
      </c>
      <c r="F1037" s="20" t="s">
        <v>247</v>
      </c>
      <c r="G1037" s="21">
        <v>2257022926</v>
      </c>
      <c r="H1037" s="21">
        <v>0</v>
      </c>
      <c r="I1037" s="21">
        <v>0</v>
      </c>
      <c r="J1037" s="21">
        <v>0</v>
      </c>
      <c r="K1037" s="21">
        <v>0</v>
      </c>
      <c r="L1037" s="21">
        <f t="shared" si="360"/>
        <v>0</v>
      </c>
      <c r="M1037" s="21">
        <f>+G1037+L1037</f>
        <v>2257022926</v>
      </c>
      <c r="N1037" s="21">
        <v>2042749771.5</v>
      </c>
      <c r="O1037" s="21">
        <v>1980586100.6400001</v>
      </c>
      <c r="P1037" s="21">
        <v>446254165.63999999</v>
      </c>
      <c r="Q1037" s="62">
        <v>445519603.63999999</v>
      </c>
    </row>
    <row r="1038" spans="1:17" ht="32.25" thickBot="1" x14ac:dyDescent="0.3">
      <c r="A1038" s="87" t="s">
        <v>507</v>
      </c>
      <c r="B1038" s="15" t="s">
        <v>380</v>
      </c>
      <c r="C1038" s="12" t="s">
        <v>13</v>
      </c>
      <c r="D1038" s="12">
        <v>13</v>
      </c>
      <c r="E1038" s="12" t="s">
        <v>14</v>
      </c>
      <c r="F1038" s="16" t="s">
        <v>381</v>
      </c>
      <c r="G1038" s="27">
        <f t="shared" ref="G1038:K1040" si="369">+G1039</f>
        <v>3785000000</v>
      </c>
      <c r="H1038" s="27">
        <f t="shared" si="369"/>
        <v>0</v>
      </c>
      <c r="I1038" s="27">
        <f t="shared" si="369"/>
        <v>0</v>
      </c>
      <c r="J1038" s="27">
        <f t="shared" si="369"/>
        <v>0</v>
      </c>
      <c r="K1038" s="27">
        <f t="shared" si="369"/>
        <v>0</v>
      </c>
      <c r="L1038" s="27">
        <f t="shared" si="360"/>
        <v>0</v>
      </c>
      <c r="M1038" s="27">
        <f>+M1039</f>
        <v>3785000000</v>
      </c>
      <c r="N1038" s="27">
        <f t="shared" ref="N1038:Q1040" si="370">+N1039</f>
        <v>0</v>
      </c>
      <c r="O1038" s="27">
        <f t="shared" si="370"/>
        <v>0</v>
      </c>
      <c r="P1038" s="27">
        <f t="shared" si="370"/>
        <v>0</v>
      </c>
      <c r="Q1038" s="64">
        <f t="shared" si="370"/>
        <v>0</v>
      </c>
    </row>
    <row r="1039" spans="1:17" ht="32.25" thickBot="1" x14ac:dyDescent="0.3">
      <c r="A1039" s="87" t="s">
        <v>507</v>
      </c>
      <c r="B1039" s="15" t="s">
        <v>382</v>
      </c>
      <c r="C1039" s="12" t="s">
        <v>13</v>
      </c>
      <c r="D1039" s="12">
        <v>13</v>
      </c>
      <c r="E1039" s="12" t="s">
        <v>14</v>
      </c>
      <c r="F1039" s="16" t="s">
        <v>383</v>
      </c>
      <c r="G1039" s="27">
        <f t="shared" si="369"/>
        <v>3785000000</v>
      </c>
      <c r="H1039" s="27">
        <f t="shared" si="369"/>
        <v>0</v>
      </c>
      <c r="I1039" s="27">
        <f t="shared" si="369"/>
        <v>0</v>
      </c>
      <c r="J1039" s="27">
        <f t="shared" si="369"/>
        <v>0</v>
      </c>
      <c r="K1039" s="27">
        <f t="shared" si="369"/>
        <v>0</v>
      </c>
      <c r="L1039" s="27">
        <f t="shared" si="360"/>
        <v>0</v>
      </c>
      <c r="M1039" s="27">
        <f>+M1040</f>
        <v>3785000000</v>
      </c>
      <c r="N1039" s="27">
        <f t="shared" si="370"/>
        <v>0</v>
      </c>
      <c r="O1039" s="27">
        <f t="shared" si="370"/>
        <v>0</v>
      </c>
      <c r="P1039" s="27">
        <f t="shared" si="370"/>
        <v>0</v>
      </c>
      <c r="Q1039" s="64">
        <f t="shared" si="370"/>
        <v>0</v>
      </c>
    </row>
    <row r="1040" spans="1:17" ht="19.5" thickBot="1" x14ac:dyDescent="0.3">
      <c r="A1040" s="87" t="s">
        <v>507</v>
      </c>
      <c r="B1040" s="15" t="s">
        <v>384</v>
      </c>
      <c r="C1040" s="12" t="s">
        <v>13</v>
      </c>
      <c r="D1040" s="12">
        <v>13</v>
      </c>
      <c r="E1040" s="12" t="s">
        <v>14</v>
      </c>
      <c r="F1040" s="43" t="s">
        <v>378</v>
      </c>
      <c r="G1040" s="27">
        <f t="shared" si="369"/>
        <v>3785000000</v>
      </c>
      <c r="H1040" s="27">
        <f t="shared" si="369"/>
        <v>0</v>
      </c>
      <c r="I1040" s="27">
        <f t="shared" si="369"/>
        <v>0</v>
      </c>
      <c r="J1040" s="27">
        <f t="shared" si="369"/>
        <v>0</v>
      </c>
      <c r="K1040" s="27">
        <f t="shared" si="369"/>
        <v>0</v>
      </c>
      <c r="L1040" s="27">
        <f t="shared" si="360"/>
        <v>0</v>
      </c>
      <c r="M1040" s="27">
        <f>+M1041</f>
        <v>3785000000</v>
      </c>
      <c r="N1040" s="27">
        <f t="shared" si="370"/>
        <v>0</v>
      </c>
      <c r="O1040" s="27">
        <f t="shared" si="370"/>
        <v>0</v>
      </c>
      <c r="P1040" s="27">
        <f t="shared" si="370"/>
        <v>0</v>
      </c>
      <c r="Q1040" s="64">
        <f t="shared" si="370"/>
        <v>0</v>
      </c>
    </row>
    <row r="1041" spans="1:17" ht="19.5" thickBot="1" x14ac:dyDescent="0.3">
      <c r="A1041" s="87" t="s">
        <v>507</v>
      </c>
      <c r="B1041" s="18" t="s">
        <v>385</v>
      </c>
      <c r="C1041" s="19" t="s">
        <v>13</v>
      </c>
      <c r="D1041" s="19">
        <v>13</v>
      </c>
      <c r="E1041" s="19" t="s">
        <v>14</v>
      </c>
      <c r="F1041" s="20" t="s">
        <v>247</v>
      </c>
      <c r="G1041" s="21">
        <v>3785000000</v>
      </c>
      <c r="H1041" s="21">
        <v>0</v>
      </c>
      <c r="I1041" s="21">
        <v>0</v>
      </c>
      <c r="J1041" s="21">
        <v>0</v>
      </c>
      <c r="K1041" s="21">
        <v>0</v>
      </c>
      <c r="L1041" s="21">
        <f t="shared" si="360"/>
        <v>0</v>
      </c>
      <c r="M1041" s="21">
        <f>+G1041+L1041</f>
        <v>3785000000</v>
      </c>
      <c r="N1041" s="21">
        <v>0</v>
      </c>
      <c r="O1041" s="21">
        <v>0</v>
      </c>
      <c r="P1041" s="21">
        <v>0</v>
      </c>
      <c r="Q1041" s="62">
        <v>0</v>
      </c>
    </row>
    <row r="1042" spans="1:17" ht="19.5" thickBot="1" x14ac:dyDescent="0.3">
      <c r="A1042" s="87" t="s">
        <v>507</v>
      </c>
      <c r="B1042" s="15" t="s">
        <v>386</v>
      </c>
      <c r="C1042" s="12" t="s">
        <v>13</v>
      </c>
      <c r="D1042" s="12">
        <v>13</v>
      </c>
      <c r="E1042" s="12" t="s">
        <v>14</v>
      </c>
      <c r="F1042" s="16" t="s">
        <v>387</v>
      </c>
      <c r="G1042" s="27">
        <f t="shared" ref="G1042:K1043" si="371">+G1044</f>
        <v>1124097372</v>
      </c>
      <c r="H1042" s="27">
        <f t="shared" si="371"/>
        <v>0</v>
      </c>
      <c r="I1042" s="27">
        <f t="shared" si="371"/>
        <v>0</v>
      </c>
      <c r="J1042" s="27">
        <f t="shared" si="371"/>
        <v>0</v>
      </c>
      <c r="K1042" s="27">
        <f t="shared" si="371"/>
        <v>0</v>
      </c>
      <c r="L1042" s="27">
        <f t="shared" si="360"/>
        <v>0</v>
      </c>
      <c r="M1042" s="27">
        <f>+M1044</f>
        <v>1124097372</v>
      </c>
      <c r="N1042" s="27">
        <f t="shared" ref="N1042:Q1043" si="372">+N1044</f>
        <v>910021842</v>
      </c>
      <c r="O1042" s="27">
        <f t="shared" si="372"/>
        <v>842568728.99000001</v>
      </c>
      <c r="P1042" s="27">
        <f t="shared" si="372"/>
        <v>180422203.99000001</v>
      </c>
      <c r="Q1042" s="64">
        <f t="shared" si="372"/>
        <v>179796680.99000001</v>
      </c>
    </row>
    <row r="1043" spans="1:17" ht="19.5" thickBot="1" x14ac:dyDescent="0.3">
      <c r="A1043" s="87" t="s">
        <v>507</v>
      </c>
      <c r="B1043" s="15" t="s">
        <v>386</v>
      </c>
      <c r="C1043" s="12" t="s">
        <v>16</v>
      </c>
      <c r="D1043" s="12">
        <v>20</v>
      </c>
      <c r="E1043" s="12" t="s">
        <v>14</v>
      </c>
      <c r="F1043" s="16" t="s">
        <v>387</v>
      </c>
      <c r="G1043" s="27">
        <f t="shared" si="371"/>
        <v>76235881312</v>
      </c>
      <c r="H1043" s="27">
        <f t="shared" si="371"/>
        <v>0</v>
      </c>
      <c r="I1043" s="27">
        <f t="shared" si="371"/>
        <v>0</v>
      </c>
      <c r="J1043" s="27">
        <f t="shared" si="371"/>
        <v>0</v>
      </c>
      <c r="K1043" s="27">
        <f t="shared" si="371"/>
        <v>0</v>
      </c>
      <c r="L1043" s="27">
        <f t="shared" si="360"/>
        <v>0</v>
      </c>
      <c r="M1043" s="27">
        <f>+M1045</f>
        <v>76235881312</v>
      </c>
      <c r="N1043" s="27">
        <f t="shared" si="372"/>
        <v>49002053305</v>
      </c>
      <c r="O1043" s="27">
        <f t="shared" si="372"/>
        <v>46317131484</v>
      </c>
      <c r="P1043" s="27">
        <f t="shared" si="372"/>
        <v>5697780308.3000002</v>
      </c>
      <c r="Q1043" s="64">
        <f t="shared" si="372"/>
        <v>5697780308.3000002</v>
      </c>
    </row>
    <row r="1044" spans="1:17" ht="19.5" thickBot="1" x14ac:dyDescent="0.3">
      <c r="A1044" s="87" t="s">
        <v>507</v>
      </c>
      <c r="B1044" s="15" t="s">
        <v>388</v>
      </c>
      <c r="C1044" s="12" t="s">
        <v>13</v>
      </c>
      <c r="D1044" s="12">
        <v>13</v>
      </c>
      <c r="E1044" s="12" t="s">
        <v>14</v>
      </c>
      <c r="F1044" s="16" t="s">
        <v>240</v>
      </c>
      <c r="G1044" s="27">
        <f>+G1052</f>
        <v>1124097372</v>
      </c>
      <c r="H1044" s="27">
        <f>+H1052</f>
        <v>0</v>
      </c>
      <c r="I1044" s="27">
        <f>+I1052</f>
        <v>0</v>
      </c>
      <c r="J1044" s="27">
        <f>+J1052</f>
        <v>0</v>
      </c>
      <c r="K1044" s="27">
        <f>+K1052</f>
        <v>0</v>
      </c>
      <c r="L1044" s="27">
        <f t="shared" si="360"/>
        <v>0</v>
      </c>
      <c r="M1044" s="27">
        <f>+M1052</f>
        <v>1124097372</v>
      </c>
      <c r="N1044" s="27">
        <f>+N1052</f>
        <v>910021842</v>
      </c>
      <c r="O1044" s="27">
        <f>+O1052</f>
        <v>842568728.99000001</v>
      </c>
      <c r="P1044" s="27">
        <f>+P1052</f>
        <v>180422203.99000001</v>
      </c>
      <c r="Q1044" s="64">
        <f>+Q1052</f>
        <v>179796680.99000001</v>
      </c>
    </row>
    <row r="1045" spans="1:17" ht="19.5" thickBot="1" x14ac:dyDescent="0.3">
      <c r="A1045" s="87" t="s">
        <v>507</v>
      </c>
      <c r="B1045" s="15" t="s">
        <v>388</v>
      </c>
      <c r="C1045" s="12" t="s">
        <v>16</v>
      </c>
      <c r="D1045" s="12">
        <v>20</v>
      </c>
      <c r="E1045" s="12" t="s">
        <v>14</v>
      </c>
      <c r="F1045" s="16" t="s">
        <v>240</v>
      </c>
      <c r="G1045" s="27">
        <f t="shared" ref="G1045:K1046" si="373">+G1046</f>
        <v>76235881312</v>
      </c>
      <c r="H1045" s="27">
        <f t="shared" si="373"/>
        <v>0</v>
      </c>
      <c r="I1045" s="27">
        <f t="shared" si="373"/>
        <v>0</v>
      </c>
      <c r="J1045" s="27">
        <f t="shared" si="373"/>
        <v>0</v>
      </c>
      <c r="K1045" s="27">
        <f t="shared" si="373"/>
        <v>0</v>
      </c>
      <c r="L1045" s="27">
        <f t="shared" si="360"/>
        <v>0</v>
      </c>
      <c r="M1045" s="27">
        <f>+M1046</f>
        <v>76235881312</v>
      </c>
      <c r="N1045" s="27">
        <f t="shared" ref="N1045:Q1046" si="374">+N1046</f>
        <v>49002053305</v>
      </c>
      <c r="O1045" s="27">
        <f t="shared" si="374"/>
        <v>46317131484</v>
      </c>
      <c r="P1045" s="27">
        <f>+P1046</f>
        <v>5697780308.3000002</v>
      </c>
      <c r="Q1045" s="64">
        <f t="shared" si="374"/>
        <v>5697780308.3000002</v>
      </c>
    </row>
    <row r="1046" spans="1:17" ht="48" thickBot="1" x14ac:dyDescent="0.3">
      <c r="A1046" s="87" t="s">
        <v>507</v>
      </c>
      <c r="B1046" s="15" t="s">
        <v>389</v>
      </c>
      <c r="C1046" s="12" t="s">
        <v>16</v>
      </c>
      <c r="D1046" s="12">
        <v>20</v>
      </c>
      <c r="E1046" s="12" t="s">
        <v>14</v>
      </c>
      <c r="F1046" s="43" t="s">
        <v>390</v>
      </c>
      <c r="G1046" s="27">
        <f t="shared" si="373"/>
        <v>76235881312</v>
      </c>
      <c r="H1046" s="27">
        <f t="shared" si="373"/>
        <v>0</v>
      </c>
      <c r="I1046" s="27">
        <f t="shared" si="373"/>
        <v>0</v>
      </c>
      <c r="J1046" s="27">
        <f t="shared" si="373"/>
        <v>0</v>
      </c>
      <c r="K1046" s="27">
        <f t="shared" si="373"/>
        <v>0</v>
      </c>
      <c r="L1046" s="27">
        <f t="shared" si="360"/>
        <v>0</v>
      </c>
      <c r="M1046" s="27">
        <f>+M1047</f>
        <v>76235881312</v>
      </c>
      <c r="N1046" s="27">
        <f t="shared" si="374"/>
        <v>49002053305</v>
      </c>
      <c r="O1046" s="27">
        <f t="shared" si="374"/>
        <v>46317131484</v>
      </c>
      <c r="P1046" s="27">
        <f>+P1047</f>
        <v>5697780308.3000002</v>
      </c>
      <c r="Q1046" s="64">
        <f t="shared" si="374"/>
        <v>5697780308.3000002</v>
      </c>
    </row>
    <row r="1047" spans="1:17" ht="48" thickBot="1" x14ac:dyDescent="0.3">
      <c r="A1047" s="87" t="s">
        <v>507</v>
      </c>
      <c r="B1047" s="15" t="s">
        <v>391</v>
      </c>
      <c r="C1047" s="12" t="s">
        <v>16</v>
      </c>
      <c r="D1047" s="12">
        <v>20</v>
      </c>
      <c r="E1047" s="12" t="s">
        <v>14</v>
      </c>
      <c r="F1047" s="16" t="s">
        <v>390</v>
      </c>
      <c r="G1047" s="27">
        <f>+G1048+G1050</f>
        <v>76235881312</v>
      </c>
      <c r="H1047" s="27">
        <f>+H1048+H1050</f>
        <v>0</v>
      </c>
      <c r="I1047" s="27">
        <f>+I1048+I1050</f>
        <v>0</v>
      </c>
      <c r="J1047" s="27">
        <f>+J1048+J1050</f>
        <v>0</v>
      </c>
      <c r="K1047" s="27">
        <f>+K1048+K1050</f>
        <v>0</v>
      </c>
      <c r="L1047" s="27">
        <f t="shared" si="360"/>
        <v>0</v>
      </c>
      <c r="M1047" s="27">
        <f>+M1048+M1050</f>
        <v>76235881312</v>
      </c>
      <c r="N1047" s="27">
        <f>+N1048+N1050</f>
        <v>49002053305</v>
      </c>
      <c r="O1047" s="27">
        <f>+O1048+O1050</f>
        <v>46317131484</v>
      </c>
      <c r="P1047" s="27">
        <f>+P1048+P1050</f>
        <v>5697780308.3000002</v>
      </c>
      <c r="Q1047" s="64">
        <f>+Q1048+Q1050</f>
        <v>5697780308.3000002</v>
      </c>
    </row>
    <row r="1048" spans="1:17" ht="19.5" thickBot="1" x14ac:dyDescent="0.3">
      <c r="A1048" s="87" t="s">
        <v>507</v>
      </c>
      <c r="B1048" s="15" t="s">
        <v>392</v>
      </c>
      <c r="C1048" s="12" t="s">
        <v>16</v>
      </c>
      <c r="D1048" s="12">
        <v>20</v>
      </c>
      <c r="E1048" s="12" t="s">
        <v>14</v>
      </c>
      <c r="F1048" s="16" t="s">
        <v>393</v>
      </c>
      <c r="G1048" s="27">
        <f>+G1049</f>
        <v>65370924168</v>
      </c>
      <c r="H1048" s="27">
        <f>+H1049</f>
        <v>0</v>
      </c>
      <c r="I1048" s="27">
        <f>+I1049</f>
        <v>0</v>
      </c>
      <c r="J1048" s="27">
        <f>+J1049</f>
        <v>0</v>
      </c>
      <c r="K1048" s="27">
        <f>+K1049</f>
        <v>0</v>
      </c>
      <c r="L1048" s="27">
        <f t="shared" si="360"/>
        <v>0</v>
      </c>
      <c r="M1048" s="27">
        <f>+M1049</f>
        <v>65370924168</v>
      </c>
      <c r="N1048" s="27">
        <f>+N1049</f>
        <v>44627166353</v>
      </c>
      <c r="O1048" s="27">
        <f>+O1049</f>
        <v>41942244532</v>
      </c>
      <c r="P1048" s="27">
        <f>+P1049</f>
        <v>5048325158.3000002</v>
      </c>
      <c r="Q1048" s="64">
        <f>+Q1049</f>
        <v>5048325158.3000002</v>
      </c>
    </row>
    <row r="1049" spans="1:17" ht="19.5" thickBot="1" x14ac:dyDescent="0.3">
      <c r="A1049" s="87" t="s">
        <v>507</v>
      </c>
      <c r="B1049" s="18" t="s">
        <v>394</v>
      </c>
      <c r="C1049" s="19" t="s">
        <v>16</v>
      </c>
      <c r="D1049" s="19">
        <v>20</v>
      </c>
      <c r="E1049" s="19" t="s">
        <v>14</v>
      </c>
      <c r="F1049" s="20" t="s">
        <v>247</v>
      </c>
      <c r="G1049" s="21">
        <v>65370924168</v>
      </c>
      <c r="H1049" s="21">
        <v>0</v>
      </c>
      <c r="I1049" s="21">
        <v>0</v>
      </c>
      <c r="J1049" s="21"/>
      <c r="K1049" s="21">
        <v>0</v>
      </c>
      <c r="L1049" s="21">
        <f t="shared" si="360"/>
        <v>0</v>
      </c>
      <c r="M1049" s="21">
        <f>+G1049+L1049</f>
        <v>65370924168</v>
      </c>
      <c r="N1049" s="21">
        <v>44627166353</v>
      </c>
      <c r="O1049" s="21">
        <v>41942244532</v>
      </c>
      <c r="P1049" s="21">
        <v>5048325158.3000002</v>
      </c>
      <c r="Q1049" s="62">
        <v>5048325158.3000002</v>
      </c>
    </row>
    <row r="1050" spans="1:17" ht="19.5" thickBot="1" x14ac:dyDescent="0.3">
      <c r="A1050" s="87" t="s">
        <v>507</v>
      </c>
      <c r="B1050" s="15" t="s">
        <v>395</v>
      </c>
      <c r="C1050" s="12" t="s">
        <v>16</v>
      </c>
      <c r="D1050" s="12">
        <v>20</v>
      </c>
      <c r="E1050" s="12" t="s">
        <v>14</v>
      </c>
      <c r="F1050" s="16" t="s">
        <v>396</v>
      </c>
      <c r="G1050" s="27">
        <f>+G1051</f>
        <v>10864957144</v>
      </c>
      <c r="H1050" s="27">
        <f>+H1051</f>
        <v>0</v>
      </c>
      <c r="I1050" s="27">
        <f>+I1051</f>
        <v>0</v>
      </c>
      <c r="J1050" s="27">
        <f>+J1051</f>
        <v>0</v>
      </c>
      <c r="K1050" s="27">
        <f>+K1051</f>
        <v>0</v>
      </c>
      <c r="L1050" s="27">
        <f t="shared" si="360"/>
        <v>0</v>
      </c>
      <c r="M1050" s="27">
        <f>+M1051</f>
        <v>10864957144</v>
      </c>
      <c r="N1050" s="27">
        <f>+N1051</f>
        <v>4374886952</v>
      </c>
      <c r="O1050" s="27">
        <f>+O1051</f>
        <v>4374886952</v>
      </c>
      <c r="P1050" s="27">
        <f>+P1051</f>
        <v>649455150</v>
      </c>
      <c r="Q1050" s="64">
        <f>+Q1051</f>
        <v>649455150</v>
      </c>
    </row>
    <row r="1051" spans="1:17" ht="19.5" thickBot="1" x14ac:dyDescent="0.3">
      <c r="A1051" s="87" t="s">
        <v>507</v>
      </c>
      <c r="B1051" s="18" t="s">
        <v>397</v>
      </c>
      <c r="C1051" s="19" t="s">
        <v>16</v>
      </c>
      <c r="D1051" s="19">
        <v>20</v>
      </c>
      <c r="E1051" s="19" t="s">
        <v>14</v>
      </c>
      <c r="F1051" s="20" t="s">
        <v>247</v>
      </c>
      <c r="G1051" s="21">
        <v>10864957144</v>
      </c>
      <c r="H1051" s="21">
        <v>0</v>
      </c>
      <c r="I1051" s="21">
        <v>0</v>
      </c>
      <c r="J1051" s="21">
        <v>0</v>
      </c>
      <c r="K1051" s="21"/>
      <c r="L1051" s="21">
        <f t="shared" si="360"/>
        <v>0</v>
      </c>
      <c r="M1051" s="21">
        <f>+G1051+L1051</f>
        <v>10864957144</v>
      </c>
      <c r="N1051" s="21">
        <v>4374886952</v>
      </c>
      <c r="O1051" s="21">
        <v>4374886952</v>
      </c>
      <c r="P1051" s="21">
        <v>649455150</v>
      </c>
      <c r="Q1051" s="62">
        <v>649455150</v>
      </c>
    </row>
    <row r="1052" spans="1:17" ht="32.25" thickBot="1" x14ac:dyDescent="0.3">
      <c r="A1052" s="87" t="s">
        <v>507</v>
      </c>
      <c r="B1052" s="15" t="s">
        <v>398</v>
      </c>
      <c r="C1052" s="12" t="s">
        <v>13</v>
      </c>
      <c r="D1052" s="12">
        <v>13</v>
      </c>
      <c r="E1052" s="12" t="s">
        <v>14</v>
      </c>
      <c r="F1052" s="16" t="s">
        <v>399</v>
      </c>
      <c r="G1052" s="27">
        <f t="shared" ref="G1052:K1054" si="375">+G1053</f>
        <v>1124097372</v>
      </c>
      <c r="H1052" s="27">
        <f t="shared" si="375"/>
        <v>0</v>
      </c>
      <c r="I1052" s="27">
        <f t="shared" si="375"/>
        <v>0</v>
      </c>
      <c r="J1052" s="27">
        <f t="shared" si="375"/>
        <v>0</v>
      </c>
      <c r="K1052" s="27">
        <f t="shared" si="375"/>
        <v>0</v>
      </c>
      <c r="L1052" s="27">
        <f t="shared" si="360"/>
        <v>0</v>
      </c>
      <c r="M1052" s="27">
        <f>+M1053</f>
        <v>1124097372</v>
      </c>
      <c r="N1052" s="27">
        <f t="shared" ref="N1052:Q1054" si="376">+N1053</f>
        <v>910021842</v>
      </c>
      <c r="O1052" s="27">
        <f t="shared" si="376"/>
        <v>842568728.99000001</v>
      </c>
      <c r="P1052" s="27">
        <f t="shared" si="376"/>
        <v>180422203.99000001</v>
      </c>
      <c r="Q1052" s="64">
        <f t="shared" si="376"/>
        <v>179796680.99000001</v>
      </c>
    </row>
    <row r="1053" spans="1:17" ht="32.25" thickBot="1" x14ac:dyDescent="0.3">
      <c r="A1053" s="87" t="s">
        <v>507</v>
      </c>
      <c r="B1053" s="15" t="s">
        <v>400</v>
      </c>
      <c r="C1053" s="12" t="s">
        <v>13</v>
      </c>
      <c r="D1053" s="12">
        <v>13</v>
      </c>
      <c r="E1053" s="12" t="s">
        <v>14</v>
      </c>
      <c r="F1053" s="16" t="s">
        <v>399</v>
      </c>
      <c r="G1053" s="27">
        <f t="shared" si="375"/>
        <v>1124097372</v>
      </c>
      <c r="H1053" s="27">
        <f t="shared" si="375"/>
        <v>0</v>
      </c>
      <c r="I1053" s="27">
        <f t="shared" si="375"/>
        <v>0</v>
      </c>
      <c r="J1053" s="27">
        <f t="shared" si="375"/>
        <v>0</v>
      </c>
      <c r="K1053" s="27">
        <f t="shared" si="375"/>
        <v>0</v>
      </c>
      <c r="L1053" s="27">
        <f t="shared" si="360"/>
        <v>0</v>
      </c>
      <c r="M1053" s="27">
        <f>+M1054</f>
        <v>1124097372</v>
      </c>
      <c r="N1053" s="27">
        <f t="shared" si="376"/>
        <v>910021842</v>
      </c>
      <c r="O1053" s="27">
        <f t="shared" si="376"/>
        <v>842568728.99000001</v>
      </c>
      <c r="P1053" s="27">
        <f t="shared" si="376"/>
        <v>180422203.99000001</v>
      </c>
      <c r="Q1053" s="64">
        <f t="shared" si="376"/>
        <v>179796680.99000001</v>
      </c>
    </row>
    <row r="1054" spans="1:17" ht="19.5" thickBot="1" x14ac:dyDescent="0.3">
      <c r="A1054" s="87" t="s">
        <v>507</v>
      </c>
      <c r="B1054" s="15" t="s">
        <v>401</v>
      </c>
      <c r="C1054" s="12" t="s">
        <v>13</v>
      </c>
      <c r="D1054" s="12">
        <v>13</v>
      </c>
      <c r="E1054" s="12" t="s">
        <v>14</v>
      </c>
      <c r="F1054" s="16" t="s">
        <v>378</v>
      </c>
      <c r="G1054" s="17">
        <f t="shared" si="375"/>
        <v>1124097372</v>
      </c>
      <c r="H1054" s="17">
        <f t="shared" si="375"/>
        <v>0</v>
      </c>
      <c r="I1054" s="17">
        <f t="shared" si="375"/>
        <v>0</v>
      </c>
      <c r="J1054" s="17">
        <f t="shared" si="375"/>
        <v>0</v>
      </c>
      <c r="K1054" s="17">
        <f t="shared" si="375"/>
        <v>0</v>
      </c>
      <c r="L1054" s="17">
        <f t="shared" si="360"/>
        <v>0</v>
      </c>
      <c r="M1054" s="17">
        <f>+M1055</f>
        <v>1124097372</v>
      </c>
      <c r="N1054" s="17">
        <f t="shared" si="376"/>
        <v>910021842</v>
      </c>
      <c r="O1054" s="17">
        <f t="shared" si="376"/>
        <v>842568728.99000001</v>
      </c>
      <c r="P1054" s="17">
        <f t="shared" si="376"/>
        <v>180422203.99000001</v>
      </c>
      <c r="Q1054" s="61">
        <f t="shared" si="376"/>
        <v>179796680.99000001</v>
      </c>
    </row>
    <row r="1055" spans="1:17" ht="19.5" thickBot="1" x14ac:dyDescent="0.3">
      <c r="A1055" s="87" t="s">
        <v>507</v>
      </c>
      <c r="B1055" s="18" t="s">
        <v>402</v>
      </c>
      <c r="C1055" s="19" t="s">
        <v>13</v>
      </c>
      <c r="D1055" s="19">
        <v>13</v>
      </c>
      <c r="E1055" s="19" t="s">
        <v>14</v>
      </c>
      <c r="F1055" s="20" t="s">
        <v>247</v>
      </c>
      <c r="G1055" s="21">
        <v>1124097372</v>
      </c>
      <c r="H1055" s="21">
        <v>0</v>
      </c>
      <c r="I1055" s="21">
        <v>0</v>
      </c>
      <c r="J1055" s="21">
        <v>0</v>
      </c>
      <c r="K1055" s="21">
        <v>0</v>
      </c>
      <c r="L1055" s="21">
        <f t="shared" si="360"/>
        <v>0</v>
      </c>
      <c r="M1055" s="21">
        <f>+G1055+L1055</f>
        <v>1124097372</v>
      </c>
      <c r="N1055" s="21">
        <v>910021842</v>
      </c>
      <c r="O1055" s="21">
        <v>842568728.99000001</v>
      </c>
      <c r="P1055" s="21">
        <v>180422203.99000001</v>
      </c>
      <c r="Q1055" s="62">
        <v>179796680.99000001</v>
      </c>
    </row>
    <row r="1056" spans="1:17" ht="19.5" thickBot="1" x14ac:dyDescent="0.3">
      <c r="A1056" s="87" t="s">
        <v>507</v>
      </c>
      <c r="B1056" s="15" t="s">
        <v>403</v>
      </c>
      <c r="C1056" s="12" t="s">
        <v>13</v>
      </c>
      <c r="D1056" s="12">
        <v>13</v>
      </c>
      <c r="E1056" s="12" t="s">
        <v>14</v>
      </c>
      <c r="F1056" s="16" t="s">
        <v>404</v>
      </c>
      <c r="G1056" s="26">
        <f>+G1057</f>
        <v>4056837754</v>
      </c>
      <c r="H1056" s="26">
        <f>+H1057</f>
        <v>0</v>
      </c>
      <c r="I1056" s="26">
        <f>+I1057</f>
        <v>0</v>
      </c>
      <c r="J1056" s="26">
        <f>+J1057</f>
        <v>0</v>
      </c>
      <c r="K1056" s="26">
        <f>+K1057</f>
        <v>0</v>
      </c>
      <c r="L1056" s="26">
        <f t="shared" si="360"/>
        <v>0</v>
      </c>
      <c r="M1056" s="26">
        <f>+M1057</f>
        <v>4056837754</v>
      </c>
      <c r="N1056" s="26">
        <f>+N1057</f>
        <v>3773095140</v>
      </c>
      <c r="O1056" s="26">
        <f>+O1057</f>
        <v>3156556841</v>
      </c>
      <c r="P1056" s="26">
        <f>+P1057</f>
        <v>618744804.20000005</v>
      </c>
      <c r="Q1056" s="74">
        <f>+Q1057</f>
        <v>617832804.20000005</v>
      </c>
    </row>
    <row r="1057" spans="1:17" ht="19.5" thickBot="1" x14ac:dyDescent="0.3">
      <c r="A1057" s="87" t="s">
        <v>507</v>
      </c>
      <c r="B1057" s="15" t="s">
        <v>405</v>
      </c>
      <c r="C1057" s="12" t="s">
        <v>13</v>
      </c>
      <c r="D1057" s="12">
        <v>13</v>
      </c>
      <c r="E1057" s="12" t="s">
        <v>14</v>
      </c>
      <c r="F1057" s="43" t="s">
        <v>240</v>
      </c>
      <c r="G1057" s="26">
        <f>G1058+G1062</f>
        <v>4056837754</v>
      </c>
      <c r="H1057" s="26">
        <f>H1058+H1062</f>
        <v>0</v>
      </c>
      <c r="I1057" s="26">
        <f>I1058+I1062</f>
        <v>0</v>
      </c>
      <c r="J1057" s="26">
        <f>J1058+J1062</f>
        <v>0</v>
      </c>
      <c r="K1057" s="26">
        <f>K1058+K1062</f>
        <v>0</v>
      </c>
      <c r="L1057" s="26">
        <f t="shared" si="360"/>
        <v>0</v>
      </c>
      <c r="M1057" s="26">
        <f>M1058+M1062</f>
        <v>4056837754</v>
      </c>
      <c r="N1057" s="26">
        <f>N1058+N1062</f>
        <v>3773095140</v>
      </c>
      <c r="O1057" s="26">
        <f>O1058+O1062</f>
        <v>3156556841</v>
      </c>
      <c r="P1057" s="26">
        <f>P1058+P1062</f>
        <v>618744804.20000005</v>
      </c>
      <c r="Q1057" s="74">
        <f>Q1058+Q1062</f>
        <v>617832804.20000005</v>
      </c>
    </row>
    <row r="1058" spans="1:17" ht="32.25" thickBot="1" x14ac:dyDescent="0.3">
      <c r="A1058" s="87" t="s">
        <v>507</v>
      </c>
      <c r="B1058" s="15" t="s">
        <v>406</v>
      </c>
      <c r="C1058" s="12" t="s">
        <v>13</v>
      </c>
      <c r="D1058" s="12">
        <v>13</v>
      </c>
      <c r="E1058" s="12" t="s">
        <v>14</v>
      </c>
      <c r="F1058" s="16" t="s">
        <v>407</v>
      </c>
      <c r="G1058" s="26">
        <f>G1059</f>
        <v>1000000000</v>
      </c>
      <c r="H1058" s="26">
        <f>H1059</f>
        <v>0</v>
      </c>
      <c r="I1058" s="26">
        <f>I1059</f>
        <v>0</v>
      </c>
      <c r="J1058" s="26">
        <f>J1059</f>
        <v>0</v>
      </c>
      <c r="K1058" s="26">
        <f>K1059</f>
        <v>0</v>
      </c>
      <c r="L1058" s="26">
        <f t="shared" si="360"/>
        <v>0</v>
      </c>
      <c r="M1058" s="26">
        <f>M1059</f>
        <v>1000000000</v>
      </c>
      <c r="N1058" s="26">
        <f>N1059</f>
        <v>874002500</v>
      </c>
      <c r="O1058" s="26">
        <f>O1059</f>
        <v>367250432</v>
      </c>
      <c r="P1058" s="26">
        <f>P1059</f>
        <v>0</v>
      </c>
      <c r="Q1058" s="74">
        <f>Q1059</f>
        <v>0</v>
      </c>
    </row>
    <row r="1059" spans="1:17" ht="32.25" thickBot="1" x14ac:dyDescent="0.3">
      <c r="A1059" s="87" t="s">
        <v>507</v>
      </c>
      <c r="B1059" s="15" t="s">
        <v>408</v>
      </c>
      <c r="C1059" s="12" t="s">
        <v>13</v>
      </c>
      <c r="D1059" s="12">
        <v>13</v>
      </c>
      <c r="E1059" s="12" t="s">
        <v>14</v>
      </c>
      <c r="F1059" s="16" t="s">
        <v>407</v>
      </c>
      <c r="G1059" s="26">
        <f t="shared" ref="G1059:K1060" si="377">+G1060</f>
        <v>1000000000</v>
      </c>
      <c r="H1059" s="26">
        <f t="shared" si="377"/>
        <v>0</v>
      </c>
      <c r="I1059" s="26">
        <f t="shared" si="377"/>
        <v>0</v>
      </c>
      <c r="J1059" s="26">
        <f t="shared" si="377"/>
        <v>0</v>
      </c>
      <c r="K1059" s="26">
        <f t="shared" si="377"/>
        <v>0</v>
      </c>
      <c r="L1059" s="26">
        <f t="shared" si="360"/>
        <v>0</v>
      </c>
      <c r="M1059" s="26">
        <f>+M1060</f>
        <v>1000000000</v>
      </c>
      <c r="N1059" s="26">
        <f t="shared" ref="N1059:Q1060" si="378">+N1060</f>
        <v>874002500</v>
      </c>
      <c r="O1059" s="26">
        <f t="shared" si="378"/>
        <v>367250432</v>
      </c>
      <c r="P1059" s="26">
        <f t="shared" si="378"/>
        <v>0</v>
      </c>
      <c r="Q1059" s="74">
        <f t="shared" si="378"/>
        <v>0</v>
      </c>
    </row>
    <row r="1060" spans="1:17" ht="19.5" thickBot="1" x14ac:dyDescent="0.3">
      <c r="A1060" s="87" t="s">
        <v>507</v>
      </c>
      <c r="B1060" s="15" t="s">
        <v>409</v>
      </c>
      <c r="C1060" s="12" t="s">
        <v>13</v>
      </c>
      <c r="D1060" s="12">
        <v>13</v>
      </c>
      <c r="E1060" s="12" t="s">
        <v>14</v>
      </c>
      <c r="F1060" s="16" t="s">
        <v>410</v>
      </c>
      <c r="G1060" s="26">
        <f t="shared" si="377"/>
        <v>1000000000</v>
      </c>
      <c r="H1060" s="26">
        <f t="shared" si="377"/>
        <v>0</v>
      </c>
      <c r="I1060" s="26">
        <f t="shared" si="377"/>
        <v>0</v>
      </c>
      <c r="J1060" s="26">
        <f t="shared" si="377"/>
        <v>0</v>
      </c>
      <c r="K1060" s="26">
        <f t="shared" si="377"/>
        <v>0</v>
      </c>
      <c r="L1060" s="26">
        <f t="shared" si="360"/>
        <v>0</v>
      </c>
      <c r="M1060" s="26">
        <f>+M1061</f>
        <v>1000000000</v>
      </c>
      <c r="N1060" s="26">
        <f t="shared" si="378"/>
        <v>874002500</v>
      </c>
      <c r="O1060" s="26">
        <f t="shared" si="378"/>
        <v>367250432</v>
      </c>
      <c r="P1060" s="26">
        <f t="shared" si="378"/>
        <v>0</v>
      </c>
      <c r="Q1060" s="74">
        <f t="shared" si="378"/>
        <v>0</v>
      </c>
    </row>
    <row r="1061" spans="1:17" ht="19.5" thickBot="1" x14ac:dyDescent="0.3">
      <c r="A1061" s="87" t="s">
        <v>507</v>
      </c>
      <c r="B1061" s="18" t="s">
        <v>411</v>
      </c>
      <c r="C1061" s="19" t="s">
        <v>13</v>
      </c>
      <c r="D1061" s="19">
        <v>13</v>
      </c>
      <c r="E1061" s="19" t="s">
        <v>14</v>
      </c>
      <c r="F1061" s="20" t="s">
        <v>247</v>
      </c>
      <c r="G1061" s="21">
        <v>1000000000</v>
      </c>
      <c r="H1061" s="21">
        <v>0</v>
      </c>
      <c r="I1061" s="21">
        <v>0</v>
      </c>
      <c r="J1061" s="21">
        <v>0</v>
      </c>
      <c r="K1061" s="21">
        <v>0</v>
      </c>
      <c r="L1061" s="21">
        <f t="shared" si="360"/>
        <v>0</v>
      </c>
      <c r="M1061" s="21">
        <f>+G1061+L1061</f>
        <v>1000000000</v>
      </c>
      <c r="N1061" s="21">
        <v>874002500</v>
      </c>
      <c r="O1061" s="21">
        <v>367250432</v>
      </c>
      <c r="P1061" s="21">
        <v>0</v>
      </c>
      <c r="Q1061" s="62">
        <v>0</v>
      </c>
    </row>
    <row r="1062" spans="1:17" ht="32.25" thickBot="1" x14ac:dyDescent="0.3">
      <c r="A1062" s="87" t="s">
        <v>507</v>
      </c>
      <c r="B1062" s="15" t="s">
        <v>412</v>
      </c>
      <c r="C1062" s="12" t="s">
        <v>13</v>
      </c>
      <c r="D1062" s="12">
        <v>13</v>
      </c>
      <c r="E1062" s="12" t="s">
        <v>14</v>
      </c>
      <c r="F1062" s="16" t="s">
        <v>413</v>
      </c>
      <c r="G1062" s="27">
        <f t="shared" ref="G1062:K1064" si="379">+G1063</f>
        <v>3056837754</v>
      </c>
      <c r="H1062" s="27">
        <f t="shared" si="379"/>
        <v>0</v>
      </c>
      <c r="I1062" s="27">
        <f t="shared" si="379"/>
        <v>0</v>
      </c>
      <c r="J1062" s="27">
        <f t="shared" si="379"/>
        <v>0</v>
      </c>
      <c r="K1062" s="27">
        <f t="shared" si="379"/>
        <v>0</v>
      </c>
      <c r="L1062" s="27">
        <f t="shared" si="360"/>
        <v>0</v>
      </c>
      <c r="M1062" s="27">
        <f>+M1063</f>
        <v>3056837754</v>
      </c>
      <c r="N1062" s="27">
        <f t="shared" ref="N1062:Q1064" si="380">+N1063</f>
        <v>2899092640</v>
      </c>
      <c r="O1062" s="27">
        <f t="shared" si="380"/>
        <v>2789306409</v>
      </c>
      <c r="P1062" s="27">
        <f t="shared" si="380"/>
        <v>618744804.20000005</v>
      </c>
      <c r="Q1062" s="64">
        <f t="shared" si="380"/>
        <v>617832804.20000005</v>
      </c>
    </row>
    <row r="1063" spans="1:17" ht="32.25" thickBot="1" x14ac:dyDescent="0.3">
      <c r="A1063" s="87" t="s">
        <v>507</v>
      </c>
      <c r="B1063" s="15" t="s">
        <v>414</v>
      </c>
      <c r="C1063" s="12" t="s">
        <v>13</v>
      </c>
      <c r="D1063" s="12">
        <v>13</v>
      </c>
      <c r="E1063" s="12" t="s">
        <v>14</v>
      </c>
      <c r="F1063" s="16" t="s">
        <v>413</v>
      </c>
      <c r="G1063" s="27">
        <f t="shared" si="379"/>
        <v>3056837754</v>
      </c>
      <c r="H1063" s="27">
        <f t="shared" si="379"/>
        <v>0</v>
      </c>
      <c r="I1063" s="27">
        <f t="shared" si="379"/>
        <v>0</v>
      </c>
      <c r="J1063" s="27">
        <f t="shared" si="379"/>
        <v>0</v>
      </c>
      <c r="K1063" s="27">
        <f t="shared" si="379"/>
        <v>0</v>
      </c>
      <c r="L1063" s="27">
        <f t="shared" si="360"/>
        <v>0</v>
      </c>
      <c r="M1063" s="27">
        <f>+M1064</f>
        <v>3056837754</v>
      </c>
      <c r="N1063" s="27">
        <f t="shared" si="380"/>
        <v>2899092640</v>
      </c>
      <c r="O1063" s="27">
        <f t="shared" si="380"/>
        <v>2789306409</v>
      </c>
      <c r="P1063" s="27">
        <f t="shared" si="380"/>
        <v>618744804.20000005</v>
      </c>
      <c r="Q1063" s="64">
        <f t="shared" si="380"/>
        <v>617832804.20000005</v>
      </c>
    </row>
    <row r="1064" spans="1:17" ht="19.5" thickBot="1" x14ac:dyDescent="0.3">
      <c r="A1064" s="87" t="s">
        <v>507</v>
      </c>
      <c r="B1064" s="15" t="s">
        <v>415</v>
      </c>
      <c r="C1064" s="12" t="s">
        <v>13</v>
      </c>
      <c r="D1064" s="12">
        <v>13</v>
      </c>
      <c r="E1064" s="12" t="s">
        <v>14</v>
      </c>
      <c r="F1064" s="16" t="s">
        <v>378</v>
      </c>
      <c r="G1064" s="27">
        <f t="shared" si="379"/>
        <v>3056837754</v>
      </c>
      <c r="H1064" s="27">
        <f t="shared" si="379"/>
        <v>0</v>
      </c>
      <c r="I1064" s="27">
        <f t="shared" si="379"/>
        <v>0</v>
      </c>
      <c r="J1064" s="27">
        <f t="shared" si="379"/>
        <v>0</v>
      </c>
      <c r="K1064" s="27">
        <f t="shared" si="379"/>
        <v>0</v>
      </c>
      <c r="L1064" s="27">
        <f t="shared" si="360"/>
        <v>0</v>
      </c>
      <c r="M1064" s="27">
        <f>+M1065</f>
        <v>3056837754</v>
      </c>
      <c r="N1064" s="27">
        <f t="shared" si="380"/>
        <v>2899092640</v>
      </c>
      <c r="O1064" s="27">
        <f t="shared" si="380"/>
        <v>2789306409</v>
      </c>
      <c r="P1064" s="27">
        <f t="shared" si="380"/>
        <v>618744804.20000005</v>
      </c>
      <c r="Q1064" s="64">
        <f t="shared" si="380"/>
        <v>617832804.20000005</v>
      </c>
    </row>
    <row r="1065" spans="1:17" ht="19.5" thickBot="1" x14ac:dyDescent="0.3">
      <c r="A1065" s="87" t="s">
        <v>507</v>
      </c>
      <c r="B1065" s="18" t="s">
        <v>416</v>
      </c>
      <c r="C1065" s="19" t="s">
        <v>13</v>
      </c>
      <c r="D1065" s="19">
        <v>13</v>
      </c>
      <c r="E1065" s="19" t="s">
        <v>14</v>
      </c>
      <c r="F1065" s="20" t="s">
        <v>247</v>
      </c>
      <c r="G1065" s="21">
        <v>3056837754</v>
      </c>
      <c r="H1065" s="21">
        <v>0</v>
      </c>
      <c r="I1065" s="21">
        <v>0</v>
      </c>
      <c r="J1065" s="21">
        <v>0</v>
      </c>
      <c r="K1065" s="21">
        <v>0</v>
      </c>
      <c r="L1065" s="21">
        <f t="shared" si="360"/>
        <v>0</v>
      </c>
      <c r="M1065" s="21">
        <f>+G1065+L1065</f>
        <v>3056837754</v>
      </c>
      <c r="N1065" s="21">
        <v>2899092640</v>
      </c>
      <c r="O1065" s="21">
        <v>2789306409</v>
      </c>
      <c r="P1065" s="21">
        <v>618744804.20000005</v>
      </c>
      <c r="Q1065" s="62">
        <v>617832804.20000005</v>
      </c>
    </row>
    <row r="1066" spans="1:17" ht="19.5" thickBot="1" x14ac:dyDescent="0.3">
      <c r="A1066" s="87" t="s">
        <v>507</v>
      </c>
      <c r="B1066" s="15" t="s">
        <v>417</v>
      </c>
      <c r="C1066" s="12" t="s">
        <v>13</v>
      </c>
      <c r="D1066" s="12">
        <v>13</v>
      </c>
      <c r="E1066" s="12" t="s">
        <v>14</v>
      </c>
      <c r="F1066" s="16" t="s">
        <v>418</v>
      </c>
      <c r="G1066" s="26">
        <f t="shared" ref="G1066:K1067" si="381">+G1067</f>
        <v>907945356</v>
      </c>
      <c r="H1066" s="26">
        <f t="shared" si="381"/>
        <v>0</v>
      </c>
      <c r="I1066" s="26">
        <f t="shared" si="381"/>
        <v>0</v>
      </c>
      <c r="J1066" s="26">
        <f t="shared" si="381"/>
        <v>0</v>
      </c>
      <c r="K1066" s="26">
        <f t="shared" si="381"/>
        <v>0</v>
      </c>
      <c r="L1066" s="26">
        <f t="shared" si="360"/>
        <v>0</v>
      </c>
      <c r="M1066" s="26">
        <f>+M1067</f>
        <v>907945356</v>
      </c>
      <c r="N1066" s="26">
        <f t="shared" ref="N1066:Q1067" si="382">+N1067</f>
        <v>161021128</v>
      </c>
      <c r="O1066" s="26">
        <f t="shared" si="382"/>
        <v>148998172.83000001</v>
      </c>
      <c r="P1066" s="26">
        <f t="shared" si="382"/>
        <v>40530619.32</v>
      </c>
      <c r="Q1066" s="74">
        <f t="shared" si="382"/>
        <v>40530619.32</v>
      </c>
    </row>
    <row r="1067" spans="1:17" ht="19.5" thickBot="1" x14ac:dyDescent="0.3">
      <c r="A1067" s="87" t="s">
        <v>507</v>
      </c>
      <c r="B1067" s="15" t="s">
        <v>419</v>
      </c>
      <c r="C1067" s="12" t="s">
        <v>13</v>
      </c>
      <c r="D1067" s="12">
        <v>13</v>
      </c>
      <c r="E1067" s="12" t="s">
        <v>14</v>
      </c>
      <c r="F1067" s="43" t="s">
        <v>240</v>
      </c>
      <c r="G1067" s="26">
        <f t="shared" si="381"/>
        <v>907945356</v>
      </c>
      <c r="H1067" s="26">
        <f t="shared" si="381"/>
        <v>0</v>
      </c>
      <c r="I1067" s="26">
        <f t="shared" si="381"/>
        <v>0</v>
      </c>
      <c r="J1067" s="26">
        <f t="shared" si="381"/>
        <v>0</v>
      </c>
      <c r="K1067" s="26">
        <f t="shared" si="381"/>
        <v>0</v>
      </c>
      <c r="L1067" s="26">
        <f t="shared" si="360"/>
        <v>0</v>
      </c>
      <c r="M1067" s="26">
        <f>+M1068</f>
        <v>907945356</v>
      </c>
      <c r="N1067" s="26">
        <f t="shared" si="382"/>
        <v>161021128</v>
      </c>
      <c r="O1067" s="26">
        <f t="shared" si="382"/>
        <v>148998172.83000001</v>
      </c>
      <c r="P1067" s="26">
        <f t="shared" si="382"/>
        <v>40530619.32</v>
      </c>
      <c r="Q1067" s="74">
        <f t="shared" si="382"/>
        <v>40530619.32</v>
      </c>
    </row>
    <row r="1068" spans="1:17" ht="32.25" thickBot="1" x14ac:dyDescent="0.3">
      <c r="A1068" s="87" t="s">
        <v>507</v>
      </c>
      <c r="B1068" s="15" t="s">
        <v>420</v>
      </c>
      <c r="C1068" s="12" t="s">
        <v>13</v>
      </c>
      <c r="D1068" s="12">
        <v>13</v>
      </c>
      <c r="E1068" s="12" t="s">
        <v>14</v>
      </c>
      <c r="F1068" s="16" t="s">
        <v>421</v>
      </c>
      <c r="G1068" s="26">
        <f>G1069</f>
        <v>907945356</v>
      </c>
      <c r="H1068" s="26">
        <f>H1069</f>
        <v>0</v>
      </c>
      <c r="I1068" s="26">
        <f>I1069</f>
        <v>0</v>
      </c>
      <c r="J1068" s="26">
        <f>J1069</f>
        <v>0</v>
      </c>
      <c r="K1068" s="26">
        <f>K1069</f>
        <v>0</v>
      </c>
      <c r="L1068" s="26">
        <f t="shared" si="360"/>
        <v>0</v>
      </c>
      <c r="M1068" s="26">
        <f>M1069</f>
        <v>907945356</v>
      </c>
      <c r="N1068" s="26">
        <f>N1069</f>
        <v>161021128</v>
      </c>
      <c r="O1068" s="26">
        <f>O1069</f>
        <v>148998172.83000001</v>
      </c>
      <c r="P1068" s="26">
        <f>P1069</f>
        <v>40530619.32</v>
      </c>
      <c r="Q1068" s="74">
        <f>Q1069</f>
        <v>40530619.32</v>
      </c>
    </row>
    <row r="1069" spans="1:17" ht="32.25" thickBot="1" x14ac:dyDescent="0.3">
      <c r="A1069" s="87" t="s">
        <v>507</v>
      </c>
      <c r="B1069" s="15" t="s">
        <v>422</v>
      </c>
      <c r="C1069" s="12" t="s">
        <v>13</v>
      </c>
      <c r="D1069" s="12">
        <v>13</v>
      </c>
      <c r="E1069" s="12" t="s">
        <v>14</v>
      </c>
      <c r="F1069" s="16" t="s">
        <v>421</v>
      </c>
      <c r="G1069" s="26">
        <f t="shared" ref="G1069:K1070" si="383">+G1070</f>
        <v>907945356</v>
      </c>
      <c r="H1069" s="26">
        <f t="shared" si="383"/>
        <v>0</v>
      </c>
      <c r="I1069" s="26">
        <f t="shared" si="383"/>
        <v>0</v>
      </c>
      <c r="J1069" s="26">
        <f t="shared" si="383"/>
        <v>0</v>
      </c>
      <c r="K1069" s="26">
        <f t="shared" si="383"/>
        <v>0</v>
      </c>
      <c r="L1069" s="26">
        <f t="shared" si="360"/>
        <v>0</v>
      </c>
      <c r="M1069" s="26">
        <f>+M1070</f>
        <v>907945356</v>
      </c>
      <c r="N1069" s="26">
        <f t="shared" ref="N1069:Q1070" si="384">+N1070</f>
        <v>161021128</v>
      </c>
      <c r="O1069" s="26">
        <f t="shared" si="384"/>
        <v>148998172.83000001</v>
      </c>
      <c r="P1069" s="26">
        <f t="shared" si="384"/>
        <v>40530619.32</v>
      </c>
      <c r="Q1069" s="74">
        <f t="shared" si="384"/>
        <v>40530619.32</v>
      </c>
    </row>
    <row r="1070" spans="1:17" ht="19.5" thickBot="1" x14ac:dyDescent="0.3">
      <c r="A1070" s="87" t="s">
        <v>507</v>
      </c>
      <c r="B1070" s="15" t="s">
        <v>423</v>
      </c>
      <c r="C1070" s="12" t="s">
        <v>13</v>
      </c>
      <c r="D1070" s="12">
        <v>13</v>
      </c>
      <c r="E1070" s="12" t="s">
        <v>14</v>
      </c>
      <c r="F1070" s="16" t="s">
        <v>378</v>
      </c>
      <c r="G1070" s="26">
        <f t="shared" si="383"/>
        <v>907945356</v>
      </c>
      <c r="H1070" s="26">
        <f t="shared" si="383"/>
        <v>0</v>
      </c>
      <c r="I1070" s="26">
        <f t="shared" si="383"/>
        <v>0</v>
      </c>
      <c r="J1070" s="26">
        <f t="shared" si="383"/>
        <v>0</v>
      </c>
      <c r="K1070" s="26">
        <f t="shared" si="383"/>
        <v>0</v>
      </c>
      <c r="L1070" s="26">
        <f t="shared" si="360"/>
        <v>0</v>
      </c>
      <c r="M1070" s="26">
        <f>+M1071</f>
        <v>907945356</v>
      </c>
      <c r="N1070" s="26">
        <f t="shared" si="384"/>
        <v>161021128</v>
      </c>
      <c r="O1070" s="26">
        <f t="shared" si="384"/>
        <v>148998172.83000001</v>
      </c>
      <c r="P1070" s="26">
        <f t="shared" si="384"/>
        <v>40530619.32</v>
      </c>
      <c r="Q1070" s="74">
        <f t="shared" si="384"/>
        <v>40530619.32</v>
      </c>
    </row>
    <row r="1071" spans="1:17" ht="19.5" thickBot="1" x14ac:dyDescent="0.3">
      <c r="A1071" s="87" t="s">
        <v>507</v>
      </c>
      <c r="B1071" s="18" t="s">
        <v>424</v>
      </c>
      <c r="C1071" s="19" t="s">
        <v>13</v>
      </c>
      <c r="D1071" s="19">
        <v>13</v>
      </c>
      <c r="E1071" s="19" t="s">
        <v>14</v>
      </c>
      <c r="F1071" s="20" t="s">
        <v>247</v>
      </c>
      <c r="G1071" s="21">
        <v>907945356</v>
      </c>
      <c r="H1071" s="21">
        <v>0</v>
      </c>
      <c r="I1071" s="21">
        <v>0</v>
      </c>
      <c r="J1071" s="21">
        <v>0</v>
      </c>
      <c r="K1071" s="21">
        <v>0</v>
      </c>
      <c r="L1071" s="21">
        <f t="shared" si="360"/>
        <v>0</v>
      </c>
      <c r="M1071" s="21">
        <f>+G1071+L1071</f>
        <v>907945356</v>
      </c>
      <c r="N1071" s="21">
        <v>161021128</v>
      </c>
      <c r="O1071" s="21">
        <v>148998172.83000001</v>
      </c>
      <c r="P1071" s="21">
        <v>40530619.32</v>
      </c>
      <c r="Q1071" s="62">
        <v>40530619.32</v>
      </c>
    </row>
    <row r="1072" spans="1:17" ht="32.25" thickBot="1" x14ac:dyDescent="0.3">
      <c r="A1072" s="87" t="s">
        <v>507</v>
      </c>
      <c r="B1072" s="49" t="s">
        <v>425</v>
      </c>
      <c r="C1072" s="46" t="s">
        <v>13</v>
      </c>
      <c r="D1072" s="12">
        <v>13</v>
      </c>
      <c r="E1072" s="12" t="s">
        <v>14</v>
      </c>
      <c r="F1072" s="43" t="s">
        <v>426</v>
      </c>
      <c r="G1072" s="29">
        <f t="shared" ref="G1072:K1073" si="385">+G1074</f>
        <v>55000000000</v>
      </c>
      <c r="H1072" s="29">
        <f t="shared" si="385"/>
        <v>0</v>
      </c>
      <c r="I1072" s="29">
        <f t="shared" si="385"/>
        <v>0</v>
      </c>
      <c r="J1072" s="29">
        <f t="shared" si="385"/>
        <v>0</v>
      </c>
      <c r="K1072" s="29">
        <f t="shared" si="385"/>
        <v>0</v>
      </c>
      <c r="L1072" s="29">
        <f t="shared" si="360"/>
        <v>0</v>
      </c>
      <c r="M1072" s="29">
        <f>+M1074</f>
        <v>55000000000</v>
      </c>
      <c r="N1072" s="29">
        <f t="shared" ref="N1072:Q1073" si="386">+N1074</f>
        <v>20065609389.610001</v>
      </c>
      <c r="O1072" s="29">
        <f t="shared" si="386"/>
        <v>18795463009.790001</v>
      </c>
      <c r="P1072" s="29">
        <f t="shared" si="386"/>
        <v>5061459206.5900002</v>
      </c>
      <c r="Q1072" s="63">
        <f t="shared" si="386"/>
        <v>5048948736.5900002</v>
      </c>
    </row>
    <row r="1073" spans="1:17" ht="32.25" thickBot="1" x14ac:dyDescent="0.3">
      <c r="A1073" s="87" t="s">
        <v>507</v>
      </c>
      <c r="B1073" s="49" t="s">
        <v>425</v>
      </c>
      <c r="C1073" s="46" t="s">
        <v>16</v>
      </c>
      <c r="D1073" s="12">
        <v>20</v>
      </c>
      <c r="E1073" s="12" t="s">
        <v>14</v>
      </c>
      <c r="F1073" s="43" t="s">
        <v>426</v>
      </c>
      <c r="G1073" s="29">
        <f t="shared" si="385"/>
        <v>10000000000</v>
      </c>
      <c r="H1073" s="29">
        <f t="shared" si="385"/>
        <v>0</v>
      </c>
      <c r="I1073" s="29">
        <f t="shared" si="385"/>
        <v>0</v>
      </c>
      <c r="J1073" s="29">
        <f t="shared" si="385"/>
        <v>0</v>
      </c>
      <c r="K1073" s="29">
        <f t="shared" si="385"/>
        <v>0</v>
      </c>
      <c r="L1073" s="29">
        <f t="shared" si="360"/>
        <v>0</v>
      </c>
      <c r="M1073" s="29">
        <f>+M1075</f>
        <v>10000000000</v>
      </c>
      <c r="N1073" s="29">
        <f t="shared" si="386"/>
        <v>0</v>
      </c>
      <c r="O1073" s="29">
        <f t="shared" si="386"/>
        <v>0</v>
      </c>
      <c r="P1073" s="29">
        <f t="shared" si="386"/>
        <v>0</v>
      </c>
      <c r="Q1073" s="63">
        <f t="shared" si="386"/>
        <v>0</v>
      </c>
    </row>
    <row r="1074" spans="1:17" ht="19.5" thickBot="1" x14ac:dyDescent="0.3">
      <c r="A1074" s="87" t="s">
        <v>507</v>
      </c>
      <c r="B1074" s="49" t="s">
        <v>427</v>
      </c>
      <c r="C1074" s="46" t="s">
        <v>13</v>
      </c>
      <c r="D1074" s="12">
        <v>13</v>
      </c>
      <c r="E1074" s="12" t="s">
        <v>14</v>
      </c>
      <c r="F1074" s="43" t="s">
        <v>240</v>
      </c>
      <c r="G1074" s="29">
        <f>+G1076+G1080+G1090+G1094</f>
        <v>55000000000</v>
      </c>
      <c r="H1074" s="29">
        <f>+H1076+H1080+H1090+H1094</f>
        <v>0</v>
      </c>
      <c r="I1074" s="29">
        <f>+I1076+I1080+I1090+I1094</f>
        <v>0</v>
      </c>
      <c r="J1074" s="29">
        <f>+J1076+J1080+J1090+J1094</f>
        <v>0</v>
      </c>
      <c r="K1074" s="29">
        <f>+K1076+K1080+K1090+K1094</f>
        <v>0</v>
      </c>
      <c r="L1074" s="29">
        <f t="shared" si="360"/>
        <v>0</v>
      </c>
      <c r="M1074" s="29">
        <f>+M1079+M1087+M1088+M1090+M1094</f>
        <v>55000000000</v>
      </c>
      <c r="N1074" s="29">
        <f>+N1076+N1080+N1090+N1094</f>
        <v>20065609389.610001</v>
      </c>
      <c r="O1074" s="29">
        <f>+O1076+O1080+O1090+O1094</f>
        <v>18795463009.790001</v>
      </c>
      <c r="P1074" s="29">
        <f>+P1076+P1080+P1090+P1094</f>
        <v>5061459206.5900002</v>
      </c>
      <c r="Q1074" s="63">
        <f>+Q1076+Q1080+Q1090+Q1094</f>
        <v>5048948736.5900002</v>
      </c>
    </row>
    <row r="1075" spans="1:17" ht="19.5" thickBot="1" x14ac:dyDescent="0.3">
      <c r="A1075" s="87" t="s">
        <v>507</v>
      </c>
      <c r="B1075" s="49" t="s">
        <v>427</v>
      </c>
      <c r="C1075" s="46" t="s">
        <v>16</v>
      </c>
      <c r="D1075" s="12">
        <v>20</v>
      </c>
      <c r="E1075" s="12" t="s">
        <v>14</v>
      </c>
      <c r="F1075" s="43" t="s">
        <v>240</v>
      </c>
      <c r="G1075" s="29">
        <f>+G1081</f>
        <v>10000000000</v>
      </c>
      <c r="H1075" s="29">
        <f>+H1081</f>
        <v>0</v>
      </c>
      <c r="I1075" s="29">
        <f>+I1081</f>
        <v>0</v>
      </c>
      <c r="J1075" s="29">
        <f>+J1081</f>
        <v>0</v>
      </c>
      <c r="K1075" s="29">
        <f>+K1081</f>
        <v>0</v>
      </c>
      <c r="L1075" s="29">
        <f t="shared" si="360"/>
        <v>0</v>
      </c>
      <c r="M1075" s="29">
        <f>+M1089</f>
        <v>10000000000</v>
      </c>
      <c r="N1075" s="29">
        <f>+N1081</f>
        <v>0</v>
      </c>
      <c r="O1075" s="29">
        <f>+O1081</f>
        <v>0</v>
      </c>
      <c r="P1075" s="29">
        <f>+P1081</f>
        <v>0</v>
      </c>
      <c r="Q1075" s="63">
        <f>+Q1081</f>
        <v>0</v>
      </c>
    </row>
    <row r="1076" spans="1:17" ht="48" thickBot="1" x14ac:dyDescent="0.3">
      <c r="A1076" s="87" t="s">
        <v>507</v>
      </c>
      <c r="B1076" s="44" t="s">
        <v>428</v>
      </c>
      <c r="C1076" s="46" t="s">
        <v>13</v>
      </c>
      <c r="D1076" s="12">
        <v>13</v>
      </c>
      <c r="E1076" s="12" t="s">
        <v>14</v>
      </c>
      <c r="F1076" s="43" t="s">
        <v>429</v>
      </c>
      <c r="G1076" s="29">
        <f t="shared" ref="G1076:K1078" si="387">+G1077</f>
        <v>200000000</v>
      </c>
      <c r="H1076" s="29">
        <f t="shared" si="387"/>
        <v>0</v>
      </c>
      <c r="I1076" s="29">
        <f t="shared" si="387"/>
        <v>0</v>
      </c>
      <c r="J1076" s="29">
        <f t="shared" si="387"/>
        <v>0</v>
      </c>
      <c r="K1076" s="29">
        <f t="shared" si="387"/>
        <v>0</v>
      </c>
      <c r="L1076" s="29">
        <f t="shared" si="360"/>
        <v>0</v>
      </c>
      <c r="M1076" s="29">
        <f>+M1077</f>
        <v>200000000</v>
      </c>
      <c r="N1076" s="29">
        <f t="shared" ref="N1076:Q1078" si="388">+N1077</f>
        <v>144566687</v>
      </c>
      <c r="O1076" s="29">
        <f t="shared" si="388"/>
        <v>79901202.659999996</v>
      </c>
      <c r="P1076" s="29">
        <f t="shared" si="388"/>
        <v>17289541.66</v>
      </c>
      <c r="Q1076" s="63">
        <f t="shared" si="388"/>
        <v>17289541.66</v>
      </c>
    </row>
    <row r="1077" spans="1:17" ht="48" thickBot="1" x14ac:dyDescent="0.3">
      <c r="A1077" s="87" t="s">
        <v>507</v>
      </c>
      <c r="B1077" s="44" t="s">
        <v>430</v>
      </c>
      <c r="C1077" s="46" t="s">
        <v>13</v>
      </c>
      <c r="D1077" s="12">
        <v>13</v>
      </c>
      <c r="E1077" s="12" t="s">
        <v>14</v>
      </c>
      <c r="F1077" s="43" t="s">
        <v>429</v>
      </c>
      <c r="G1077" s="29">
        <f t="shared" si="387"/>
        <v>200000000</v>
      </c>
      <c r="H1077" s="29">
        <f t="shared" si="387"/>
        <v>0</v>
      </c>
      <c r="I1077" s="29">
        <f t="shared" si="387"/>
        <v>0</v>
      </c>
      <c r="J1077" s="29">
        <f t="shared" si="387"/>
        <v>0</v>
      </c>
      <c r="K1077" s="29">
        <f t="shared" si="387"/>
        <v>0</v>
      </c>
      <c r="L1077" s="29">
        <f t="shared" ref="L1077:L1140" si="389">+H1077-I1077+J1077-K1077</f>
        <v>0</v>
      </c>
      <c r="M1077" s="29">
        <f>+M1078</f>
        <v>200000000</v>
      </c>
      <c r="N1077" s="29">
        <f t="shared" si="388"/>
        <v>144566687</v>
      </c>
      <c r="O1077" s="29">
        <f t="shared" si="388"/>
        <v>79901202.659999996</v>
      </c>
      <c r="P1077" s="29">
        <f t="shared" si="388"/>
        <v>17289541.66</v>
      </c>
      <c r="Q1077" s="63">
        <f t="shared" si="388"/>
        <v>17289541.66</v>
      </c>
    </row>
    <row r="1078" spans="1:17" ht="32.25" thickBot="1" x14ac:dyDescent="0.3">
      <c r="A1078" s="87" t="s">
        <v>507</v>
      </c>
      <c r="B1078" s="44" t="s">
        <v>431</v>
      </c>
      <c r="C1078" s="46" t="s">
        <v>13</v>
      </c>
      <c r="D1078" s="12">
        <v>13</v>
      </c>
      <c r="E1078" s="12" t="s">
        <v>14</v>
      </c>
      <c r="F1078" s="43" t="s">
        <v>432</v>
      </c>
      <c r="G1078" s="29">
        <f t="shared" si="387"/>
        <v>200000000</v>
      </c>
      <c r="H1078" s="29">
        <f t="shared" si="387"/>
        <v>0</v>
      </c>
      <c r="I1078" s="29">
        <f t="shared" si="387"/>
        <v>0</v>
      </c>
      <c r="J1078" s="29">
        <f t="shared" si="387"/>
        <v>0</v>
      </c>
      <c r="K1078" s="29">
        <f t="shared" si="387"/>
        <v>0</v>
      </c>
      <c r="L1078" s="29">
        <f t="shared" si="389"/>
        <v>0</v>
      </c>
      <c r="M1078" s="29">
        <f>+M1079</f>
        <v>200000000</v>
      </c>
      <c r="N1078" s="29">
        <f t="shared" si="388"/>
        <v>144566687</v>
      </c>
      <c r="O1078" s="29">
        <f t="shared" si="388"/>
        <v>79901202.659999996</v>
      </c>
      <c r="P1078" s="29">
        <f t="shared" si="388"/>
        <v>17289541.66</v>
      </c>
      <c r="Q1078" s="63">
        <f t="shared" si="388"/>
        <v>17289541.66</v>
      </c>
    </row>
    <row r="1079" spans="1:17" ht="19.5" thickBot="1" x14ac:dyDescent="0.3">
      <c r="A1079" s="87" t="s">
        <v>507</v>
      </c>
      <c r="B1079" s="18" t="s">
        <v>433</v>
      </c>
      <c r="C1079" s="48" t="s">
        <v>13</v>
      </c>
      <c r="D1079" s="19">
        <v>13</v>
      </c>
      <c r="E1079" s="19" t="s">
        <v>14</v>
      </c>
      <c r="F1079" s="20" t="s">
        <v>247</v>
      </c>
      <c r="G1079" s="21">
        <v>200000000</v>
      </c>
      <c r="H1079" s="21">
        <v>0</v>
      </c>
      <c r="I1079" s="21">
        <v>0</v>
      </c>
      <c r="J1079" s="21">
        <v>0</v>
      </c>
      <c r="K1079" s="21">
        <v>0</v>
      </c>
      <c r="L1079" s="21">
        <f t="shared" si="389"/>
        <v>0</v>
      </c>
      <c r="M1079" s="21">
        <f t="shared" ref="M1079:M1089" si="390">+G1079+L1079</f>
        <v>200000000</v>
      </c>
      <c r="N1079" s="21">
        <v>144566687</v>
      </c>
      <c r="O1079" s="21">
        <v>79901202.659999996</v>
      </c>
      <c r="P1079" s="21">
        <v>17289541.66</v>
      </c>
      <c r="Q1079" s="62">
        <v>17289541.66</v>
      </c>
    </row>
    <row r="1080" spans="1:17" ht="48" thickBot="1" x14ac:dyDescent="0.3">
      <c r="A1080" s="87" t="s">
        <v>507</v>
      </c>
      <c r="B1080" s="44" t="s">
        <v>434</v>
      </c>
      <c r="C1080" s="50" t="s">
        <v>13</v>
      </c>
      <c r="D1080" s="12">
        <v>13</v>
      </c>
      <c r="E1080" s="12" t="s">
        <v>14</v>
      </c>
      <c r="F1080" s="43" t="s">
        <v>435</v>
      </c>
      <c r="G1080" s="26">
        <f>+G1082</f>
        <v>48800000000</v>
      </c>
      <c r="H1080" s="26">
        <f>+H1082</f>
        <v>0</v>
      </c>
      <c r="I1080" s="26">
        <f>+I1082</f>
        <v>0</v>
      </c>
      <c r="J1080" s="26">
        <f>+J1082</f>
        <v>0</v>
      </c>
      <c r="K1080" s="26">
        <f>+K1082</f>
        <v>0</v>
      </c>
      <c r="L1080" s="29">
        <f t="shared" si="389"/>
        <v>0</v>
      </c>
      <c r="M1080" s="27">
        <f t="shared" si="390"/>
        <v>48800000000</v>
      </c>
      <c r="N1080" s="26">
        <f t="shared" ref="N1080:Q1081" si="391">+N1082</f>
        <v>15663880286.82</v>
      </c>
      <c r="O1080" s="26">
        <f t="shared" si="391"/>
        <v>14638085319.33</v>
      </c>
      <c r="P1080" s="26">
        <f t="shared" si="391"/>
        <v>3250542167.1300001</v>
      </c>
      <c r="Q1080" s="74">
        <f t="shared" si="391"/>
        <v>3238031697.1300001</v>
      </c>
    </row>
    <row r="1081" spans="1:17" ht="48" thickBot="1" x14ac:dyDescent="0.3">
      <c r="A1081" s="87" t="s">
        <v>507</v>
      </c>
      <c r="B1081" s="44" t="s">
        <v>434</v>
      </c>
      <c r="C1081" s="46" t="s">
        <v>16</v>
      </c>
      <c r="D1081" s="12">
        <v>20</v>
      </c>
      <c r="E1081" s="12" t="s">
        <v>14</v>
      </c>
      <c r="F1081" s="43" t="s">
        <v>435</v>
      </c>
      <c r="G1081" s="26">
        <f>+G1086</f>
        <v>10000000000</v>
      </c>
      <c r="H1081" s="26">
        <f>+H1086</f>
        <v>0</v>
      </c>
      <c r="I1081" s="26">
        <f>+I1086</f>
        <v>0</v>
      </c>
      <c r="J1081" s="26">
        <f>+J1086</f>
        <v>0</v>
      </c>
      <c r="K1081" s="26">
        <f>+K1086</f>
        <v>0</v>
      </c>
      <c r="L1081" s="29">
        <f t="shared" si="389"/>
        <v>0</v>
      </c>
      <c r="M1081" s="27">
        <f t="shared" si="390"/>
        <v>10000000000</v>
      </c>
      <c r="N1081" s="26">
        <f>+N1083</f>
        <v>0</v>
      </c>
      <c r="O1081" s="26">
        <f>+O1083</f>
        <v>0</v>
      </c>
      <c r="P1081" s="26">
        <f t="shared" si="391"/>
        <v>0</v>
      </c>
      <c r="Q1081" s="74">
        <f>+Q1083</f>
        <v>0</v>
      </c>
    </row>
    <row r="1082" spans="1:17" ht="48" thickBot="1" x14ac:dyDescent="0.3">
      <c r="A1082" s="87" t="s">
        <v>507</v>
      </c>
      <c r="B1082" s="44" t="s">
        <v>436</v>
      </c>
      <c r="C1082" s="50" t="s">
        <v>13</v>
      </c>
      <c r="D1082" s="12">
        <v>13</v>
      </c>
      <c r="E1082" s="12" t="s">
        <v>14</v>
      </c>
      <c r="F1082" s="43" t="s">
        <v>435</v>
      </c>
      <c r="G1082" s="29">
        <f>+G1084+G1085</f>
        <v>48800000000</v>
      </c>
      <c r="H1082" s="29">
        <f>+H1084+H1085</f>
        <v>0</v>
      </c>
      <c r="I1082" s="29">
        <f>+I1084+I1085</f>
        <v>0</v>
      </c>
      <c r="J1082" s="29">
        <f>+J1084+J1085</f>
        <v>0</v>
      </c>
      <c r="K1082" s="29">
        <f>+K1084+K1085</f>
        <v>0</v>
      </c>
      <c r="L1082" s="29">
        <f t="shared" si="389"/>
        <v>0</v>
      </c>
      <c r="M1082" s="27">
        <f t="shared" si="390"/>
        <v>48800000000</v>
      </c>
      <c r="N1082" s="29">
        <f>+N1084+N1085</f>
        <v>15663880286.82</v>
      </c>
      <c r="O1082" s="29">
        <f>+O1084+O1085</f>
        <v>14638085319.33</v>
      </c>
      <c r="P1082" s="29">
        <f>+P1084+P1085</f>
        <v>3250542167.1300001</v>
      </c>
      <c r="Q1082" s="63">
        <f>+Q1084+Q1085</f>
        <v>3238031697.1300001</v>
      </c>
    </row>
    <row r="1083" spans="1:17" ht="48" thickBot="1" x14ac:dyDescent="0.3">
      <c r="A1083" s="87" t="s">
        <v>507</v>
      </c>
      <c r="B1083" s="44" t="s">
        <v>436</v>
      </c>
      <c r="C1083" s="46" t="s">
        <v>16</v>
      </c>
      <c r="D1083" s="12">
        <v>20</v>
      </c>
      <c r="E1083" s="12" t="s">
        <v>14</v>
      </c>
      <c r="F1083" s="43" t="s">
        <v>435</v>
      </c>
      <c r="G1083" s="29">
        <f>+G1086</f>
        <v>10000000000</v>
      </c>
      <c r="H1083" s="29">
        <f>+H1086</f>
        <v>0</v>
      </c>
      <c r="I1083" s="29">
        <f>+I1086</f>
        <v>0</v>
      </c>
      <c r="J1083" s="29">
        <f>+J1086</f>
        <v>0</v>
      </c>
      <c r="K1083" s="29">
        <f>+K1086</f>
        <v>0</v>
      </c>
      <c r="L1083" s="29">
        <f t="shared" si="389"/>
        <v>0</v>
      </c>
      <c r="M1083" s="27">
        <f t="shared" si="390"/>
        <v>10000000000</v>
      </c>
      <c r="N1083" s="29">
        <f>+N1086</f>
        <v>0</v>
      </c>
      <c r="O1083" s="29">
        <f>+O1086</f>
        <v>0</v>
      </c>
      <c r="P1083" s="29">
        <f>+P1086</f>
        <v>0</v>
      </c>
      <c r="Q1083" s="63">
        <f>+Q1086</f>
        <v>0</v>
      </c>
    </row>
    <row r="1084" spans="1:17" ht="19.5" thickBot="1" x14ac:dyDescent="0.3">
      <c r="A1084" s="87" t="s">
        <v>507</v>
      </c>
      <c r="B1084" s="15" t="s">
        <v>437</v>
      </c>
      <c r="C1084" s="50" t="s">
        <v>13</v>
      </c>
      <c r="D1084" s="12">
        <v>13</v>
      </c>
      <c r="E1084" s="12" t="s">
        <v>14</v>
      </c>
      <c r="F1084" s="16" t="s">
        <v>438</v>
      </c>
      <c r="G1084" s="27">
        <f>+G1088</f>
        <v>20000000000</v>
      </c>
      <c r="H1084" s="27">
        <f>+H1088</f>
        <v>0</v>
      </c>
      <c r="I1084" s="27">
        <f>+I1088</f>
        <v>0</v>
      </c>
      <c r="J1084" s="27">
        <f>+J1088</f>
        <v>0</v>
      </c>
      <c r="K1084" s="27">
        <f>+K1088</f>
        <v>0</v>
      </c>
      <c r="L1084" s="27">
        <f t="shared" si="389"/>
        <v>0</v>
      </c>
      <c r="M1084" s="27">
        <f t="shared" si="390"/>
        <v>20000000000</v>
      </c>
      <c r="N1084" s="27">
        <f>+N1088</f>
        <v>1500000</v>
      </c>
      <c r="O1084" s="27">
        <f>+O1088</f>
        <v>45583.3</v>
      </c>
      <c r="P1084" s="27">
        <f>+P1088</f>
        <v>45583.3</v>
      </c>
      <c r="Q1084" s="64">
        <f>+Q1088</f>
        <v>45583.3</v>
      </c>
    </row>
    <row r="1085" spans="1:17" ht="19.5" thickBot="1" x14ac:dyDescent="0.3">
      <c r="A1085" s="87" t="s">
        <v>507</v>
      </c>
      <c r="B1085" s="44" t="s">
        <v>439</v>
      </c>
      <c r="C1085" s="50" t="s">
        <v>13</v>
      </c>
      <c r="D1085" s="12">
        <v>13</v>
      </c>
      <c r="E1085" s="12" t="s">
        <v>14</v>
      </c>
      <c r="F1085" s="43" t="s">
        <v>378</v>
      </c>
      <c r="G1085" s="29">
        <f>+G1087</f>
        <v>28800000000</v>
      </c>
      <c r="H1085" s="29">
        <f>+H1087</f>
        <v>0</v>
      </c>
      <c r="I1085" s="29">
        <f>+I1087</f>
        <v>0</v>
      </c>
      <c r="J1085" s="29">
        <f>+J1087</f>
        <v>0</v>
      </c>
      <c r="K1085" s="29">
        <f>+K1087</f>
        <v>0</v>
      </c>
      <c r="L1085" s="29">
        <f t="shared" si="389"/>
        <v>0</v>
      </c>
      <c r="M1085" s="27">
        <f t="shared" si="390"/>
        <v>28800000000</v>
      </c>
      <c r="N1085" s="29">
        <f>+N1087</f>
        <v>15662380286.82</v>
      </c>
      <c r="O1085" s="29">
        <f>+O1087</f>
        <v>14638039736.030001</v>
      </c>
      <c r="P1085" s="29">
        <f>+P1087</f>
        <v>3250496583.8299999</v>
      </c>
      <c r="Q1085" s="63">
        <f>+Q1087</f>
        <v>3237986113.8299999</v>
      </c>
    </row>
    <row r="1086" spans="1:17" ht="19.5" thickBot="1" x14ac:dyDescent="0.3">
      <c r="A1086" s="87" t="s">
        <v>507</v>
      </c>
      <c r="B1086" s="15" t="s">
        <v>437</v>
      </c>
      <c r="C1086" s="46" t="s">
        <v>16</v>
      </c>
      <c r="D1086" s="12">
        <v>20</v>
      </c>
      <c r="E1086" s="12" t="s">
        <v>14</v>
      </c>
      <c r="F1086" s="16" t="s">
        <v>438</v>
      </c>
      <c r="G1086" s="27">
        <f>+G1089</f>
        <v>10000000000</v>
      </c>
      <c r="H1086" s="27">
        <f>+H1089</f>
        <v>0</v>
      </c>
      <c r="I1086" s="27">
        <f>+I1089</f>
        <v>0</v>
      </c>
      <c r="J1086" s="27">
        <f>+J1089</f>
        <v>0</v>
      </c>
      <c r="K1086" s="27">
        <f>+K1089</f>
        <v>0</v>
      </c>
      <c r="L1086" s="27">
        <f t="shared" si="389"/>
        <v>0</v>
      </c>
      <c r="M1086" s="27">
        <f t="shared" si="390"/>
        <v>10000000000</v>
      </c>
      <c r="N1086" s="27">
        <f>+N1089</f>
        <v>0</v>
      </c>
      <c r="O1086" s="27">
        <f>+O1089</f>
        <v>0</v>
      </c>
      <c r="P1086" s="27">
        <f>+P1089</f>
        <v>0</v>
      </c>
      <c r="Q1086" s="64">
        <f>+Q1089</f>
        <v>0</v>
      </c>
    </row>
    <row r="1087" spans="1:17" ht="19.5" thickBot="1" x14ac:dyDescent="0.3">
      <c r="A1087" s="87" t="s">
        <v>507</v>
      </c>
      <c r="B1087" s="18" t="s">
        <v>440</v>
      </c>
      <c r="C1087" s="45" t="s">
        <v>13</v>
      </c>
      <c r="D1087" s="19">
        <v>13</v>
      </c>
      <c r="E1087" s="19" t="s">
        <v>14</v>
      </c>
      <c r="F1087" s="51" t="s">
        <v>247</v>
      </c>
      <c r="G1087" s="21">
        <v>28800000000</v>
      </c>
      <c r="H1087" s="21">
        <v>0</v>
      </c>
      <c r="I1087" s="21">
        <v>0</v>
      </c>
      <c r="J1087" s="21">
        <v>0</v>
      </c>
      <c r="K1087" s="21">
        <v>0</v>
      </c>
      <c r="L1087" s="21">
        <f t="shared" si="389"/>
        <v>0</v>
      </c>
      <c r="M1087" s="21">
        <f t="shared" si="390"/>
        <v>28800000000</v>
      </c>
      <c r="N1087" s="21">
        <v>15662380286.82</v>
      </c>
      <c r="O1087" s="21">
        <v>14638039736.030001</v>
      </c>
      <c r="P1087" s="21">
        <v>3250496583.8299999</v>
      </c>
      <c r="Q1087" s="62">
        <v>3237986113.8299999</v>
      </c>
    </row>
    <row r="1088" spans="1:17" ht="19.5" thickBot="1" x14ac:dyDescent="0.3">
      <c r="A1088" s="87" t="s">
        <v>507</v>
      </c>
      <c r="B1088" s="18" t="s">
        <v>441</v>
      </c>
      <c r="C1088" s="48" t="s">
        <v>13</v>
      </c>
      <c r="D1088" s="19">
        <v>13</v>
      </c>
      <c r="E1088" s="19" t="s">
        <v>14</v>
      </c>
      <c r="F1088" s="51" t="s">
        <v>247</v>
      </c>
      <c r="G1088" s="21">
        <v>20000000000</v>
      </c>
      <c r="H1088" s="21">
        <v>0</v>
      </c>
      <c r="I1088" s="21">
        <v>0</v>
      </c>
      <c r="J1088" s="21">
        <v>0</v>
      </c>
      <c r="K1088" s="21">
        <v>0</v>
      </c>
      <c r="L1088" s="21">
        <f t="shared" si="389"/>
        <v>0</v>
      </c>
      <c r="M1088" s="25">
        <f t="shared" si="390"/>
        <v>20000000000</v>
      </c>
      <c r="N1088" s="21">
        <v>1500000</v>
      </c>
      <c r="O1088" s="21">
        <v>45583.3</v>
      </c>
      <c r="P1088" s="21">
        <v>45583.3</v>
      </c>
      <c r="Q1088" s="62">
        <v>45583.3</v>
      </c>
    </row>
    <row r="1089" spans="1:17" ht="19.5" thickBot="1" x14ac:dyDescent="0.3">
      <c r="A1089" s="87" t="s">
        <v>507</v>
      </c>
      <c r="B1089" s="18" t="s">
        <v>441</v>
      </c>
      <c r="C1089" s="48" t="s">
        <v>16</v>
      </c>
      <c r="D1089" s="19">
        <v>20</v>
      </c>
      <c r="E1089" s="19" t="s">
        <v>14</v>
      </c>
      <c r="F1089" s="51" t="s">
        <v>247</v>
      </c>
      <c r="G1089" s="21">
        <v>10000000000</v>
      </c>
      <c r="H1089" s="21">
        <v>0</v>
      </c>
      <c r="I1089" s="21">
        <v>0</v>
      </c>
      <c r="J1089" s="21">
        <v>0</v>
      </c>
      <c r="K1089" s="21">
        <v>0</v>
      </c>
      <c r="L1089" s="21">
        <f t="shared" si="389"/>
        <v>0</v>
      </c>
      <c r="M1089" s="25">
        <f t="shared" si="390"/>
        <v>10000000000</v>
      </c>
      <c r="N1089" s="21">
        <v>0</v>
      </c>
      <c r="O1089" s="21">
        <v>0</v>
      </c>
      <c r="P1089" s="21">
        <v>0</v>
      </c>
      <c r="Q1089" s="62">
        <v>0</v>
      </c>
    </row>
    <row r="1090" spans="1:17" ht="48" thickBot="1" x14ac:dyDescent="0.3">
      <c r="A1090" s="87" t="s">
        <v>507</v>
      </c>
      <c r="B1090" s="44" t="s">
        <v>442</v>
      </c>
      <c r="C1090" s="46" t="s">
        <v>13</v>
      </c>
      <c r="D1090" s="12">
        <v>13</v>
      </c>
      <c r="E1090" s="12" t="s">
        <v>14</v>
      </c>
      <c r="F1090" s="43" t="s">
        <v>502</v>
      </c>
      <c r="G1090" s="29">
        <f t="shared" ref="G1090:K1092" si="392">+G1091</f>
        <v>5000000000</v>
      </c>
      <c r="H1090" s="29">
        <f t="shared" si="392"/>
        <v>0</v>
      </c>
      <c r="I1090" s="29">
        <f t="shared" si="392"/>
        <v>0</v>
      </c>
      <c r="J1090" s="29">
        <f t="shared" si="392"/>
        <v>0</v>
      </c>
      <c r="K1090" s="29">
        <f t="shared" si="392"/>
        <v>0</v>
      </c>
      <c r="L1090" s="29">
        <f t="shared" si="389"/>
        <v>0</v>
      </c>
      <c r="M1090" s="29">
        <f>+M1091</f>
        <v>5000000000</v>
      </c>
      <c r="N1090" s="29">
        <f t="shared" ref="N1090:Q1092" si="393">+N1091</f>
        <v>3346393199.79</v>
      </c>
      <c r="O1090" s="29">
        <f t="shared" si="393"/>
        <v>3166744597.0799999</v>
      </c>
      <c r="P1090" s="29">
        <f t="shared" si="393"/>
        <v>1591836306.0799999</v>
      </c>
      <c r="Q1090" s="63">
        <f t="shared" si="393"/>
        <v>1591836306.0799999</v>
      </c>
    </row>
    <row r="1091" spans="1:17" ht="48" thickBot="1" x14ac:dyDescent="0.3">
      <c r="A1091" s="87" t="s">
        <v>507</v>
      </c>
      <c r="B1091" s="44" t="s">
        <v>444</v>
      </c>
      <c r="C1091" s="46" t="s">
        <v>13</v>
      </c>
      <c r="D1091" s="12">
        <v>13</v>
      </c>
      <c r="E1091" s="12" t="s">
        <v>14</v>
      </c>
      <c r="F1091" s="43" t="s">
        <v>502</v>
      </c>
      <c r="G1091" s="29">
        <f t="shared" si="392"/>
        <v>5000000000</v>
      </c>
      <c r="H1091" s="29">
        <f t="shared" si="392"/>
        <v>0</v>
      </c>
      <c r="I1091" s="29">
        <f t="shared" si="392"/>
        <v>0</v>
      </c>
      <c r="J1091" s="29">
        <f t="shared" si="392"/>
        <v>0</v>
      </c>
      <c r="K1091" s="29">
        <f t="shared" si="392"/>
        <v>0</v>
      </c>
      <c r="L1091" s="29">
        <f t="shared" si="389"/>
        <v>0</v>
      </c>
      <c r="M1091" s="29">
        <f>+M1092</f>
        <v>5000000000</v>
      </c>
      <c r="N1091" s="29">
        <f t="shared" si="393"/>
        <v>3346393199.79</v>
      </c>
      <c r="O1091" s="29">
        <f t="shared" si="393"/>
        <v>3166744597.0799999</v>
      </c>
      <c r="P1091" s="29">
        <f t="shared" si="393"/>
        <v>1591836306.0799999</v>
      </c>
      <c r="Q1091" s="63">
        <f t="shared" si="393"/>
        <v>1591836306.0799999</v>
      </c>
    </row>
    <row r="1092" spans="1:17" ht="19.5" thickBot="1" x14ac:dyDescent="0.3">
      <c r="A1092" s="87" t="s">
        <v>507</v>
      </c>
      <c r="B1092" s="44" t="s">
        <v>445</v>
      </c>
      <c r="C1092" s="46" t="s">
        <v>13</v>
      </c>
      <c r="D1092" s="12">
        <v>13</v>
      </c>
      <c r="E1092" s="12" t="s">
        <v>14</v>
      </c>
      <c r="F1092" s="43" t="s">
        <v>446</v>
      </c>
      <c r="G1092" s="29">
        <f t="shared" si="392"/>
        <v>5000000000</v>
      </c>
      <c r="H1092" s="29">
        <f t="shared" si="392"/>
        <v>0</v>
      </c>
      <c r="I1092" s="29">
        <f t="shared" si="392"/>
        <v>0</v>
      </c>
      <c r="J1092" s="29">
        <f t="shared" si="392"/>
        <v>0</v>
      </c>
      <c r="K1092" s="29">
        <f t="shared" si="392"/>
        <v>0</v>
      </c>
      <c r="L1092" s="29">
        <f t="shared" si="389"/>
        <v>0</v>
      </c>
      <c r="M1092" s="29">
        <f>+M1093</f>
        <v>5000000000</v>
      </c>
      <c r="N1092" s="29">
        <f t="shared" si="393"/>
        <v>3346393199.79</v>
      </c>
      <c r="O1092" s="29">
        <f t="shared" si="393"/>
        <v>3166744597.0799999</v>
      </c>
      <c r="P1092" s="29">
        <f t="shared" si="393"/>
        <v>1591836306.0799999</v>
      </c>
      <c r="Q1092" s="63">
        <f t="shared" si="393"/>
        <v>1591836306.0799999</v>
      </c>
    </row>
    <row r="1093" spans="1:17" ht="19.5" thickBot="1" x14ac:dyDescent="0.3">
      <c r="A1093" s="87" t="s">
        <v>507</v>
      </c>
      <c r="B1093" s="18" t="s">
        <v>447</v>
      </c>
      <c r="C1093" s="48" t="s">
        <v>13</v>
      </c>
      <c r="D1093" s="19">
        <v>13</v>
      </c>
      <c r="E1093" s="19" t="s">
        <v>14</v>
      </c>
      <c r="F1093" s="51" t="s">
        <v>247</v>
      </c>
      <c r="G1093" s="21">
        <v>5000000000</v>
      </c>
      <c r="H1093" s="21">
        <v>0</v>
      </c>
      <c r="I1093" s="21">
        <v>0</v>
      </c>
      <c r="J1093" s="21">
        <v>0</v>
      </c>
      <c r="K1093" s="21">
        <v>0</v>
      </c>
      <c r="L1093" s="21">
        <f t="shared" si="389"/>
        <v>0</v>
      </c>
      <c r="M1093" s="21">
        <f>+G1093+L1093</f>
        <v>5000000000</v>
      </c>
      <c r="N1093" s="21">
        <v>3346393199.79</v>
      </c>
      <c r="O1093" s="21">
        <v>3166744597.0799999</v>
      </c>
      <c r="P1093" s="21">
        <v>1591836306.0799999</v>
      </c>
      <c r="Q1093" s="62">
        <v>1591836306.0799999</v>
      </c>
    </row>
    <row r="1094" spans="1:17" ht="48" thickBot="1" x14ac:dyDescent="0.3">
      <c r="A1094" s="87" t="s">
        <v>507</v>
      </c>
      <c r="B1094" s="44" t="s">
        <v>448</v>
      </c>
      <c r="C1094" s="46" t="s">
        <v>13</v>
      </c>
      <c r="D1094" s="12">
        <v>13</v>
      </c>
      <c r="E1094" s="12" t="s">
        <v>14</v>
      </c>
      <c r="F1094" s="43" t="s">
        <v>449</v>
      </c>
      <c r="G1094" s="29">
        <f t="shared" ref="G1094:K1096" si="394">+G1095</f>
        <v>1000000000</v>
      </c>
      <c r="H1094" s="29">
        <f t="shared" si="394"/>
        <v>0</v>
      </c>
      <c r="I1094" s="29">
        <f t="shared" si="394"/>
        <v>0</v>
      </c>
      <c r="J1094" s="29">
        <f t="shared" si="394"/>
        <v>0</v>
      </c>
      <c r="K1094" s="29">
        <f t="shared" si="394"/>
        <v>0</v>
      </c>
      <c r="L1094" s="29">
        <f t="shared" si="389"/>
        <v>0</v>
      </c>
      <c r="M1094" s="29">
        <f>+M1095</f>
        <v>1000000000</v>
      </c>
      <c r="N1094" s="29">
        <f t="shared" ref="N1094:Q1096" si="395">+N1095</f>
        <v>910769216</v>
      </c>
      <c r="O1094" s="29">
        <f t="shared" si="395"/>
        <v>910731890.72000003</v>
      </c>
      <c r="P1094" s="29">
        <f t="shared" si="395"/>
        <v>201791191.72</v>
      </c>
      <c r="Q1094" s="63">
        <f t="shared" si="395"/>
        <v>201791191.72</v>
      </c>
    </row>
    <row r="1095" spans="1:17" ht="48" thickBot="1" x14ac:dyDescent="0.3">
      <c r="A1095" s="87" t="s">
        <v>507</v>
      </c>
      <c r="B1095" s="44" t="s">
        <v>450</v>
      </c>
      <c r="C1095" s="46" t="s">
        <v>13</v>
      </c>
      <c r="D1095" s="12">
        <v>13</v>
      </c>
      <c r="E1095" s="12" t="s">
        <v>14</v>
      </c>
      <c r="F1095" s="43" t="s">
        <v>449</v>
      </c>
      <c r="G1095" s="29">
        <f t="shared" si="394"/>
        <v>1000000000</v>
      </c>
      <c r="H1095" s="29">
        <f t="shared" si="394"/>
        <v>0</v>
      </c>
      <c r="I1095" s="29">
        <f t="shared" si="394"/>
        <v>0</v>
      </c>
      <c r="J1095" s="29">
        <f t="shared" si="394"/>
        <v>0</v>
      </c>
      <c r="K1095" s="29">
        <f t="shared" si="394"/>
        <v>0</v>
      </c>
      <c r="L1095" s="29">
        <f t="shared" si="389"/>
        <v>0</v>
      </c>
      <c r="M1095" s="29">
        <f>+M1096</f>
        <v>1000000000</v>
      </c>
      <c r="N1095" s="29">
        <f t="shared" si="395"/>
        <v>910769216</v>
      </c>
      <c r="O1095" s="29">
        <f t="shared" si="395"/>
        <v>910731890.72000003</v>
      </c>
      <c r="P1095" s="29">
        <f t="shared" si="395"/>
        <v>201791191.72</v>
      </c>
      <c r="Q1095" s="63">
        <f t="shared" si="395"/>
        <v>201791191.72</v>
      </c>
    </row>
    <row r="1096" spans="1:17" ht="19.5" thickBot="1" x14ac:dyDescent="0.3">
      <c r="A1096" s="87" t="s">
        <v>507</v>
      </c>
      <c r="B1096" s="44" t="s">
        <v>451</v>
      </c>
      <c r="C1096" s="46" t="s">
        <v>13</v>
      </c>
      <c r="D1096" s="12">
        <v>13</v>
      </c>
      <c r="E1096" s="12" t="s">
        <v>14</v>
      </c>
      <c r="F1096" s="43" t="s">
        <v>452</v>
      </c>
      <c r="G1096" s="29">
        <f t="shared" si="394"/>
        <v>1000000000</v>
      </c>
      <c r="H1096" s="29">
        <f t="shared" si="394"/>
        <v>0</v>
      </c>
      <c r="I1096" s="29">
        <f t="shared" si="394"/>
        <v>0</v>
      </c>
      <c r="J1096" s="29">
        <f t="shared" si="394"/>
        <v>0</v>
      </c>
      <c r="K1096" s="29">
        <f t="shared" si="394"/>
        <v>0</v>
      </c>
      <c r="L1096" s="29">
        <f t="shared" si="389"/>
        <v>0</v>
      </c>
      <c r="M1096" s="29">
        <f>+M1097</f>
        <v>1000000000</v>
      </c>
      <c r="N1096" s="29">
        <f t="shared" si="395"/>
        <v>910769216</v>
      </c>
      <c r="O1096" s="29">
        <f t="shared" si="395"/>
        <v>910731890.72000003</v>
      </c>
      <c r="P1096" s="29">
        <f t="shared" si="395"/>
        <v>201791191.72</v>
      </c>
      <c r="Q1096" s="63">
        <f t="shared" si="395"/>
        <v>201791191.72</v>
      </c>
    </row>
    <row r="1097" spans="1:17" ht="19.5" thickBot="1" x14ac:dyDescent="0.3">
      <c r="A1097" s="87" t="s">
        <v>507</v>
      </c>
      <c r="B1097" s="18" t="s">
        <v>453</v>
      </c>
      <c r="C1097" s="48" t="s">
        <v>13</v>
      </c>
      <c r="D1097" s="19">
        <v>13</v>
      </c>
      <c r="E1097" s="19" t="s">
        <v>14</v>
      </c>
      <c r="F1097" s="51" t="s">
        <v>247</v>
      </c>
      <c r="G1097" s="25">
        <v>1000000000</v>
      </c>
      <c r="H1097" s="21">
        <v>0</v>
      </c>
      <c r="I1097" s="21">
        <v>0</v>
      </c>
      <c r="J1097" s="21">
        <v>0</v>
      </c>
      <c r="K1097" s="21">
        <v>0</v>
      </c>
      <c r="L1097" s="21">
        <f t="shared" si="389"/>
        <v>0</v>
      </c>
      <c r="M1097" s="21">
        <f>+G1097+L1097</f>
        <v>1000000000</v>
      </c>
      <c r="N1097" s="21">
        <v>910769216</v>
      </c>
      <c r="O1097" s="21">
        <v>910731890.72000003</v>
      </c>
      <c r="P1097" s="21">
        <v>201791191.72</v>
      </c>
      <c r="Q1097" s="62">
        <v>201791191.72</v>
      </c>
    </row>
    <row r="1098" spans="1:17" ht="19.5" thickBot="1" x14ac:dyDescent="0.3">
      <c r="A1098" s="87" t="s">
        <v>508</v>
      </c>
      <c r="B1098" s="7" t="s">
        <v>12</v>
      </c>
      <c r="C1098" s="8" t="s">
        <v>13</v>
      </c>
      <c r="D1098" s="8">
        <v>10</v>
      </c>
      <c r="E1098" s="8" t="s">
        <v>14</v>
      </c>
      <c r="F1098" s="9" t="s">
        <v>15</v>
      </c>
      <c r="G1098" s="10">
        <f>+G1192</f>
        <v>1451042370</v>
      </c>
      <c r="H1098" s="10">
        <f>+H1192</f>
        <v>0</v>
      </c>
      <c r="I1098" s="10">
        <f>+I1192</f>
        <v>0</v>
      </c>
      <c r="J1098" s="10">
        <f>+J1192</f>
        <v>0</v>
      </c>
      <c r="K1098" s="10">
        <f>+K1192</f>
        <v>0</v>
      </c>
      <c r="L1098" s="10">
        <f t="shared" si="389"/>
        <v>0</v>
      </c>
      <c r="M1098" s="10">
        <f>+G1098+L1098</f>
        <v>1451042370</v>
      </c>
      <c r="N1098" s="10">
        <f>+N1192</f>
        <v>0</v>
      </c>
      <c r="O1098" s="10">
        <f>+O1192</f>
        <v>0</v>
      </c>
      <c r="P1098" s="10">
        <f>+P1192</f>
        <v>0</v>
      </c>
      <c r="Q1098" s="81">
        <f>+Q1192</f>
        <v>0</v>
      </c>
    </row>
    <row r="1099" spans="1:17" ht="19.5" thickBot="1" x14ac:dyDescent="0.3">
      <c r="A1099" s="87" t="s">
        <v>508</v>
      </c>
      <c r="B1099" s="7" t="s">
        <v>12</v>
      </c>
      <c r="C1099" s="8" t="s">
        <v>16</v>
      </c>
      <c r="D1099" s="8">
        <v>20</v>
      </c>
      <c r="E1099" s="8" t="s">
        <v>14</v>
      </c>
      <c r="F1099" s="9" t="s">
        <v>15</v>
      </c>
      <c r="G1099" s="10">
        <f>+G1100+G1129+G1183+G1199</f>
        <v>98334943000</v>
      </c>
      <c r="H1099" s="10">
        <f>+H1100+H1129+H1183+H1199</f>
        <v>0</v>
      </c>
      <c r="I1099" s="10">
        <f>+I1100+I1129+I1183+I1199</f>
        <v>0</v>
      </c>
      <c r="J1099" s="10">
        <f>+J1100+J1129+J1183+J1199</f>
        <v>266903467</v>
      </c>
      <c r="K1099" s="10">
        <f>+K1100+K1129+K1183+K1199</f>
        <v>266903467</v>
      </c>
      <c r="L1099" s="10">
        <f t="shared" si="389"/>
        <v>0</v>
      </c>
      <c r="M1099" s="10">
        <f>+G1099+L1099</f>
        <v>98334943000</v>
      </c>
      <c r="N1099" s="10">
        <f>+N1100+N1129+N1183+N1199</f>
        <v>65628170666.089996</v>
      </c>
      <c r="O1099" s="10">
        <f>+O1100+O1129+O1183+O1199</f>
        <v>33825697352.370003</v>
      </c>
      <c r="P1099" s="10">
        <f>+P1100+P1129+P1183+P1199</f>
        <v>25839823353.460003</v>
      </c>
      <c r="Q1099" s="81">
        <f>+Q1100+Q1129+Q1183+Q1199</f>
        <v>24693090296.460003</v>
      </c>
    </row>
    <row r="1100" spans="1:17" ht="19.5" thickBot="1" x14ac:dyDescent="0.3">
      <c r="A1100" s="87" t="s">
        <v>508</v>
      </c>
      <c r="B1100" s="11" t="s">
        <v>17</v>
      </c>
      <c r="C1100" s="12" t="s">
        <v>16</v>
      </c>
      <c r="D1100" s="12">
        <v>20</v>
      </c>
      <c r="E1100" s="12" t="s">
        <v>14</v>
      </c>
      <c r="F1100" s="13" t="s">
        <v>18</v>
      </c>
      <c r="G1100" s="14">
        <f>+G1101</f>
        <v>51464345000</v>
      </c>
      <c r="H1100" s="14">
        <f>+H1101</f>
        <v>0</v>
      </c>
      <c r="I1100" s="14">
        <f>+I1101</f>
        <v>0</v>
      </c>
      <c r="J1100" s="14">
        <f>+J1101</f>
        <v>0</v>
      </c>
      <c r="K1100" s="14">
        <f>+K1101</f>
        <v>0</v>
      </c>
      <c r="L1100" s="14">
        <f t="shared" si="389"/>
        <v>0</v>
      </c>
      <c r="M1100" s="14">
        <f>+M1101</f>
        <v>51464345000</v>
      </c>
      <c r="N1100" s="14">
        <f>+N1101</f>
        <v>49182287000</v>
      </c>
      <c r="O1100" s="14">
        <f>+O1101</f>
        <v>18923725936.360001</v>
      </c>
      <c r="P1100" s="14">
        <f>+P1101</f>
        <v>18923725936.360001</v>
      </c>
      <c r="Q1100" s="59">
        <f>+Q1101</f>
        <v>17986570818.360001</v>
      </c>
    </row>
    <row r="1101" spans="1:17" ht="19.5" thickBot="1" x14ac:dyDescent="0.3">
      <c r="A1101" s="87" t="s">
        <v>508</v>
      </c>
      <c r="B1101" s="15" t="s">
        <v>19</v>
      </c>
      <c r="C1101" s="12" t="s">
        <v>16</v>
      </c>
      <c r="D1101" s="12">
        <v>20</v>
      </c>
      <c r="E1101" s="12" t="s">
        <v>14</v>
      </c>
      <c r="F1101" s="16" t="s">
        <v>20</v>
      </c>
      <c r="G1101" s="17">
        <f>+G1102+G1113+G1121+G1128</f>
        <v>51464345000</v>
      </c>
      <c r="H1101" s="17">
        <f>+H1102+H1113+H1121+H1128</f>
        <v>0</v>
      </c>
      <c r="I1101" s="17">
        <f>+I1102+I1113+I1121+I1128</f>
        <v>0</v>
      </c>
      <c r="J1101" s="17">
        <f>+J1102+J1113+J1121+J1128</f>
        <v>0</v>
      </c>
      <c r="K1101" s="17">
        <f>+K1102+K1113+K1121+K1128</f>
        <v>0</v>
      </c>
      <c r="L1101" s="17">
        <f t="shared" si="389"/>
        <v>0</v>
      </c>
      <c r="M1101" s="17">
        <f>+M1102+M1113+M1121+M1128</f>
        <v>51464345000</v>
      </c>
      <c r="N1101" s="17">
        <f>+N1102+N1113+N1121+N1128</f>
        <v>49182287000</v>
      </c>
      <c r="O1101" s="17">
        <f>+O1102+O1113+O1121+O1128</f>
        <v>18923725936.360001</v>
      </c>
      <c r="P1101" s="17">
        <f>+P1102+P1113+P1121+P1128</f>
        <v>18923725936.360001</v>
      </c>
      <c r="Q1101" s="61">
        <f>+Q1102+Q1113+Q1121+Q1128</f>
        <v>17986570818.360001</v>
      </c>
    </row>
    <row r="1102" spans="1:17" ht="19.5" thickBot="1" x14ac:dyDescent="0.3">
      <c r="A1102" s="87" t="s">
        <v>508</v>
      </c>
      <c r="B1102" s="15" t="s">
        <v>21</v>
      </c>
      <c r="C1102" s="12" t="s">
        <v>16</v>
      </c>
      <c r="D1102" s="12">
        <v>20</v>
      </c>
      <c r="E1102" s="12" t="s">
        <v>14</v>
      </c>
      <c r="F1102" s="16" t="s">
        <v>22</v>
      </c>
      <c r="G1102" s="17">
        <f>+G1103</f>
        <v>32943478000</v>
      </c>
      <c r="H1102" s="17">
        <f>+H1103</f>
        <v>0</v>
      </c>
      <c r="I1102" s="17">
        <f>+I1103</f>
        <v>0</v>
      </c>
      <c r="J1102" s="17">
        <f>+J1103</f>
        <v>0</v>
      </c>
      <c r="K1102" s="17">
        <f>+K1103</f>
        <v>0</v>
      </c>
      <c r="L1102" s="17">
        <f t="shared" si="389"/>
        <v>0</v>
      </c>
      <c r="M1102" s="17">
        <f>+M1103</f>
        <v>32943478000</v>
      </c>
      <c r="N1102" s="17">
        <f>+N1103</f>
        <v>32943478000</v>
      </c>
      <c r="O1102" s="17">
        <f>+O1103</f>
        <v>12313713937.49</v>
      </c>
      <c r="P1102" s="17">
        <f>+P1103</f>
        <v>12313713937.49</v>
      </c>
      <c r="Q1102" s="61">
        <f>+Q1103</f>
        <v>12313713937.49</v>
      </c>
    </row>
    <row r="1103" spans="1:17" ht="19.5" thickBot="1" x14ac:dyDescent="0.3">
      <c r="A1103" s="87" t="s">
        <v>508</v>
      </c>
      <c r="B1103" s="15" t="s">
        <v>23</v>
      </c>
      <c r="C1103" s="12" t="s">
        <v>16</v>
      </c>
      <c r="D1103" s="12">
        <v>20</v>
      </c>
      <c r="E1103" s="12" t="s">
        <v>14</v>
      </c>
      <c r="F1103" s="16" t="s">
        <v>24</v>
      </c>
      <c r="G1103" s="17">
        <f>SUM(G1104:G1112)</f>
        <v>32943478000</v>
      </c>
      <c r="H1103" s="17">
        <f>SUM(H1104:H1112)</f>
        <v>0</v>
      </c>
      <c r="I1103" s="17">
        <f>SUM(I1104:I1112)</f>
        <v>0</v>
      </c>
      <c r="J1103" s="17">
        <f>SUM(J1104:J1112)</f>
        <v>0</v>
      </c>
      <c r="K1103" s="17">
        <f>SUM(K1104:K1112)</f>
        <v>0</v>
      </c>
      <c r="L1103" s="17">
        <f t="shared" si="389"/>
        <v>0</v>
      </c>
      <c r="M1103" s="17">
        <f>SUM(M1104:M1112)</f>
        <v>32943478000</v>
      </c>
      <c r="N1103" s="17">
        <f>SUM(N1104:N1112)</f>
        <v>32943478000</v>
      </c>
      <c r="O1103" s="17">
        <f>SUM(O1104:O1112)</f>
        <v>12313713937.49</v>
      </c>
      <c r="P1103" s="17">
        <f>SUM(P1104:P1112)</f>
        <v>12313713937.49</v>
      </c>
      <c r="Q1103" s="61">
        <f>SUM(Q1104:Q1112)</f>
        <v>12313713937.49</v>
      </c>
    </row>
    <row r="1104" spans="1:17" ht="19.5" thickBot="1" x14ac:dyDescent="0.3">
      <c r="A1104" s="87" t="s">
        <v>508</v>
      </c>
      <c r="B1104" s="18" t="s">
        <v>25</v>
      </c>
      <c r="C1104" s="19" t="s">
        <v>16</v>
      </c>
      <c r="D1104" s="19">
        <v>20</v>
      </c>
      <c r="E1104" s="19" t="s">
        <v>14</v>
      </c>
      <c r="F1104" s="20" t="s">
        <v>26</v>
      </c>
      <c r="G1104" s="21">
        <v>24891309551</v>
      </c>
      <c r="H1104" s="21">
        <v>0</v>
      </c>
      <c r="I1104" s="21">
        <v>0</v>
      </c>
      <c r="J1104" s="21">
        <v>0</v>
      </c>
      <c r="K1104" s="21">
        <v>0</v>
      </c>
      <c r="L1104" s="21">
        <f t="shared" si="389"/>
        <v>0</v>
      </c>
      <c r="M1104" s="22">
        <f t="shared" ref="M1104:M1112" si="396">+G1104+L1104</f>
        <v>24891309551</v>
      </c>
      <c r="N1104" s="21">
        <v>24891309551</v>
      </c>
      <c r="O1104" s="21">
        <v>10436384280.67</v>
      </c>
      <c r="P1104" s="21">
        <v>10436384280.67</v>
      </c>
      <c r="Q1104" s="62">
        <v>10436384280.67</v>
      </c>
    </row>
    <row r="1105" spans="1:17" ht="19.5" thickBot="1" x14ac:dyDescent="0.3">
      <c r="A1105" s="87" t="s">
        <v>508</v>
      </c>
      <c r="B1105" s="18" t="s">
        <v>27</v>
      </c>
      <c r="C1105" s="19" t="s">
        <v>16</v>
      </c>
      <c r="D1105" s="19">
        <v>20</v>
      </c>
      <c r="E1105" s="19" t="s">
        <v>14</v>
      </c>
      <c r="F1105" s="20" t="s">
        <v>28</v>
      </c>
      <c r="G1105" s="21">
        <v>1976608680</v>
      </c>
      <c r="H1105" s="21">
        <v>0</v>
      </c>
      <c r="I1105" s="21">
        <v>0</v>
      </c>
      <c r="J1105" s="21">
        <v>0</v>
      </c>
      <c r="K1105" s="21">
        <v>0</v>
      </c>
      <c r="L1105" s="21">
        <f t="shared" si="389"/>
        <v>0</v>
      </c>
      <c r="M1105" s="22">
        <f t="shared" si="396"/>
        <v>1976608680</v>
      </c>
      <c r="N1105" s="21">
        <v>1976608680</v>
      </c>
      <c r="O1105" s="21">
        <v>938135336</v>
      </c>
      <c r="P1105" s="21">
        <v>938135336</v>
      </c>
      <c r="Q1105" s="62">
        <v>938135336</v>
      </c>
    </row>
    <row r="1106" spans="1:17" ht="19.5" thickBot="1" x14ac:dyDescent="0.3">
      <c r="A1106" s="87" t="s">
        <v>508</v>
      </c>
      <c r="B1106" s="18" t="s">
        <v>29</v>
      </c>
      <c r="C1106" s="19" t="s">
        <v>16</v>
      </c>
      <c r="D1106" s="19">
        <v>20</v>
      </c>
      <c r="E1106" s="19" t="s">
        <v>14</v>
      </c>
      <c r="F1106" s="20" t="s">
        <v>30</v>
      </c>
      <c r="G1106" s="21">
        <v>3991193</v>
      </c>
      <c r="H1106" s="21">
        <v>0</v>
      </c>
      <c r="I1106" s="21">
        <v>0</v>
      </c>
      <c r="J1106" s="21">
        <v>0</v>
      </c>
      <c r="K1106" s="21">
        <v>0</v>
      </c>
      <c r="L1106" s="21">
        <f t="shared" si="389"/>
        <v>0</v>
      </c>
      <c r="M1106" s="22">
        <f t="shared" si="396"/>
        <v>3991193</v>
      </c>
      <c r="N1106" s="21">
        <v>3991193</v>
      </c>
      <c r="O1106" s="21">
        <v>1091235</v>
      </c>
      <c r="P1106" s="21">
        <v>1091235</v>
      </c>
      <c r="Q1106" s="62">
        <v>1091235</v>
      </c>
    </row>
    <row r="1107" spans="1:17" ht="19.5" thickBot="1" x14ac:dyDescent="0.3">
      <c r="A1107" s="87" t="s">
        <v>508</v>
      </c>
      <c r="B1107" s="18" t="s">
        <v>31</v>
      </c>
      <c r="C1107" s="19" t="s">
        <v>16</v>
      </c>
      <c r="D1107" s="19">
        <v>20</v>
      </c>
      <c r="E1107" s="19" t="s">
        <v>14</v>
      </c>
      <c r="F1107" s="20" t="s">
        <v>32</v>
      </c>
      <c r="G1107" s="21">
        <v>4218200</v>
      </c>
      <c r="H1107" s="21">
        <v>0</v>
      </c>
      <c r="I1107" s="21">
        <v>0</v>
      </c>
      <c r="J1107" s="21">
        <v>0</v>
      </c>
      <c r="K1107" s="21">
        <v>0</v>
      </c>
      <c r="L1107" s="21">
        <f t="shared" si="389"/>
        <v>0</v>
      </c>
      <c r="M1107" s="22">
        <f t="shared" si="396"/>
        <v>4218200</v>
      </c>
      <c r="N1107" s="21">
        <v>4218200</v>
      </c>
      <c r="O1107" s="21">
        <v>1757580</v>
      </c>
      <c r="P1107" s="21">
        <v>1757580</v>
      </c>
      <c r="Q1107" s="62">
        <v>1757580</v>
      </c>
    </row>
    <row r="1108" spans="1:17" ht="19.5" thickBot="1" x14ac:dyDescent="0.3">
      <c r="A1108" s="87" t="s">
        <v>508</v>
      </c>
      <c r="B1108" s="18" t="s">
        <v>33</v>
      </c>
      <c r="C1108" s="19" t="s">
        <v>16</v>
      </c>
      <c r="D1108" s="19">
        <v>20</v>
      </c>
      <c r="E1108" s="19" t="s">
        <v>14</v>
      </c>
      <c r="F1108" s="20" t="s">
        <v>34</v>
      </c>
      <c r="G1108" s="21">
        <v>1317739120</v>
      </c>
      <c r="H1108" s="21">
        <v>0</v>
      </c>
      <c r="I1108" s="21">
        <v>0</v>
      </c>
      <c r="J1108" s="21">
        <v>0</v>
      </c>
      <c r="K1108" s="21">
        <v>0</v>
      </c>
      <c r="L1108" s="21">
        <f t="shared" si="389"/>
        <v>0</v>
      </c>
      <c r="M1108" s="22">
        <f t="shared" si="396"/>
        <v>1317739120</v>
      </c>
      <c r="N1108" s="21">
        <v>1317739120</v>
      </c>
      <c r="O1108" s="21">
        <v>65105814</v>
      </c>
      <c r="P1108" s="21">
        <v>65105814</v>
      </c>
      <c r="Q1108" s="62">
        <v>65105814</v>
      </c>
    </row>
    <row r="1109" spans="1:17" ht="19.5" thickBot="1" x14ac:dyDescent="0.3">
      <c r="A1109" s="87" t="s">
        <v>508</v>
      </c>
      <c r="B1109" s="18" t="s">
        <v>35</v>
      </c>
      <c r="C1109" s="19" t="s">
        <v>16</v>
      </c>
      <c r="D1109" s="19">
        <v>20</v>
      </c>
      <c r="E1109" s="19" t="s">
        <v>14</v>
      </c>
      <c r="F1109" s="20" t="s">
        <v>36</v>
      </c>
      <c r="G1109" s="21">
        <v>859861479</v>
      </c>
      <c r="H1109" s="21">
        <v>0</v>
      </c>
      <c r="I1109" s="21">
        <v>0</v>
      </c>
      <c r="J1109" s="21">
        <v>0</v>
      </c>
      <c r="K1109" s="21">
        <v>0</v>
      </c>
      <c r="L1109" s="21">
        <f t="shared" si="389"/>
        <v>0</v>
      </c>
      <c r="M1109" s="22">
        <f t="shared" si="396"/>
        <v>859861479</v>
      </c>
      <c r="N1109" s="21">
        <v>859861479</v>
      </c>
      <c r="O1109" s="21">
        <v>318359224</v>
      </c>
      <c r="P1109" s="21">
        <v>318359224</v>
      </c>
      <c r="Q1109" s="62">
        <v>318359224</v>
      </c>
    </row>
    <row r="1110" spans="1:17" ht="32.25" thickBot="1" x14ac:dyDescent="0.3">
      <c r="A1110" s="87" t="s">
        <v>508</v>
      </c>
      <c r="B1110" s="18" t="s">
        <v>37</v>
      </c>
      <c r="C1110" s="19" t="s">
        <v>16</v>
      </c>
      <c r="D1110" s="19">
        <v>20</v>
      </c>
      <c r="E1110" s="19" t="s">
        <v>14</v>
      </c>
      <c r="F1110" s="20" t="s">
        <v>461</v>
      </c>
      <c r="G1110" s="21">
        <v>129930180</v>
      </c>
      <c r="H1110" s="21">
        <v>0</v>
      </c>
      <c r="I1110" s="21">
        <v>0</v>
      </c>
      <c r="J1110" s="21">
        <v>0</v>
      </c>
      <c r="K1110" s="21">
        <v>0</v>
      </c>
      <c r="L1110" s="21">
        <f t="shared" si="389"/>
        <v>0</v>
      </c>
      <c r="M1110" s="22">
        <f t="shared" si="396"/>
        <v>129930180</v>
      </c>
      <c r="N1110" s="21">
        <v>129930180</v>
      </c>
      <c r="O1110" s="21">
        <v>30179610</v>
      </c>
      <c r="P1110" s="21">
        <v>30179610</v>
      </c>
      <c r="Q1110" s="62">
        <v>30179610</v>
      </c>
    </row>
    <row r="1111" spans="1:17" ht="19.5" thickBot="1" x14ac:dyDescent="0.3">
      <c r="A1111" s="87" t="s">
        <v>508</v>
      </c>
      <c r="B1111" s="18" t="s">
        <v>39</v>
      </c>
      <c r="C1111" s="19" t="s">
        <v>16</v>
      </c>
      <c r="D1111" s="19">
        <v>20</v>
      </c>
      <c r="E1111" s="19" t="s">
        <v>14</v>
      </c>
      <c r="F1111" s="20" t="s">
        <v>40</v>
      </c>
      <c r="G1111" s="21">
        <v>2109645697</v>
      </c>
      <c r="H1111" s="21">
        <v>0</v>
      </c>
      <c r="I1111" s="21">
        <v>0</v>
      </c>
      <c r="J1111" s="21">
        <v>0</v>
      </c>
      <c r="K1111" s="21">
        <v>0</v>
      </c>
      <c r="L1111" s="21">
        <f t="shared" si="389"/>
        <v>0</v>
      </c>
      <c r="M1111" s="22">
        <f t="shared" si="396"/>
        <v>2109645697</v>
      </c>
      <c r="N1111" s="21">
        <v>2109645697</v>
      </c>
      <c r="O1111" s="21">
        <v>24604098.82</v>
      </c>
      <c r="P1111" s="21">
        <v>24604098.82</v>
      </c>
      <c r="Q1111" s="62">
        <v>24604098.82</v>
      </c>
    </row>
    <row r="1112" spans="1:17" ht="19.5" thickBot="1" x14ac:dyDescent="0.3">
      <c r="A1112" s="87" t="s">
        <v>508</v>
      </c>
      <c r="B1112" s="18" t="s">
        <v>41</v>
      </c>
      <c r="C1112" s="19" t="s">
        <v>16</v>
      </c>
      <c r="D1112" s="19">
        <v>20</v>
      </c>
      <c r="E1112" s="19" t="s">
        <v>14</v>
      </c>
      <c r="F1112" s="20" t="s">
        <v>42</v>
      </c>
      <c r="G1112" s="21">
        <v>1650173900</v>
      </c>
      <c r="H1112" s="21">
        <v>0</v>
      </c>
      <c r="I1112" s="21">
        <v>0</v>
      </c>
      <c r="J1112" s="21">
        <v>0</v>
      </c>
      <c r="K1112" s="21">
        <v>0</v>
      </c>
      <c r="L1112" s="21">
        <f t="shared" si="389"/>
        <v>0</v>
      </c>
      <c r="M1112" s="22">
        <f t="shared" si="396"/>
        <v>1650173900</v>
      </c>
      <c r="N1112" s="21">
        <v>1650173900</v>
      </c>
      <c r="O1112" s="21">
        <v>498096759</v>
      </c>
      <c r="P1112" s="21">
        <v>498096759</v>
      </c>
      <c r="Q1112" s="62">
        <v>498096759</v>
      </c>
    </row>
    <row r="1113" spans="1:17" ht="19.5" thickBot="1" x14ac:dyDescent="0.3">
      <c r="A1113" s="87" t="s">
        <v>508</v>
      </c>
      <c r="B1113" s="15" t="s">
        <v>43</v>
      </c>
      <c r="C1113" s="12" t="s">
        <v>16</v>
      </c>
      <c r="D1113" s="12">
        <v>20</v>
      </c>
      <c r="E1113" s="12" t="s">
        <v>14</v>
      </c>
      <c r="F1113" s="16" t="s">
        <v>44</v>
      </c>
      <c r="G1113" s="17">
        <f>SUM(G1114:G1120)</f>
        <v>11922438000</v>
      </c>
      <c r="H1113" s="17">
        <f>SUM(H1114:H1120)</f>
        <v>0</v>
      </c>
      <c r="I1113" s="17">
        <f>SUM(I1114:I1120)</f>
        <v>0</v>
      </c>
      <c r="J1113" s="17">
        <f>SUM(J1114:J1120)</f>
        <v>0</v>
      </c>
      <c r="K1113" s="17">
        <f>SUM(K1114:K1120)</f>
        <v>0</v>
      </c>
      <c r="L1113" s="17">
        <f t="shared" si="389"/>
        <v>0</v>
      </c>
      <c r="M1113" s="17">
        <f>SUM(M1114:M1120)</f>
        <v>11922438000</v>
      </c>
      <c r="N1113" s="17">
        <f>SUM(N1114:N1120)</f>
        <v>11922438000</v>
      </c>
      <c r="O1113" s="17">
        <f>SUM(O1114:O1120)</f>
        <v>4728614715.8699999</v>
      </c>
      <c r="P1113" s="17">
        <f>SUM(P1114:P1120)</f>
        <v>4728614715.8699999</v>
      </c>
      <c r="Q1113" s="61">
        <f>SUM(Q1114:Q1120)</f>
        <v>3791459597.8700004</v>
      </c>
    </row>
    <row r="1114" spans="1:17" ht="19.5" thickBot="1" x14ac:dyDescent="0.3">
      <c r="A1114" s="87" t="s">
        <v>508</v>
      </c>
      <c r="B1114" s="18" t="s">
        <v>45</v>
      </c>
      <c r="C1114" s="19" t="s">
        <v>16</v>
      </c>
      <c r="D1114" s="19">
        <v>20</v>
      </c>
      <c r="E1114" s="19" t="s">
        <v>14</v>
      </c>
      <c r="F1114" s="20" t="s">
        <v>46</v>
      </c>
      <c r="G1114" s="21">
        <v>3715862224</v>
      </c>
      <c r="H1114" s="21">
        <v>0</v>
      </c>
      <c r="I1114" s="21">
        <v>0</v>
      </c>
      <c r="J1114" s="21">
        <v>0</v>
      </c>
      <c r="K1114" s="21">
        <v>0</v>
      </c>
      <c r="L1114" s="21">
        <f t="shared" si="389"/>
        <v>0</v>
      </c>
      <c r="M1114" s="22">
        <f t="shared" ref="M1114:M1120" si="397">+G1114+L1114</f>
        <v>3715862224</v>
      </c>
      <c r="N1114" s="21">
        <v>3715862224</v>
      </c>
      <c r="O1114" s="21">
        <v>1450997161.99</v>
      </c>
      <c r="P1114" s="21">
        <v>1450997161.99</v>
      </c>
      <c r="Q1114" s="62">
        <v>1169158961.99</v>
      </c>
    </row>
    <row r="1115" spans="1:17" ht="19.5" thickBot="1" x14ac:dyDescent="0.3">
      <c r="A1115" s="87" t="s">
        <v>508</v>
      </c>
      <c r="B1115" s="18" t="s">
        <v>47</v>
      </c>
      <c r="C1115" s="19" t="s">
        <v>16</v>
      </c>
      <c r="D1115" s="19">
        <v>20</v>
      </c>
      <c r="E1115" s="19" t="s">
        <v>14</v>
      </c>
      <c r="F1115" s="20" t="s">
        <v>48</v>
      </c>
      <c r="G1115" s="21">
        <v>2627749752</v>
      </c>
      <c r="H1115" s="21">
        <v>0</v>
      </c>
      <c r="I1115" s="21">
        <v>0</v>
      </c>
      <c r="J1115" s="21">
        <v>0</v>
      </c>
      <c r="K1115" s="21">
        <v>0</v>
      </c>
      <c r="L1115" s="21">
        <f t="shared" si="389"/>
        <v>0</v>
      </c>
      <c r="M1115" s="22">
        <f t="shared" si="397"/>
        <v>2627749752</v>
      </c>
      <c r="N1115" s="21">
        <v>2627749752</v>
      </c>
      <c r="O1115" s="21">
        <v>1027689339.6</v>
      </c>
      <c r="P1115" s="21">
        <v>1027689339.6</v>
      </c>
      <c r="Q1115" s="62">
        <v>828054539.60000002</v>
      </c>
    </row>
    <row r="1116" spans="1:17" ht="19.5" thickBot="1" x14ac:dyDescent="0.3">
      <c r="A1116" s="87" t="s">
        <v>508</v>
      </c>
      <c r="B1116" s="18" t="s">
        <v>49</v>
      </c>
      <c r="C1116" s="19" t="s">
        <v>16</v>
      </c>
      <c r="D1116" s="19">
        <v>20</v>
      </c>
      <c r="E1116" s="19" t="s">
        <v>14</v>
      </c>
      <c r="F1116" s="20" t="s">
        <v>50</v>
      </c>
      <c r="G1116" s="21">
        <v>2520758848</v>
      </c>
      <c r="H1116" s="21">
        <v>0</v>
      </c>
      <c r="I1116" s="21">
        <v>0</v>
      </c>
      <c r="J1116" s="21">
        <v>0</v>
      </c>
      <c r="K1116" s="21">
        <v>0</v>
      </c>
      <c r="L1116" s="21">
        <f t="shared" si="389"/>
        <v>0</v>
      </c>
      <c r="M1116" s="22">
        <f t="shared" si="397"/>
        <v>2520758848</v>
      </c>
      <c r="N1116" s="21">
        <v>2520758848</v>
      </c>
      <c r="O1116" s="21">
        <v>1091744197.48</v>
      </c>
      <c r="P1116" s="21">
        <v>1091744197.48</v>
      </c>
      <c r="Q1116" s="62">
        <v>872565479.48000002</v>
      </c>
    </row>
    <row r="1117" spans="1:17" ht="19.5" thickBot="1" x14ac:dyDescent="0.3">
      <c r="A1117" s="87" t="s">
        <v>508</v>
      </c>
      <c r="B1117" s="18" t="s">
        <v>51</v>
      </c>
      <c r="C1117" s="19" t="s">
        <v>16</v>
      </c>
      <c r="D1117" s="19">
        <v>20</v>
      </c>
      <c r="E1117" s="19" t="s">
        <v>14</v>
      </c>
      <c r="F1117" s="20" t="s">
        <v>52</v>
      </c>
      <c r="G1117" s="21">
        <v>1291042158</v>
      </c>
      <c r="H1117" s="21">
        <v>0</v>
      </c>
      <c r="I1117" s="21">
        <v>0</v>
      </c>
      <c r="J1117" s="21">
        <v>0</v>
      </c>
      <c r="K1117" s="21">
        <v>0</v>
      </c>
      <c r="L1117" s="21">
        <f t="shared" si="389"/>
        <v>0</v>
      </c>
      <c r="M1117" s="22">
        <f t="shared" si="397"/>
        <v>1291042158</v>
      </c>
      <c r="N1117" s="21">
        <v>1291042158</v>
      </c>
      <c r="O1117" s="21">
        <v>487672465.60000002</v>
      </c>
      <c r="P1117" s="21">
        <v>487672465.60000002</v>
      </c>
      <c r="Q1117" s="62">
        <v>387897065.60000002</v>
      </c>
    </row>
    <row r="1118" spans="1:17" ht="32.25" thickBot="1" x14ac:dyDescent="0.3">
      <c r="A1118" s="87" t="s">
        <v>508</v>
      </c>
      <c r="B1118" s="18" t="s">
        <v>53</v>
      </c>
      <c r="C1118" s="19" t="s">
        <v>16</v>
      </c>
      <c r="D1118" s="19">
        <v>20</v>
      </c>
      <c r="E1118" s="19" t="s">
        <v>14</v>
      </c>
      <c r="F1118" s="20" t="s">
        <v>54</v>
      </c>
      <c r="G1118" s="21">
        <v>153073328</v>
      </c>
      <c r="H1118" s="21">
        <v>0</v>
      </c>
      <c r="I1118" s="21">
        <v>0</v>
      </c>
      <c r="J1118" s="21">
        <v>0</v>
      </c>
      <c r="K1118" s="21">
        <v>0</v>
      </c>
      <c r="L1118" s="21">
        <f t="shared" si="389"/>
        <v>0</v>
      </c>
      <c r="M1118" s="22">
        <f t="shared" si="397"/>
        <v>153073328</v>
      </c>
      <c r="N1118" s="21">
        <v>153073328</v>
      </c>
      <c r="O1118" s="21">
        <v>60865904.399999999</v>
      </c>
      <c r="P1118" s="21">
        <v>60865904.399999999</v>
      </c>
      <c r="Q1118" s="62">
        <v>48867204.399999999</v>
      </c>
    </row>
    <row r="1119" spans="1:17" ht="19.5" thickBot="1" x14ac:dyDescent="0.3">
      <c r="A1119" s="87" t="s">
        <v>508</v>
      </c>
      <c r="B1119" s="18" t="s">
        <v>55</v>
      </c>
      <c r="C1119" s="19" t="s">
        <v>16</v>
      </c>
      <c r="D1119" s="19">
        <v>20</v>
      </c>
      <c r="E1119" s="19" t="s">
        <v>14</v>
      </c>
      <c r="F1119" s="20" t="s">
        <v>56</v>
      </c>
      <c r="G1119" s="21">
        <v>968339892</v>
      </c>
      <c r="H1119" s="21">
        <v>0</v>
      </c>
      <c r="I1119" s="21">
        <v>0</v>
      </c>
      <c r="J1119" s="21">
        <v>0</v>
      </c>
      <c r="K1119" s="21">
        <v>0</v>
      </c>
      <c r="L1119" s="21">
        <f t="shared" si="389"/>
        <v>0</v>
      </c>
      <c r="M1119" s="22">
        <f t="shared" si="397"/>
        <v>968339892</v>
      </c>
      <c r="N1119" s="21">
        <v>968339892</v>
      </c>
      <c r="O1119" s="21">
        <v>365769806.39999998</v>
      </c>
      <c r="P1119" s="21">
        <v>365769806.39999998</v>
      </c>
      <c r="Q1119" s="62">
        <v>290935506.39999998</v>
      </c>
    </row>
    <row r="1120" spans="1:17" ht="19.5" thickBot="1" x14ac:dyDescent="0.3">
      <c r="A1120" s="87" t="s">
        <v>508</v>
      </c>
      <c r="B1120" s="18" t="s">
        <v>57</v>
      </c>
      <c r="C1120" s="19" t="s">
        <v>16</v>
      </c>
      <c r="D1120" s="19">
        <v>20</v>
      </c>
      <c r="E1120" s="19" t="s">
        <v>14</v>
      </c>
      <c r="F1120" s="20" t="s">
        <v>58</v>
      </c>
      <c r="G1120" s="21">
        <v>645611798</v>
      </c>
      <c r="H1120" s="21">
        <v>0</v>
      </c>
      <c r="I1120" s="21">
        <v>0</v>
      </c>
      <c r="J1120" s="21">
        <v>0</v>
      </c>
      <c r="K1120" s="21">
        <v>0</v>
      </c>
      <c r="L1120" s="21">
        <f t="shared" si="389"/>
        <v>0</v>
      </c>
      <c r="M1120" s="22">
        <f t="shared" si="397"/>
        <v>645611798</v>
      </c>
      <c r="N1120" s="21">
        <v>645611798</v>
      </c>
      <c r="O1120" s="21">
        <v>243875840.40000001</v>
      </c>
      <c r="P1120" s="21">
        <v>243875840.40000001</v>
      </c>
      <c r="Q1120" s="62">
        <v>193980840.40000001</v>
      </c>
    </row>
    <row r="1121" spans="1:17" ht="32.25" thickBot="1" x14ac:dyDescent="0.3">
      <c r="A1121" s="87" t="s">
        <v>508</v>
      </c>
      <c r="B1121" s="15" t="s">
        <v>59</v>
      </c>
      <c r="C1121" s="12" t="s">
        <v>16</v>
      </c>
      <c r="D1121" s="12">
        <v>20</v>
      </c>
      <c r="E1121" s="12" t="s">
        <v>14</v>
      </c>
      <c r="F1121" s="16" t="s">
        <v>60</v>
      </c>
      <c r="G1121" s="17">
        <f>+G1122+G1126+G1127</f>
        <v>4316371000</v>
      </c>
      <c r="H1121" s="17">
        <f>+H1122+H1126+H1127</f>
        <v>0</v>
      </c>
      <c r="I1121" s="17">
        <f>+I1122+I1126+I1127</f>
        <v>0</v>
      </c>
      <c r="J1121" s="17">
        <f>+J1122+J1126+J1127</f>
        <v>0</v>
      </c>
      <c r="K1121" s="17">
        <f>+K1122+K1126+K1127</f>
        <v>0</v>
      </c>
      <c r="L1121" s="17">
        <f t="shared" si="389"/>
        <v>0</v>
      </c>
      <c r="M1121" s="17">
        <f>+M1122+M1126+M1127</f>
        <v>4316371000</v>
      </c>
      <c r="N1121" s="17">
        <f>+N1122+N1126+N1127</f>
        <v>4316371000</v>
      </c>
      <c r="O1121" s="17">
        <f>+O1122+O1126+O1127</f>
        <v>1881397283</v>
      </c>
      <c r="P1121" s="17">
        <f>+P1122+P1126+P1127</f>
        <v>1881397283</v>
      </c>
      <c r="Q1121" s="61">
        <f>+Q1122+Q1126+Q1127</f>
        <v>1881397283</v>
      </c>
    </row>
    <row r="1122" spans="1:17" ht="32.25" thickBot="1" x14ac:dyDescent="0.3">
      <c r="A1122" s="87" t="s">
        <v>508</v>
      </c>
      <c r="B1122" s="15" t="s">
        <v>61</v>
      </c>
      <c r="C1122" s="12" t="s">
        <v>16</v>
      </c>
      <c r="D1122" s="12">
        <v>20</v>
      </c>
      <c r="E1122" s="12" t="s">
        <v>14</v>
      </c>
      <c r="F1122" s="16" t="s">
        <v>62</v>
      </c>
      <c r="G1122" s="17">
        <f>+G1123+G1124+G1125</f>
        <v>2014091242</v>
      </c>
      <c r="H1122" s="17">
        <f>+H1123+H1124+H1125</f>
        <v>0</v>
      </c>
      <c r="I1122" s="17">
        <f>+I1123+I1124+I1125</f>
        <v>0</v>
      </c>
      <c r="J1122" s="17">
        <f>+J1123+J1124+J1125</f>
        <v>0</v>
      </c>
      <c r="K1122" s="17">
        <f>+K1123+K1124+K1125</f>
        <v>0</v>
      </c>
      <c r="L1122" s="17">
        <f t="shared" si="389"/>
        <v>0</v>
      </c>
      <c r="M1122" s="24">
        <f>+M1123+M1124+M1125</f>
        <v>2014091242</v>
      </c>
      <c r="N1122" s="17">
        <f>+N1123+N1124+N1125</f>
        <v>2014091242</v>
      </c>
      <c r="O1122" s="24">
        <f>+O1123+O1124+O1125</f>
        <v>779282712</v>
      </c>
      <c r="P1122" s="17">
        <f>+P1123+P1124+P1125</f>
        <v>779282712</v>
      </c>
      <c r="Q1122" s="61">
        <f>+Q1123+Q1124+Q1125</f>
        <v>779282712</v>
      </c>
    </row>
    <row r="1123" spans="1:17" ht="19.5" thickBot="1" x14ac:dyDescent="0.3">
      <c r="A1123" s="87" t="s">
        <v>508</v>
      </c>
      <c r="B1123" s="18" t="s">
        <v>63</v>
      </c>
      <c r="C1123" s="19" t="s">
        <v>16</v>
      </c>
      <c r="D1123" s="19">
        <v>20</v>
      </c>
      <c r="E1123" s="19" t="s">
        <v>14</v>
      </c>
      <c r="F1123" s="20" t="s">
        <v>64</v>
      </c>
      <c r="G1123" s="21">
        <v>750824259</v>
      </c>
      <c r="H1123" s="21">
        <v>0</v>
      </c>
      <c r="I1123" s="21">
        <v>0</v>
      </c>
      <c r="J1123" s="21">
        <v>0</v>
      </c>
      <c r="K1123" s="21">
        <v>0</v>
      </c>
      <c r="L1123" s="21">
        <f t="shared" si="389"/>
        <v>0</v>
      </c>
      <c r="M1123" s="22">
        <f t="shared" ref="M1123:M1128" si="398">+G1123+L1123</f>
        <v>750824259</v>
      </c>
      <c r="N1123" s="21">
        <v>750824259</v>
      </c>
      <c r="O1123" s="21">
        <v>441676995</v>
      </c>
      <c r="P1123" s="21">
        <v>441676995</v>
      </c>
      <c r="Q1123" s="62">
        <v>441676995</v>
      </c>
    </row>
    <row r="1124" spans="1:17" ht="19.5" thickBot="1" x14ac:dyDescent="0.3">
      <c r="A1124" s="87" t="s">
        <v>508</v>
      </c>
      <c r="B1124" s="18" t="s">
        <v>65</v>
      </c>
      <c r="C1124" s="19" t="s">
        <v>16</v>
      </c>
      <c r="D1124" s="19">
        <v>20</v>
      </c>
      <c r="E1124" s="19" t="s">
        <v>14</v>
      </c>
      <c r="F1124" s="20" t="s">
        <v>66</v>
      </c>
      <c r="G1124" s="21">
        <v>1055441724</v>
      </c>
      <c r="H1124" s="21">
        <v>0</v>
      </c>
      <c r="I1124" s="21">
        <v>0</v>
      </c>
      <c r="J1124" s="21">
        <v>0</v>
      </c>
      <c r="K1124" s="21">
        <v>0</v>
      </c>
      <c r="L1124" s="21">
        <f t="shared" si="389"/>
        <v>0</v>
      </c>
      <c r="M1124" s="22">
        <f t="shared" si="398"/>
        <v>1055441724</v>
      </c>
      <c r="N1124" s="21">
        <v>1055441724</v>
      </c>
      <c r="O1124" s="21">
        <v>278566489</v>
      </c>
      <c r="P1124" s="21">
        <v>278566489</v>
      </c>
      <c r="Q1124" s="62">
        <v>278566489</v>
      </c>
    </row>
    <row r="1125" spans="1:17" ht="19.5" thickBot="1" x14ac:dyDescent="0.3">
      <c r="A1125" s="87" t="s">
        <v>508</v>
      </c>
      <c r="B1125" s="18" t="s">
        <v>67</v>
      </c>
      <c r="C1125" s="19" t="s">
        <v>16</v>
      </c>
      <c r="D1125" s="19">
        <v>20</v>
      </c>
      <c r="E1125" s="19" t="s">
        <v>14</v>
      </c>
      <c r="F1125" s="20" t="s">
        <v>68</v>
      </c>
      <c r="G1125" s="21">
        <v>207825259</v>
      </c>
      <c r="H1125" s="21">
        <v>0</v>
      </c>
      <c r="I1125" s="21">
        <v>0</v>
      </c>
      <c r="J1125" s="21">
        <v>0</v>
      </c>
      <c r="K1125" s="21">
        <v>0</v>
      </c>
      <c r="L1125" s="21">
        <f t="shared" si="389"/>
        <v>0</v>
      </c>
      <c r="M1125" s="22">
        <f t="shared" si="398"/>
        <v>207825259</v>
      </c>
      <c r="N1125" s="21">
        <v>207825259</v>
      </c>
      <c r="O1125" s="21">
        <v>59039228</v>
      </c>
      <c r="P1125" s="21">
        <v>59039228</v>
      </c>
      <c r="Q1125" s="62">
        <v>59039228</v>
      </c>
    </row>
    <row r="1126" spans="1:17" ht="19.5" thickBot="1" x14ac:dyDescent="0.3">
      <c r="A1126" s="87" t="s">
        <v>508</v>
      </c>
      <c r="B1126" s="18" t="s">
        <v>69</v>
      </c>
      <c r="C1126" s="19" t="s">
        <v>16</v>
      </c>
      <c r="D1126" s="19">
        <v>20</v>
      </c>
      <c r="E1126" s="19" t="s">
        <v>14</v>
      </c>
      <c r="F1126" s="20" t="s">
        <v>70</v>
      </c>
      <c r="G1126" s="21">
        <v>2176888008</v>
      </c>
      <c r="H1126" s="21">
        <v>0</v>
      </c>
      <c r="I1126" s="21">
        <v>0</v>
      </c>
      <c r="J1126" s="21">
        <v>0</v>
      </c>
      <c r="K1126" s="21">
        <v>0</v>
      </c>
      <c r="L1126" s="21">
        <f t="shared" si="389"/>
        <v>0</v>
      </c>
      <c r="M1126" s="22">
        <f t="shared" si="398"/>
        <v>2176888008</v>
      </c>
      <c r="N1126" s="21">
        <v>2176888008</v>
      </c>
      <c r="O1126" s="21">
        <v>1102114571</v>
      </c>
      <c r="P1126" s="21">
        <v>1102114571</v>
      </c>
      <c r="Q1126" s="62">
        <v>1102114571</v>
      </c>
    </row>
    <row r="1127" spans="1:17" ht="19.5" thickBot="1" x14ac:dyDescent="0.3">
      <c r="A1127" s="87" t="s">
        <v>508</v>
      </c>
      <c r="B1127" s="18" t="s">
        <v>71</v>
      </c>
      <c r="C1127" s="19" t="s">
        <v>16</v>
      </c>
      <c r="D1127" s="19">
        <v>20</v>
      </c>
      <c r="E1127" s="19" t="s">
        <v>14</v>
      </c>
      <c r="F1127" s="20" t="s">
        <v>72</v>
      </c>
      <c r="G1127" s="21">
        <v>125391750</v>
      </c>
      <c r="H1127" s="21">
        <v>0</v>
      </c>
      <c r="I1127" s="21">
        <v>0</v>
      </c>
      <c r="J1127" s="21">
        <v>0</v>
      </c>
      <c r="K1127" s="21">
        <v>0</v>
      </c>
      <c r="L1127" s="21">
        <f t="shared" si="389"/>
        <v>0</v>
      </c>
      <c r="M1127" s="22">
        <f t="shared" si="398"/>
        <v>125391750</v>
      </c>
      <c r="N1127" s="21">
        <v>125391750</v>
      </c>
      <c r="O1127" s="21">
        <v>0</v>
      </c>
      <c r="P1127" s="21">
        <v>0</v>
      </c>
      <c r="Q1127" s="62">
        <v>0</v>
      </c>
    </row>
    <row r="1128" spans="1:17" ht="32.25" thickBot="1" x14ac:dyDescent="0.3">
      <c r="A1128" s="87" t="s">
        <v>508</v>
      </c>
      <c r="B1128" s="15" t="s">
        <v>73</v>
      </c>
      <c r="C1128" s="12" t="s">
        <v>16</v>
      </c>
      <c r="D1128" s="12">
        <v>20</v>
      </c>
      <c r="E1128" s="12" t="s">
        <v>14</v>
      </c>
      <c r="F1128" s="16" t="s">
        <v>74</v>
      </c>
      <c r="G1128" s="26">
        <v>2282058000</v>
      </c>
      <c r="H1128" s="26">
        <v>0</v>
      </c>
      <c r="I1128" s="26">
        <v>0</v>
      </c>
      <c r="J1128" s="26">
        <v>0</v>
      </c>
      <c r="K1128" s="29">
        <v>0</v>
      </c>
      <c r="L1128" s="27">
        <f t="shared" si="389"/>
        <v>0</v>
      </c>
      <c r="M1128" s="17">
        <f t="shared" si="398"/>
        <v>2282058000</v>
      </c>
      <c r="N1128" s="29">
        <v>0</v>
      </c>
      <c r="O1128" s="29">
        <v>0</v>
      </c>
      <c r="P1128" s="29">
        <v>0</v>
      </c>
      <c r="Q1128" s="63">
        <v>0</v>
      </c>
    </row>
    <row r="1129" spans="1:17" ht="19.5" thickBot="1" x14ac:dyDescent="0.3">
      <c r="A1129" s="87" t="s">
        <v>508</v>
      </c>
      <c r="B1129" s="15" t="s">
        <v>77</v>
      </c>
      <c r="C1129" s="12" t="s">
        <v>16</v>
      </c>
      <c r="D1129" s="12">
        <v>20</v>
      </c>
      <c r="E1129" s="12" t="s">
        <v>14</v>
      </c>
      <c r="F1129" s="16" t="s">
        <v>78</v>
      </c>
      <c r="G1129" s="27">
        <f>+G1130+G1138</f>
        <v>19419071000</v>
      </c>
      <c r="H1129" s="27">
        <f>+H1130+H1138</f>
        <v>0</v>
      </c>
      <c r="I1129" s="27">
        <f>+I1130+I1138</f>
        <v>0</v>
      </c>
      <c r="J1129" s="27">
        <f>+J1130+J1138</f>
        <v>266903467</v>
      </c>
      <c r="K1129" s="27">
        <f>+K1130+K1138</f>
        <v>266903467</v>
      </c>
      <c r="L1129" s="27">
        <f t="shared" si="389"/>
        <v>0</v>
      </c>
      <c r="M1129" s="27">
        <f>+M1130+M1138</f>
        <v>19419071000</v>
      </c>
      <c r="N1129" s="27">
        <f>+N1130+N1138</f>
        <v>16203369666.09</v>
      </c>
      <c r="O1129" s="27">
        <f>+O1130+O1138</f>
        <v>14850801670.969999</v>
      </c>
      <c r="P1129" s="27">
        <f>+P1130+P1138</f>
        <v>6864927672.0600004</v>
      </c>
      <c r="Q1129" s="64">
        <f>+Q1130+Q1138</f>
        <v>6655349733.0600004</v>
      </c>
    </row>
    <row r="1130" spans="1:17" ht="19.5" thickBot="1" x14ac:dyDescent="0.3">
      <c r="A1130" s="87" t="s">
        <v>508</v>
      </c>
      <c r="B1130" s="15" t="s">
        <v>79</v>
      </c>
      <c r="C1130" s="12" t="s">
        <v>16</v>
      </c>
      <c r="D1130" s="12">
        <v>20</v>
      </c>
      <c r="E1130" s="12" t="s">
        <v>14</v>
      </c>
      <c r="F1130" s="16" t="s">
        <v>80</v>
      </c>
      <c r="G1130" s="29">
        <f>+G1131</f>
        <v>0</v>
      </c>
      <c r="H1130" s="29">
        <f>+H1131</f>
        <v>0</v>
      </c>
      <c r="I1130" s="29">
        <f>+I1131</f>
        <v>0</v>
      </c>
      <c r="J1130" s="29">
        <f>+J1131</f>
        <v>64355800</v>
      </c>
      <c r="K1130" s="29">
        <f>+K1131</f>
        <v>0</v>
      </c>
      <c r="L1130" s="29">
        <f t="shared" si="389"/>
        <v>64355800</v>
      </c>
      <c r="M1130" s="29">
        <f>+M1131</f>
        <v>64355800</v>
      </c>
      <c r="N1130" s="29">
        <f>+N1131</f>
        <v>63507348.960000001</v>
      </c>
      <c r="O1130" s="29">
        <f>+O1131</f>
        <v>2151624.58</v>
      </c>
      <c r="P1130" s="29">
        <f>+P1131</f>
        <v>2151624.58</v>
      </c>
      <c r="Q1130" s="63">
        <f>+Q1131</f>
        <v>2151624.58</v>
      </c>
    </row>
    <row r="1131" spans="1:17" ht="19.5" thickBot="1" x14ac:dyDescent="0.3">
      <c r="A1131" s="87" t="s">
        <v>508</v>
      </c>
      <c r="B1131" s="15" t="s">
        <v>81</v>
      </c>
      <c r="C1131" s="12" t="s">
        <v>16</v>
      </c>
      <c r="D1131" s="12">
        <v>20</v>
      </c>
      <c r="E1131" s="12" t="s">
        <v>14</v>
      </c>
      <c r="F1131" s="16" t="s">
        <v>82</v>
      </c>
      <c r="G1131" s="27">
        <f>+G1134+G1132</f>
        <v>0</v>
      </c>
      <c r="H1131" s="27">
        <f t="shared" ref="H1131:Q1131" si="399">+H1134+H1132</f>
        <v>0</v>
      </c>
      <c r="I1131" s="27">
        <f t="shared" si="399"/>
        <v>0</v>
      </c>
      <c r="J1131" s="27">
        <f t="shared" si="399"/>
        <v>64355800</v>
      </c>
      <c r="K1131" s="27">
        <f t="shared" si="399"/>
        <v>0</v>
      </c>
      <c r="L1131" s="27">
        <f t="shared" si="389"/>
        <v>64355800</v>
      </c>
      <c r="M1131" s="27">
        <f t="shared" si="399"/>
        <v>64355800</v>
      </c>
      <c r="N1131" s="27">
        <f t="shared" si="399"/>
        <v>63507348.960000001</v>
      </c>
      <c r="O1131" s="27">
        <f t="shared" si="399"/>
        <v>2151624.58</v>
      </c>
      <c r="P1131" s="27">
        <f t="shared" si="399"/>
        <v>2151624.58</v>
      </c>
      <c r="Q1131" s="64">
        <f t="shared" si="399"/>
        <v>2151624.58</v>
      </c>
    </row>
    <row r="1132" spans="1:17" ht="32.25" thickBot="1" x14ac:dyDescent="0.3">
      <c r="A1132" s="87" t="s">
        <v>508</v>
      </c>
      <c r="B1132" s="15" t="s">
        <v>83</v>
      </c>
      <c r="C1132" s="12" t="s">
        <v>16</v>
      </c>
      <c r="D1132" s="12">
        <v>20</v>
      </c>
      <c r="E1132" s="12" t="s">
        <v>14</v>
      </c>
      <c r="F1132" s="16" t="s">
        <v>84</v>
      </c>
      <c r="G1132" s="27">
        <f>+G1133</f>
        <v>0</v>
      </c>
      <c r="H1132" s="27">
        <f>+H1133</f>
        <v>0</v>
      </c>
      <c r="I1132" s="27">
        <f>+I1133</f>
        <v>0</v>
      </c>
      <c r="J1132" s="27">
        <f>+J1133</f>
        <v>60074800</v>
      </c>
      <c r="K1132" s="27">
        <f>+K1133</f>
        <v>0</v>
      </c>
      <c r="L1132" s="27">
        <f t="shared" si="389"/>
        <v>60074800</v>
      </c>
      <c r="M1132" s="27">
        <f>+M1133</f>
        <v>60074800</v>
      </c>
      <c r="N1132" s="27">
        <f>+N1133</f>
        <v>60074800</v>
      </c>
      <c r="O1132" s="27">
        <f>+O1133</f>
        <v>0</v>
      </c>
      <c r="P1132" s="27">
        <f>+P1133</f>
        <v>0</v>
      </c>
      <c r="Q1132" s="64">
        <f>+Q1133</f>
        <v>0</v>
      </c>
    </row>
    <row r="1133" spans="1:17" ht="32.25" thickBot="1" x14ac:dyDescent="0.3">
      <c r="A1133" s="87" t="s">
        <v>508</v>
      </c>
      <c r="B1133" s="18" t="s">
        <v>85</v>
      </c>
      <c r="C1133" s="19" t="s">
        <v>16</v>
      </c>
      <c r="D1133" s="19">
        <v>20</v>
      </c>
      <c r="E1133" s="19" t="s">
        <v>14</v>
      </c>
      <c r="F1133" s="20" t="s">
        <v>509</v>
      </c>
      <c r="G1133" s="21">
        <v>0</v>
      </c>
      <c r="H1133" s="21">
        <v>0</v>
      </c>
      <c r="I1133" s="21">
        <v>0</v>
      </c>
      <c r="J1133" s="21">
        <v>60074800</v>
      </c>
      <c r="K1133" s="21">
        <v>0</v>
      </c>
      <c r="L1133" s="21">
        <f>+H1133-I1133+J1133-K1133</f>
        <v>60074800</v>
      </c>
      <c r="M1133" s="21">
        <f>+G1133+L1133</f>
        <v>60074800</v>
      </c>
      <c r="N1133" s="25">
        <v>60074800</v>
      </c>
      <c r="O1133" s="25">
        <v>0</v>
      </c>
      <c r="P1133" s="21">
        <v>0</v>
      </c>
      <c r="Q1133" s="62">
        <v>0</v>
      </c>
    </row>
    <row r="1134" spans="1:17" ht="19.5" thickBot="1" x14ac:dyDescent="0.3">
      <c r="A1134" s="87" t="s">
        <v>508</v>
      </c>
      <c r="B1134" s="15" t="s">
        <v>87</v>
      </c>
      <c r="C1134" s="12" t="s">
        <v>16</v>
      </c>
      <c r="D1134" s="12">
        <v>20</v>
      </c>
      <c r="E1134" s="12" t="s">
        <v>14</v>
      </c>
      <c r="F1134" s="16" t="s">
        <v>88</v>
      </c>
      <c r="G1134" s="27">
        <f>+G1135+G1137+G1136</f>
        <v>0</v>
      </c>
      <c r="H1134" s="27">
        <f>+H1135+H1137+H1136</f>
        <v>0</v>
      </c>
      <c r="I1134" s="27">
        <f>+I1135+I1137+I1136</f>
        <v>0</v>
      </c>
      <c r="J1134" s="27">
        <f>+J1135+J1137+J1136</f>
        <v>4281000</v>
      </c>
      <c r="K1134" s="27">
        <f>+K1135+K1137+K1136</f>
        <v>0</v>
      </c>
      <c r="L1134" s="27">
        <f t="shared" si="389"/>
        <v>4281000</v>
      </c>
      <c r="M1134" s="27">
        <f>+M1135+M1137+M1136</f>
        <v>4281000</v>
      </c>
      <c r="N1134" s="27">
        <f>+N1135+N1137+N1136</f>
        <v>3432548.96</v>
      </c>
      <c r="O1134" s="27">
        <f>+O1135+O1137+O1136</f>
        <v>2151624.58</v>
      </c>
      <c r="P1134" s="27">
        <f>+P1135+P1137+P1136</f>
        <v>2151624.58</v>
      </c>
      <c r="Q1134" s="64">
        <f>+Q1135+Q1137+Q1136</f>
        <v>2151624.58</v>
      </c>
    </row>
    <row r="1135" spans="1:17" ht="32.25" thickBot="1" x14ac:dyDescent="0.3">
      <c r="A1135" s="87" t="s">
        <v>508</v>
      </c>
      <c r="B1135" s="18" t="s">
        <v>89</v>
      </c>
      <c r="C1135" s="19" t="s">
        <v>16</v>
      </c>
      <c r="D1135" s="19">
        <v>20</v>
      </c>
      <c r="E1135" s="19" t="s">
        <v>14</v>
      </c>
      <c r="F1135" s="20" t="s">
        <v>504</v>
      </c>
      <c r="G1135" s="21">
        <v>0</v>
      </c>
      <c r="H1135" s="21">
        <v>0</v>
      </c>
      <c r="I1135" s="21">
        <v>0</v>
      </c>
      <c r="J1135" s="21">
        <f>500000+501000</f>
        <v>1001000</v>
      </c>
      <c r="K1135" s="21">
        <v>0</v>
      </c>
      <c r="L1135" s="21">
        <f t="shared" si="389"/>
        <v>1001000</v>
      </c>
      <c r="M1135" s="21">
        <f>+G1135+L1135</f>
        <v>1001000</v>
      </c>
      <c r="N1135" s="25">
        <v>519097.26</v>
      </c>
      <c r="O1135" s="25">
        <v>518172.88</v>
      </c>
      <c r="P1135" s="21">
        <v>518172.88</v>
      </c>
      <c r="Q1135" s="62">
        <v>518172.88</v>
      </c>
    </row>
    <row r="1136" spans="1:17" ht="19.5" thickBot="1" x14ac:dyDescent="0.3">
      <c r="A1136" s="87" t="s">
        <v>508</v>
      </c>
      <c r="B1136" s="18" t="s">
        <v>91</v>
      </c>
      <c r="C1136" s="19" t="s">
        <v>16</v>
      </c>
      <c r="D1136" s="19">
        <v>20</v>
      </c>
      <c r="E1136" s="19" t="s">
        <v>14</v>
      </c>
      <c r="F1136" s="20" t="s">
        <v>92</v>
      </c>
      <c r="G1136" s="21">
        <v>0</v>
      </c>
      <c r="H1136" s="21">
        <v>0</v>
      </c>
      <c r="I1136" s="21">
        <v>0</v>
      </c>
      <c r="J1136" s="21">
        <f>1000000+1280000</f>
        <v>2280000</v>
      </c>
      <c r="K1136" s="21">
        <v>0</v>
      </c>
      <c r="L1136" s="21">
        <f t="shared" si="389"/>
        <v>2280000</v>
      </c>
      <c r="M1136" s="21">
        <f>+G1136+L1136</f>
        <v>2280000</v>
      </c>
      <c r="N1136" s="25">
        <v>1916945.6</v>
      </c>
      <c r="O1136" s="25">
        <v>636945.6</v>
      </c>
      <c r="P1136" s="21">
        <v>636945.6</v>
      </c>
      <c r="Q1136" s="62">
        <v>636945.6</v>
      </c>
    </row>
    <row r="1137" spans="1:17" ht="32.25" thickBot="1" x14ac:dyDescent="0.3">
      <c r="A1137" s="87" t="s">
        <v>508</v>
      </c>
      <c r="B1137" s="18" t="s">
        <v>93</v>
      </c>
      <c r="C1137" s="19" t="s">
        <v>16</v>
      </c>
      <c r="D1137" s="19">
        <v>20</v>
      </c>
      <c r="E1137" s="19" t="s">
        <v>14</v>
      </c>
      <c r="F1137" s="20" t="s">
        <v>505</v>
      </c>
      <c r="G1137" s="21">
        <v>0</v>
      </c>
      <c r="H1137" s="21">
        <v>0</v>
      </c>
      <c r="I1137" s="21">
        <v>0</v>
      </c>
      <c r="J1137" s="21">
        <f>500000+500000</f>
        <v>1000000</v>
      </c>
      <c r="K1137" s="21">
        <v>0</v>
      </c>
      <c r="L1137" s="21">
        <f t="shared" si="389"/>
        <v>1000000</v>
      </c>
      <c r="M1137" s="21">
        <f>+G1137+L1137</f>
        <v>1000000</v>
      </c>
      <c r="N1137" s="25">
        <v>996506.1</v>
      </c>
      <c r="O1137" s="25">
        <v>996506.1</v>
      </c>
      <c r="P1137" s="21">
        <v>996506.1</v>
      </c>
      <c r="Q1137" s="62">
        <v>996506.1</v>
      </c>
    </row>
    <row r="1138" spans="1:17" ht="19.5" thickBot="1" x14ac:dyDescent="0.3">
      <c r="A1138" s="87" t="s">
        <v>508</v>
      </c>
      <c r="B1138" s="15" t="s">
        <v>95</v>
      </c>
      <c r="C1138" s="12" t="s">
        <v>16</v>
      </c>
      <c r="D1138" s="12">
        <v>20</v>
      </c>
      <c r="E1138" s="12" t="s">
        <v>14</v>
      </c>
      <c r="F1138" s="16" t="s">
        <v>96</v>
      </c>
      <c r="G1138" s="29">
        <f>+G1139+G1154</f>
        <v>19419071000</v>
      </c>
      <c r="H1138" s="29">
        <f>+H1139+H1154</f>
        <v>0</v>
      </c>
      <c r="I1138" s="29">
        <f>+I1139+I1154</f>
        <v>0</v>
      </c>
      <c r="J1138" s="29">
        <f>+J1139+J1154</f>
        <v>202547667</v>
      </c>
      <c r="K1138" s="29">
        <f>+K1139+K1154</f>
        <v>266903467</v>
      </c>
      <c r="L1138" s="29">
        <f t="shared" si="389"/>
        <v>-64355800</v>
      </c>
      <c r="M1138" s="29">
        <f>+M1139+M1154</f>
        <v>19354715200</v>
      </c>
      <c r="N1138" s="29">
        <f>+N1139+N1154</f>
        <v>16139862317.130001</v>
      </c>
      <c r="O1138" s="29">
        <f>+O1139+O1154</f>
        <v>14848650046.389999</v>
      </c>
      <c r="P1138" s="29">
        <f>+P1139+P1154</f>
        <v>6862776047.4800005</v>
      </c>
      <c r="Q1138" s="63">
        <f>+Q1139+Q1154</f>
        <v>6653198108.4800005</v>
      </c>
    </row>
    <row r="1139" spans="1:17" ht="19.5" thickBot="1" x14ac:dyDescent="0.3">
      <c r="A1139" s="87" t="s">
        <v>508</v>
      </c>
      <c r="B1139" s="15" t="s">
        <v>97</v>
      </c>
      <c r="C1139" s="12" t="s">
        <v>16</v>
      </c>
      <c r="D1139" s="12">
        <v>20</v>
      </c>
      <c r="E1139" s="12" t="s">
        <v>14</v>
      </c>
      <c r="F1139" s="16" t="s">
        <v>98</v>
      </c>
      <c r="G1139" s="27">
        <f>+G1140+G1144+G1152</f>
        <v>189934492</v>
      </c>
      <c r="H1139" s="27">
        <f t="shared" ref="H1139:Q1139" si="400">+H1140+H1144+H1152</f>
        <v>0</v>
      </c>
      <c r="I1139" s="27">
        <f t="shared" si="400"/>
        <v>0</v>
      </c>
      <c r="J1139" s="27">
        <f t="shared" si="400"/>
        <v>57527667</v>
      </c>
      <c r="K1139" s="27">
        <f t="shared" si="400"/>
        <v>0</v>
      </c>
      <c r="L1139" s="27">
        <f>+H1139-I1139+J1139-K1139</f>
        <v>57527667</v>
      </c>
      <c r="M1139" s="27">
        <f t="shared" si="400"/>
        <v>247462159</v>
      </c>
      <c r="N1139" s="27">
        <f t="shared" si="400"/>
        <v>115664257.42999999</v>
      </c>
      <c r="O1139" s="27">
        <f t="shared" si="400"/>
        <v>67053382.020000011</v>
      </c>
      <c r="P1139" s="27">
        <f t="shared" si="400"/>
        <v>30792577.019999996</v>
      </c>
      <c r="Q1139" s="64">
        <f t="shared" si="400"/>
        <v>30792577.019999996</v>
      </c>
    </row>
    <row r="1140" spans="1:17" ht="48" thickBot="1" x14ac:dyDescent="0.3">
      <c r="A1140" s="87" t="s">
        <v>508</v>
      </c>
      <c r="B1140" s="15" t="s">
        <v>99</v>
      </c>
      <c r="C1140" s="12" t="s">
        <v>16</v>
      </c>
      <c r="D1140" s="12">
        <v>20</v>
      </c>
      <c r="E1140" s="12" t="s">
        <v>14</v>
      </c>
      <c r="F1140" s="16" t="s">
        <v>462</v>
      </c>
      <c r="G1140" s="27">
        <f>+G1141+G1142+G1143</f>
        <v>22285314</v>
      </c>
      <c r="H1140" s="27">
        <f>+H1141+H1142+H1143</f>
        <v>0</v>
      </c>
      <c r="I1140" s="27">
        <f>+I1141+I1142+I1143</f>
        <v>0</v>
      </c>
      <c r="J1140" s="27">
        <f>+J1141+J1142+J1143</f>
        <v>0</v>
      </c>
      <c r="K1140" s="27">
        <f>+K1141+K1142+K1143</f>
        <v>0</v>
      </c>
      <c r="L1140" s="27">
        <f t="shared" si="389"/>
        <v>0</v>
      </c>
      <c r="M1140" s="27">
        <f>+M1141+M1142+M1143</f>
        <v>22285314</v>
      </c>
      <c r="N1140" s="27">
        <f>+N1141+N1142+N1143</f>
        <v>8349388.8599999994</v>
      </c>
      <c r="O1140" s="27">
        <f>+O1141+O1142+O1143</f>
        <v>8347403.6999999993</v>
      </c>
      <c r="P1140" s="27">
        <f>+P1141+P1142+P1143</f>
        <v>5332679.7</v>
      </c>
      <c r="Q1140" s="64">
        <f>+Q1141+Q1142+Q1143</f>
        <v>5332679.7</v>
      </c>
    </row>
    <row r="1141" spans="1:17" ht="48" thickBot="1" x14ac:dyDescent="0.3">
      <c r="A1141" s="87" t="s">
        <v>508</v>
      </c>
      <c r="B1141" s="18" t="s">
        <v>101</v>
      </c>
      <c r="C1141" s="19" t="s">
        <v>16</v>
      </c>
      <c r="D1141" s="19">
        <v>20</v>
      </c>
      <c r="E1141" s="19" t="s">
        <v>14</v>
      </c>
      <c r="F1141" s="20" t="s">
        <v>463</v>
      </c>
      <c r="G1141" s="21">
        <v>17785314</v>
      </c>
      <c r="H1141" s="21">
        <v>0</v>
      </c>
      <c r="I1141" s="21">
        <v>0</v>
      </c>
      <c r="J1141" s="21">
        <v>0</v>
      </c>
      <c r="K1141" s="21">
        <v>0</v>
      </c>
      <c r="L1141" s="21">
        <f t="shared" ref="L1141:L1211" si="401">+H1141-I1141+J1141-K1141</f>
        <v>0</v>
      </c>
      <c r="M1141" s="21">
        <f>+G1141+L1141</f>
        <v>17785314</v>
      </c>
      <c r="N1141" s="25">
        <v>7015779.2599999998</v>
      </c>
      <c r="O1141" s="25">
        <v>7014794.0999999996</v>
      </c>
      <c r="P1141" s="21">
        <v>4000070.1</v>
      </c>
      <c r="Q1141" s="62">
        <v>4000070.1</v>
      </c>
    </row>
    <row r="1142" spans="1:17" ht="32.25" thickBot="1" x14ac:dyDescent="0.3">
      <c r="A1142" s="87" t="s">
        <v>508</v>
      </c>
      <c r="B1142" s="18" t="s">
        <v>103</v>
      </c>
      <c r="C1142" s="19" t="s">
        <v>16</v>
      </c>
      <c r="D1142" s="19">
        <v>20</v>
      </c>
      <c r="E1142" s="19" t="s">
        <v>14</v>
      </c>
      <c r="F1142" s="20" t="s">
        <v>104</v>
      </c>
      <c r="G1142" s="21">
        <v>1500000</v>
      </c>
      <c r="H1142" s="21">
        <v>0</v>
      </c>
      <c r="I1142" s="21">
        <v>0</v>
      </c>
      <c r="J1142" s="21">
        <v>0</v>
      </c>
      <c r="K1142" s="21">
        <v>0</v>
      </c>
      <c r="L1142" s="21">
        <f t="shared" si="401"/>
        <v>0</v>
      </c>
      <c r="M1142" s="21">
        <f>+G1142+L1142</f>
        <v>1500000</v>
      </c>
      <c r="N1142" s="25">
        <v>1333609.6000000001</v>
      </c>
      <c r="O1142" s="25">
        <v>1332609.6000000001</v>
      </c>
      <c r="P1142" s="21">
        <v>1332609.6000000001</v>
      </c>
      <c r="Q1142" s="62">
        <v>1332609.6000000001</v>
      </c>
    </row>
    <row r="1143" spans="1:17" ht="19.5" thickBot="1" x14ac:dyDescent="0.3">
      <c r="A1143" s="87" t="s">
        <v>508</v>
      </c>
      <c r="B1143" s="18" t="s">
        <v>105</v>
      </c>
      <c r="C1143" s="19" t="s">
        <v>16</v>
      </c>
      <c r="D1143" s="19">
        <v>20</v>
      </c>
      <c r="E1143" s="19" t="s">
        <v>14</v>
      </c>
      <c r="F1143" s="20" t="s">
        <v>106</v>
      </c>
      <c r="G1143" s="21">
        <v>3000000</v>
      </c>
      <c r="H1143" s="21">
        <v>0</v>
      </c>
      <c r="I1143" s="21">
        <v>0</v>
      </c>
      <c r="J1143" s="21">
        <v>0</v>
      </c>
      <c r="K1143" s="21">
        <v>0</v>
      </c>
      <c r="L1143" s="21">
        <f t="shared" si="401"/>
        <v>0</v>
      </c>
      <c r="M1143" s="21">
        <f>+G1143+L1143</f>
        <v>3000000</v>
      </c>
      <c r="N1143" s="25">
        <v>0</v>
      </c>
      <c r="O1143" s="25">
        <v>0</v>
      </c>
      <c r="P1143" s="21">
        <v>0</v>
      </c>
      <c r="Q1143" s="62">
        <v>0</v>
      </c>
    </row>
    <row r="1144" spans="1:17" ht="32.25" thickBot="1" x14ac:dyDescent="0.3">
      <c r="A1144" s="87" t="s">
        <v>508</v>
      </c>
      <c r="B1144" s="30" t="s">
        <v>107</v>
      </c>
      <c r="C1144" s="12" t="s">
        <v>16</v>
      </c>
      <c r="D1144" s="12">
        <v>20</v>
      </c>
      <c r="E1144" s="12" t="s">
        <v>14</v>
      </c>
      <c r="F1144" s="16" t="s">
        <v>464</v>
      </c>
      <c r="G1144" s="27">
        <f>+G1146+G1147+G1149+G1150+G1151+G1148+G1145</f>
        <v>167649178</v>
      </c>
      <c r="H1144" s="27">
        <f>+H1146+H1147+H1149+H1150+H1151+H1148+H1145</f>
        <v>0</v>
      </c>
      <c r="I1144" s="27">
        <f>+I1146+I1147+I1149+I1150+I1151+I1148+I1145</f>
        <v>0</v>
      </c>
      <c r="J1144" s="27">
        <f>+J1146+J1147+J1149+J1150+J1151+J1148+J1145</f>
        <v>48602667</v>
      </c>
      <c r="K1144" s="27">
        <f>+K1146+K1147+K1149+K1150+K1151+K1148+K1145</f>
        <v>0</v>
      </c>
      <c r="L1144" s="27">
        <f>+H1144-I1144+J1144-K1144</f>
        <v>48602667</v>
      </c>
      <c r="M1144" s="27">
        <f>+M1146+M1147+M1149+M1150+M1151+M1148+M1145</f>
        <v>216251845</v>
      </c>
      <c r="N1144" s="27">
        <f>+N1146+N1147+N1149+N1150+N1151+N1148+N1145</f>
        <v>107314868.56999999</v>
      </c>
      <c r="O1144" s="27">
        <f>+O1146+O1147+O1149+O1150+O1151+O1148+O1145</f>
        <v>58705978.320000008</v>
      </c>
      <c r="P1144" s="27">
        <f>+P1146+P1147+P1149+P1150+P1151+P1148+P1145</f>
        <v>25459897.319999997</v>
      </c>
      <c r="Q1144" s="64">
        <f>+Q1146+Q1147+Q1149+Q1150+Q1151+Q1148+Q1145</f>
        <v>25459897.319999997</v>
      </c>
    </row>
    <row r="1145" spans="1:17" ht="32.25" thickBot="1" x14ac:dyDescent="0.3">
      <c r="A1145" s="87" t="s">
        <v>508</v>
      </c>
      <c r="B1145" s="18" t="s">
        <v>109</v>
      </c>
      <c r="C1145" s="19" t="s">
        <v>16</v>
      </c>
      <c r="D1145" s="19">
        <v>20</v>
      </c>
      <c r="E1145" s="19" t="s">
        <v>14</v>
      </c>
      <c r="F1145" s="20" t="s">
        <v>510</v>
      </c>
      <c r="G1145" s="21">
        <v>0</v>
      </c>
      <c r="H1145" s="21">
        <v>0</v>
      </c>
      <c r="I1145" s="21">
        <v>0</v>
      </c>
      <c r="J1145" s="21">
        <v>7056000</v>
      </c>
      <c r="K1145" s="21">
        <v>0</v>
      </c>
      <c r="L1145" s="21">
        <f>+H1145-I1145+J1145-K1145</f>
        <v>7056000</v>
      </c>
      <c r="M1145" s="21">
        <f>+G1145+L1145</f>
        <v>7056000</v>
      </c>
      <c r="N1145" s="25">
        <v>7056000</v>
      </c>
      <c r="O1145" s="25">
        <v>0</v>
      </c>
      <c r="P1145" s="21">
        <v>0</v>
      </c>
      <c r="Q1145" s="62">
        <v>0</v>
      </c>
    </row>
    <row r="1146" spans="1:17" ht="32.25" thickBot="1" x14ac:dyDescent="0.3">
      <c r="A1146" s="87" t="s">
        <v>508</v>
      </c>
      <c r="B1146" s="31" t="s">
        <v>111</v>
      </c>
      <c r="C1146" s="19" t="s">
        <v>16</v>
      </c>
      <c r="D1146" s="19">
        <v>20</v>
      </c>
      <c r="E1146" s="19" t="s">
        <v>14</v>
      </c>
      <c r="F1146" s="20" t="s">
        <v>465</v>
      </c>
      <c r="G1146" s="21">
        <v>97696672</v>
      </c>
      <c r="H1146" s="21">
        <v>0</v>
      </c>
      <c r="I1146" s="21">
        <v>0</v>
      </c>
      <c r="J1146" s="21">
        <v>0</v>
      </c>
      <c r="K1146" s="21">
        <v>0</v>
      </c>
      <c r="L1146" s="21">
        <f t="shared" si="401"/>
        <v>0</v>
      </c>
      <c r="M1146" s="21">
        <f t="shared" ref="M1146:M1151" si="402">+G1146+L1146</f>
        <v>97696672</v>
      </c>
      <c r="N1146" s="25">
        <v>3362759.31</v>
      </c>
      <c r="O1146" s="25">
        <v>3361764.79</v>
      </c>
      <c r="P1146" s="21">
        <v>1242554.79</v>
      </c>
      <c r="Q1146" s="62">
        <v>1242554.79</v>
      </c>
    </row>
    <row r="1147" spans="1:17" ht="48" thickBot="1" x14ac:dyDescent="0.3">
      <c r="A1147" s="87" t="s">
        <v>508</v>
      </c>
      <c r="B1147" s="31" t="s">
        <v>113</v>
      </c>
      <c r="C1147" s="19" t="s">
        <v>16</v>
      </c>
      <c r="D1147" s="19">
        <v>20</v>
      </c>
      <c r="E1147" s="19" t="s">
        <v>14</v>
      </c>
      <c r="F1147" s="20" t="s">
        <v>114</v>
      </c>
      <c r="G1147" s="21">
        <v>53360773</v>
      </c>
      <c r="H1147" s="21">
        <v>0</v>
      </c>
      <c r="I1147" s="21">
        <v>0</v>
      </c>
      <c r="J1147" s="21">
        <v>0</v>
      </c>
      <c r="K1147" s="21">
        <v>0</v>
      </c>
      <c r="L1147" s="21">
        <f t="shared" si="401"/>
        <v>0</v>
      </c>
      <c r="M1147" s="21">
        <f t="shared" si="402"/>
        <v>53360773</v>
      </c>
      <c r="N1147" s="25">
        <v>47257132</v>
      </c>
      <c r="O1147" s="25">
        <v>47256289.770000003</v>
      </c>
      <c r="P1147" s="21">
        <v>22934973.77</v>
      </c>
      <c r="Q1147" s="62">
        <v>22934973.77</v>
      </c>
    </row>
    <row r="1148" spans="1:17" ht="19.5" thickBot="1" x14ac:dyDescent="0.3">
      <c r="A1148" s="87" t="s">
        <v>508</v>
      </c>
      <c r="B1148" s="31" t="s">
        <v>115</v>
      </c>
      <c r="C1148" s="19" t="s">
        <v>16</v>
      </c>
      <c r="D1148" s="19">
        <v>20</v>
      </c>
      <c r="E1148" s="19" t="s">
        <v>14</v>
      </c>
      <c r="F1148" s="20" t="s">
        <v>116</v>
      </c>
      <c r="G1148" s="21">
        <v>3000000</v>
      </c>
      <c r="H1148" s="21">
        <v>0</v>
      </c>
      <c r="I1148" s="21">
        <v>0</v>
      </c>
      <c r="J1148" s="21">
        <v>0</v>
      </c>
      <c r="K1148" s="21">
        <v>0</v>
      </c>
      <c r="L1148" s="21">
        <f t="shared" si="401"/>
        <v>0</v>
      </c>
      <c r="M1148" s="21">
        <f t="shared" si="402"/>
        <v>3000000</v>
      </c>
      <c r="N1148" s="25">
        <v>282700</v>
      </c>
      <c r="O1148" s="25">
        <v>281700</v>
      </c>
      <c r="P1148" s="21">
        <v>281700</v>
      </c>
      <c r="Q1148" s="62">
        <v>281700</v>
      </c>
    </row>
    <row r="1149" spans="1:17" ht="48" thickBot="1" x14ac:dyDescent="0.3">
      <c r="A1149" s="87" t="s">
        <v>508</v>
      </c>
      <c r="B1149" s="31" t="s">
        <v>117</v>
      </c>
      <c r="C1149" s="19" t="s">
        <v>16</v>
      </c>
      <c r="D1149" s="19">
        <v>20</v>
      </c>
      <c r="E1149" s="19" t="s">
        <v>14</v>
      </c>
      <c r="F1149" s="20" t="s">
        <v>118</v>
      </c>
      <c r="G1149" s="21">
        <v>3492117</v>
      </c>
      <c r="H1149" s="21">
        <v>0</v>
      </c>
      <c r="I1149" s="21">
        <v>0</v>
      </c>
      <c r="J1149" s="21">
        <v>2000000</v>
      </c>
      <c r="K1149" s="21">
        <v>0</v>
      </c>
      <c r="L1149" s="21">
        <f t="shared" si="401"/>
        <v>2000000</v>
      </c>
      <c r="M1149" s="21">
        <f t="shared" si="402"/>
        <v>5492117</v>
      </c>
      <c r="N1149" s="25">
        <v>3505315.26</v>
      </c>
      <c r="O1149" s="25">
        <v>1504316.77</v>
      </c>
      <c r="P1149" s="21">
        <v>1000056.77</v>
      </c>
      <c r="Q1149" s="62">
        <v>1000056.77</v>
      </c>
    </row>
    <row r="1150" spans="1:17" ht="19.5" thickBot="1" x14ac:dyDescent="0.3">
      <c r="A1150" s="87" t="s">
        <v>508</v>
      </c>
      <c r="B1150" s="31" t="s">
        <v>119</v>
      </c>
      <c r="C1150" s="19" t="s">
        <v>16</v>
      </c>
      <c r="D1150" s="19">
        <v>20</v>
      </c>
      <c r="E1150" s="19" t="s">
        <v>14</v>
      </c>
      <c r="F1150" s="20" t="s">
        <v>120</v>
      </c>
      <c r="G1150" s="21">
        <v>8099616</v>
      </c>
      <c r="H1150" s="21">
        <v>0</v>
      </c>
      <c r="I1150" s="21">
        <v>0</v>
      </c>
      <c r="J1150" s="21">
        <v>2546667</v>
      </c>
      <c r="K1150" s="21">
        <v>0</v>
      </c>
      <c r="L1150" s="21">
        <f t="shared" si="401"/>
        <v>2546667</v>
      </c>
      <c r="M1150" s="21">
        <f t="shared" si="402"/>
        <v>10646283</v>
      </c>
      <c r="N1150" s="25">
        <v>8848962</v>
      </c>
      <c r="O1150" s="25">
        <v>6301296.5599999996</v>
      </c>
      <c r="P1150" s="21">
        <v>1.56</v>
      </c>
      <c r="Q1150" s="62">
        <v>1.56</v>
      </c>
    </row>
    <row r="1151" spans="1:17" ht="19.5" thickBot="1" x14ac:dyDescent="0.3">
      <c r="A1151" s="87" t="s">
        <v>508</v>
      </c>
      <c r="B1151" s="31" t="s">
        <v>123</v>
      </c>
      <c r="C1151" s="19" t="s">
        <v>16</v>
      </c>
      <c r="D1151" s="19">
        <v>20</v>
      </c>
      <c r="E1151" s="19" t="s">
        <v>14</v>
      </c>
      <c r="F1151" s="20" t="s">
        <v>466</v>
      </c>
      <c r="G1151" s="21">
        <v>2000000</v>
      </c>
      <c r="H1151" s="21">
        <v>0</v>
      </c>
      <c r="I1151" s="21">
        <v>0</v>
      </c>
      <c r="J1151" s="21">
        <v>37000000</v>
      </c>
      <c r="K1151" s="21">
        <v>0</v>
      </c>
      <c r="L1151" s="21">
        <f t="shared" si="401"/>
        <v>37000000</v>
      </c>
      <c r="M1151" s="21">
        <f t="shared" si="402"/>
        <v>39000000</v>
      </c>
      <c r="N1151" s="25">
        <v>37002000</v>
      </c>
      <c r="O1151" s="25">
        <v>610.42999999999995</v>
      </c>
      <c r="P1151" s="21">
        <v>610.42999999999995</v>
      </c>
      <c r="Q1151" s="62">
        <v>610.42999999999995</v>
      </c>
    </row>
    <row r="1152" spans="1:17" ht="32.25" thickBot="1" x14ac:dyDescent="0.3">
      <c r="A1152" s="87" t="s">
        <v>508</v>
      </c>
      <c r="B1152" s="15" t="s">
        <v>125</v>
      </c>
      <c r="C1152" s="12" t="s">
        <v>16</v>
      </c>
      <c r="D1152" s="12">
        <v>20</v>
      </c>
      <c r="E1152" s="12" t="s">
        <v>14</v>
      </c>
      <c r="F1152" s="16" t="s">
        <v>126</v>
      </c>
      <c r="G1152" s="27">
        <f>+G1153</f>
        <v>0</v>
      </c>
      <c r="H1152" s="27">
        <f>+H1153</f>
        <v>0</v>
      </c>
      <c r="I1152" s="27">
        <f>+I1153</f>
        <v>0</v>
      </c>
      <c r="J1152" s="27">
        <f>+J1153</f>
        <v>8925000</v>
      </c>
      <c r="K1152" s="27">
        <f>+K1153</f>
        <v>0</v>
      </c>
      <c r="L1152" s="27">
        <f>+H1152-I1152+J1152-K1152</f>
        <v>8925000</v>
      </c>
      <c r="M1152" s="27">
        <f>+M1153</f>
        <v>8925000</v>
      </c>
      <c r="N1152" s="27">
        <f>+N1153</f>
        <v>0</v>
      </c>
      <c r="O1152" s="27">
        <f>+O1153</f>
        <v>0</v>
      </c>
      <c r="P1152" s="27">
        <f>+P1153</f>
        <v>0</v>
      </c>
      <c r="Q1152" s="64">
        <f>+Q1153</f>
        <v>0</v>
      </c>
    </row>
    <row r="1153" spans="1:17" ht="32.25" thickBot="1" x14ac:dyDescent="0.3">
      <c r="A1153" s="87" t="s">
        <v>508</v>
      </c>
      <c r="B1153" s="18" t="s">
        <v>129</v>
      </c>
      <c r="C1153" s="19" t="s">
        <v>16</v>
      </c>
      <c r="D1153" s="19">
        <v>20</v>
      </c>
      <c r="E1153" s="19" t="s">
        <v>14</v>
      </c>
      <c r="F1153" s="20" t="s">
        <v>504</v>
      </c>
      <c r="G1153" s="21">
        <v>0</v>
      </c>
      <c r="H1153" s="21">
        <v>0</v>
      </c>
      <c r="I1153" s="21">
        <v>0</v>
      </c>
      <c r="J1153" s="21">
        <v>8925000</v>
      </c>
      <c r="K1153" s="21">
        <v>0</v>
      </c>
      <c r="L1153" s="21">
        <f>+H1153-I1153+J1153-K1153</f>
        <v>8925000</v>
      </c>
      <c r="M1153" s="21">
        <f>+G1153+L1153</f>
        <v>8925000</v>
      </c>
      <c r="N1153" s="25">
        <v>0</v>
      </c>
      <c r="O1153" s="25">
        <v>0</v>
      </c>
      <c r="P1153" s="21">
        <v>0</v>
      </c>
      <c r="Q1153" s="62">
        <v>0</v>
      </c>
    </row>
    <row r="1154" spans="1:17" ht="19.5" thickBot="1" x14ac:dyDescent="0.3">
      <c r="A1154" s="87" t="s">
        <v>508</v>
      </c>
      <c r="B1154" s="15" t="s">
        <v>133</v>
      </c>
      <c r="C1154" s="12" t="s">
        <v>16</v>
      </c>
      <c r="D1154" s="12">
        <v>20</v>
      </c>
      <c r="E1154" s="12" t="s">
        <v>14</v>
      </c>
      <c r="F1154" s="16" t="s">
        <v>134</v>
      </c>
      <c r="G1154" s="27">
        <f>+G1157+G1168+G1175+G1181+G1164+G1155</f>
        <v>19229136508</v>
      </c>
      <c r="H1154" s="27">
        <f>+H1157+H1168+H1175+H1181+H1164+H1155</f>
        <v>0</v>
      </c>
      <c r="I1154" s="27">
        <f>+I1157+I1168+I1175+I1181+I1164+I1155</f>
        <v>0</v>
      </c>
      <c r="J1154" s="27">
        <f>+J1157+J1168+J1175+J1181+J1164+J1155</f>
        <v>145020000</v>
      </c>
      <c r="K1154" s="27">
        <f>+K1157+K1168+K1175+K1181+K1164+K1155</f>
        <v>266903467</v>
      </c>
      <c r="L1154" s="27">
        <f t="shared" si="401"/>
        <v>-121883467</v>
      </c>
      <c r="M1154" s="27">
        <f>+M1157+M1168+M1175+M1181+M1164+M1155</f>
        <v>19107253041</v>
      </c>
      <c r="N1154" s="27">
        <f>+N1157+N1168+N1175+N1181+N1164+N1155</f>
        <v>16024198059.700001</v>
      </c>
      <c r="O1154" s="27">
        <f>+O1157+O1168+O1175+O1181+O1164+O1155</f>
        <v>14781596664.369999</v>
      </c>
      <c r="P1154" s="27">
        <f>+P1157+P1168+P1175+P1181+P1164+P1155</f>
        <v>6831983470.46</v>
      </c>
      <c r="Q1154" s="64">
        <f>+Q1157+Q1168+Q1175+Q1181+Q1164+Q1155</f>
        <v>6622405531.46</v>
      </c>
    </row>
    <row r="1155" spans="1:17" ht="19.5" thickBot="1" x14ac:dyDescent="0.3">
      <c r="A1155" s="87" t="s">
        <v>508</v>
      </c>
      <c r="B1155" s="15" t="s">
        <v>135</v>
      </c>
      <c r="C1155" s="12" t="s">
        <v>16</v>
      </c>
      <c r="D1155" s="12">
        <v>20</v>
      </c>
      <c r="E1155" s="12" t="s">
        <v>14</v>
      </c>
      <c r="F1155" s="16" t="s">
        <v>136</v>
      </c>
      <c r="G1155" s="27">
        <f>+G1156</f>
        <v>0</v>
      </c>
      <c r="H1155" s="27">
        <f>+H1156</f>
        <v>0</v>
      </c>
      <c r="I1155" s="27">
        <f>+I1156</f>
        <v>0</v>
      </c>
      <c r="J1155" s="27">
        <f>+J1156</f>
        <v>10000000</v>
      </c>
      <c r="K1155" s="27">
        <f>+K1156</f>
        <v>0</v>
      </c>
      <c r="L1155" s="27">
        <f>+H1155-I1155+J1155-K1155</f>
        <v>10000000</v>
      </c>
      <c r="M1155" s="27">
        <f>+M1156</f>
        <v>10000000</v>
      </c>
      <c r="N1155" s="27">
        <f>+N1156</f>
        <v>10000000</v>
      </c>
      <c r="O1155" s="27">
        <f>+O1156</f>
        <v>0</v>
      </c>
      <c r="P1155" s="27">
        <f>+P1156</f>
        <v>0</v>
      </c>
      <c r="Q1155" s="64">
        <f>+Q1156</f>
        <v>0</v>
      </c>
    </row>
    <row r="1156" spans="1:17" ht="19.5" thickBot="1" x14ac:dyDescent="0.3">
      <c r="A1156" s="87" t="s">
        <v>508</v>
      </c>
      <c r="B1156" s="18" t="s">
        <v>137</v>
      </c>
      <c r="C1156" s="19" t="s">
        <v>16</v>
      </c>
      <c r="D1156" s="19">
        <v>20</v>
      </c>
      <c r="E1156" s="19" t="s">
        <v>14</v>
      </c>
      <c r="F1156" s="20" t="s">
        <v>138</v>
      </c>
      <c r="G1156" s="21">
        <v>0</v>
      </c>
      <c r="H1156" s="21">
        <v>0</v>
      </c>
      <c r="I1156" s="21">
        <v>0</v>
      </c>
      <c r="J1156" s="21">
        <v>10000000</v>
      </c>
      <c r="K1156" s="21">
        <v>0</v>
      </c>
      <c r="L1156" s="21">
        <f>+H1156-I1156+J1156-K1156</f>
        <v>10000000</v>
      </c>
      <c r="M1156" s="21">
        <f>+G1156+L1156</f>
        <v>10000000</v>
      </c>
      <c r="N1156" s="25">
        <v>10000000</v>
      </c>
      <c r="O1156" s="25">
        <v>0</v>
      </c>
      <c r="P1156" s="21">
        <v>0</v>
      </c>
      <c r="Q1156" s="62">
        <v>0</v>
      </c>
    </row>
    <row r="1157" spans="1:17" ht="63.75" thickBot="1" x14ac:dyDescent="0.3">
      <c r="A1157" s="87" t="s">
        <v>508</v>
      </c>
      <c r="B1157" s="15" t="s">
        <v>139</v>
      </c>
      <c r="C1157" s="12" t="s">
        <v>16</v>
      </c>
      <c r="D1157" s="12">
        <v>20</v>
      </c>
      <c r="E1157" s="12" t="s">
        <v>14</v>
      </c>
      <c r="F1157" s="16" t="s">
        <v>467</v>
      </c>
      <c r="G1157" s="27">
        <f>+G1158+G1161+G1162+G1163+G1160+G1159</f>
        <v>952153325</v>
      </c>
      <c r="H1157" s="27">
        <f>+H1158+H1161+H1162+H1163+H1160+H1159</f>
        <v>0</v>
      </c>
      <c r="I1157" s="27">
        <f>+I1158+I1161+I1162+I1163+I1160+I1159</f>
        <v>0</v>
      </c>
      <c r="J1157" s="27">
        <f>+J1158+J1161+J1162+J1163+J1160+J1159</f>
        <v>45000000</v>
      </c>
      <c r="K1157" s="27">
        <f>+K1158+K1161+K1162+K1163+K1160+K1159</f>
        <v>0</v>
      </c>
      <c r="L1157" s="27">
        <f t="shared" si="401"/>
        <v>45000000</v>
      </c>
      <c r="M1157" s="27">
        <f>+M1158+M1161+M1162+M1163+M1160+M1159</f>
        <v>997153325</v>
      </c>
      <c r="N1157" s="27">
        <f>+N1158+N1161+N1162+N1163+N1160+N1159</f>
        <v>753474694.27999997</v>
      </c>
      <c r="O1157" s="27">
        <f>+O1158+O1161+O1162+O1163+O1160+O1159</f>
        <v>469882143.09000003</v>
      </c>
      <c r="P1157" s="27">
        <f>+P1158+P1161+P1162+P1163+P1160+P1159</f>
        <v>281302573.43000001</v>
      </c>
      <c r="Q1157" s="64">
        <f>+Q1158+Q1161+Q1162+Q1163+Q1160+Q1159</f>
        <v>281302573.43000001</v>
      </c>
    </row>
    <row r="1158" spans="1:17" ht="32.25" thickBot="1" x14ac:dyDescent="0.3">
      <c r="A1158" s="87" t="s">
        <v>508</v>
      </c>
      <c r="B1158" s="18" t="s">
        <v>141</v>
      </c>
      <c r="C1158" s="19" t="s">
        <v>16</v>
      </c>
      <c r="D1158" s="19">
        <v>20</v>
      </c>
      <c r="E1158" s="19" t="s">
        <v>14</v>
      </c>
      <c r="F1158" s="20" t="s">
        <v>142</v>
      </c>
      <c r="G1158" s="21">
        <v>16420000</v>
      </c>
      <c r="H1158" s="21">
        <v>0</v>
      </c>
      <c r="I1158" s="21">
        <v>0</v>
      </c>
      <c r="J1158" s="21">
        <v>0</v>
      </c>
      <c r="K1158" s="21">
        <v>0</v>
      </c>
      <c r="L1158" s="21">
        <f t="shared" si="401"/>
        <v>0</v>
      </c>
      <c r="M1158" s="21">
        <f t="shared" ref="M1158:M1163" si="403">+G1158+L1158</f>
        <v>16420000</v>
      </c>
      <c r="N1158" s="25">
        <v>3899396.95</v>
      </c>
      <c r="O1158" s="25">
        <v>3899396.95</v>
      </c>
      <c r="P1158" s="21">
        <v>3899396.95</v>
      </c>
      <c r="Q1158" s="62">
        <v>3899396.95</v>
      </c>
    </row>
    <row r="1159" spans="1:17" ht="19.5" thickBot="1" x14ac:dyDescent="0.3">
      <c r="A1159" s="87" t="s">
        <v>508</v>
      </c>
      <c r="B1159" s="18" t="s">
        <v>143</v>
      </c>
      <c r="C1159" s="19" t="s">
        <v>16</v>
      </c>
      <c r="D1159" s="19">
        <v>20</v>
      </c>
      <c r="E1159" s="19" t="s">
        <v>14</v>
      </c>
      <c r="F1159" s="20" t="s">
        <v>144</v>
      </c>
      <c r="G1159" s="21">
        <v>86852600</v>
      </c>
      <c r="H1159" s="21">
        <v>0</v>
      </c>
      <c r="I1159" s="21">
        <v>0</v>
      </c>
      <c r="J1159" s="21">
        <v>45000000</v>
      </c>
      <c r="K1159" s="21">
        <v>0</v>
      </c>
      <c r="L1159" s="21">
        <f t="shared" si="401"/>
        <v>45000000</v>
      </c>
      <c r="M1159" s="21">
        <f t="shared" si="403"/>
        <v>131852600</v>
      </c>
      <c r="N1159" s="25">
        <v>130539048</v>
      </c>
      <c r="O1159" s="25">
        <v>130538056.8</v>
      </c>
      <c r="P1159" s="21">
        <v>130538056.8</v>
      </c>
      <c r="Q1159" s="62">
        <v>130538056.8</v>
      </c>
    </row>
    <row r="1160" spans="1:17" ht="19.5" thickBot="1" x14ac:dyDescent="0.3">
      <c r="A1160" s="87" t="s">
        <v>508</v>
      </c>
      <c r="B1160" s="18" t="s">
        <v>145</v>
      </c>
      <c r="C1160" s="19" t="s">
        <v>16</v>
      </c>
      <c r="D1160" s="19">
        <v>20</v>
      </c>
      <c r="E1160" s="19" t="s">
        <v>14</v>
      </c>
      <c r="F1160" s="20" t="s">
        <v>146</v>
      </c>
      <c r="G1160" s="21">
        <v>15717514</v>
      </c>
      <c r="H1160" s="21">
        <v>0</v>
      </c>
      <c r="I1160" s="21">
        <v>0</v>
      </c>
      <c r="J1160" s="21">
        <v>0</v>
      </c>
      <c r="K1160" s="21">
        <v>0</v>
      </c>
      <c r="L1160" s="21">
        <f t="shared" si="401"/>
        <v>0</v>
      </c>
      <c r="M1160" s="21">
        <f t="shared" si="403"/>
        <v>15717514</v>
      </c>
      <c r="N1160" s="25">
        <v>2942570</v>
      </c>
      <c r="O1160" s="25">
        <v>2941578.95</v>
      </c>
      <c r="P1160" s="21">
        <v>120008.95</v>
      </c>
      <c r="Q1160" s="62">
        <v>120008.95</v>
      </c>
    </row>
    <row r="1161" spans="1:17" ht="19.5" thickBot="1" x14ac:dyDescent="0.3">
      <c r="A1161" s="87" t="s">
        <v>508</v>
      </c>
      <c r="B1161" s="18" t="s">
        <v>147</v>
      </c>
      <c r="C1161" s="19" t="s">
        <v>16</v>
      </c>
      <c r="D1161" s="19">
        <v>20</v>
      </c>
      <c r="E1161" s="19" t="s">
        <v>14</v>
      </c>
      <c r="F1161" s="20" t="s">
        <v>148</v>
      </c>
      <c r="G1161" s="21">
        <v>25215211</v>
      </c>
      <c r="H1161" s="21">
        <v>0</v>
      </c>
      <c r="I1161" s="21">
        <v>0</v>
      </c>
      <c r="J1161" s="21">
        <v>0</v>
      </c>
      <c r="K1161" s="21">
        <v>0</v>
      </c>
      <c r="L1161" s="21">
        <f t="shared" si="401"/>
        <v>0</v>
      </c>
      <c r="M1161" s="21">
        <f t="shared" si="403"/>
        <v>25215211</v>
      </c>
      <c r="N1161" s="25">
        <v>5375263.3300000001</v>
      </c>
      <c r="O1161" s="25">
        <v>5374285.5199999996</v>
      </c>
      <c r="P1161" s="21">
        <v>4178968.86</v>
      </c>
      <c r="Q1161" s="62">
        <v>4178968.86</v>
      </c>
    </row>
    <row r="1162" spans="1:17" ht="19.5" thickBot="1" x14ac:dyDescent="0.3">
      <c r="A1162" s="87" t="s">
        <v>508</v>
      </c>
      <c r="B1162" s="18" t="s">
        <v>149</v>
      </c>
      <c r="C1162" s="19" t="s">
        <v>16</v>
      </c>
      <c r="D1162" s="19">
        <v>20</v>
      </c>
      <c r="E1162" s="19" t="s">
        <v>14</v>
      </c>
      <c r="F1162" s="20" t="s">
        <v>150</v>
      </c>
      <c r="G1162" s="21">
        <v>421698000</v>
      </c>
      <c r="H1162" s="21">
        <v>0</v>
      </c>
      <c r="I1162" s="21">
        <v>0</v>
      </c>
      <c r="J1162" s="21">
        <v>0</v>
      </c>
      <c r="K1162" s="21">
        <v>0</v>
      </c>
      <c r="L1162" s="21">
        <f t="shared" si="401"/>
        <v>0</v>
      </c>
      <c r="M1162" s="21">
        <f t="shared" si="403"/>
        <v>421698000</v>
      </c>
      <c r="N1162" s="25">
        <v>224468416</v>
      </c>
      <c r="O1162" s="25">
        <v>224380302.87</v>
      </c>
      <c r="P1162" s="21">
        <v>39817619.869999997</v>
      </c>
      <c r="Q1162" s="62">
        <v>39817619.869999997</v>
      </c>
    </row>
    <row r="1163" spans="1:17" ht="32.25" thickBot="1" x14ac:dyDescent="0.3">
      <c r="A1163" s="87" t="s">
        <v>508</v>
      </c>
      <c r="B1163" s="18" t="s">
        <v>151</v>
      </c>
      <c r="C1163" s="19" t="s">
        <v>16</v>
      </c>
      <c r="D1163" s="19">
        <v>20</v>
      </c>
      <c r="E1163" s="19" t="s">
        <v>14</v>
      </c>
      <c r="F1163" s="20" t="s">
        <v>468</v>
      </c>
      <c r="G1163" s="21">
        <v>386250000</v>
      </c>
      <c r="H1163" s="21">
        <v>0</v>
      </c>
      <c r="I1163" s="21">
        <v>0</v>
      </c>
      <c r="J1163" s="21">
        <v>0</v>
      </c>
      <c r="K1163" s="21">
        <v>0</v>
      </c>
      <c r="L1163" s="21">
        <f t="shared" si="401"/>
        <v>0</v>
      </c>
      <c r="M1163" s="21">
        <f t="shared" si="403"/>
        <v>386250000</v>
      </c>
      <c r="N1163" s="25">
        <v>386250000</v>
      </c>
      <c r="O1163" s="25">
        <v>102748522</v>
      </c>
      <c r="P1163" s="21">
        <v>102748522</v>
      </c>
      <c r="Q1163" s="62">
        <v>102748522</v>
      </c>
    </row>
    <row r="1164" spans="1:17" ht="48" thickBot="1" x14ac:dyDescent="0.3">
      <c r="A1164" s="87" t="s">
        <v>508</v>
      </c>
      <c r="B1164" s="15" t="s">
        <v>153</v>
      </c>
      <c r="C1164" s="12" t="s">
        <v>16</v>
      </c>
      <c r="D1164" s="12">
        <v>20</v>
      </c>
      <c r="E1164" s="12" t="s">
        <v>14</v>
      </c>
      <c r="F1164" s="16" t="s">
        <v>469</v>
      </c>
      <c r="G1164" s="27">
        <f>+G1165+G1166+G1167</f>
        <v>9992637352</v>
      </c>
      <c r="H1164" s="27">
        <f>+H1165+H1166+H1167</f>
        <v>0</v>
      </c>
      <c r="I1164" s="27">
        <f>+I1165+I1166+I1167</f>
        <v>0</v>
      </c>
      <c r="J1164" s="27">
        <f>+J1165+J1166+J1167</f>
        <v>0</v>
      </c>
      <c r="K1164" s="27">
        <f>+K1165+K1166+K1167</f>
        <v>147903467</v>
      </c>
      <c r="L1164" s="27">
        <f t="shared" si="401"/>
        <v>-147903467</v>
      </c>
      <c r="M1164" s="27">
        <f>+M1165+M1166+M1167</f>
        <v>9844733885</v>
      </c>
      <c r="N1164" s="27">
        <f>+N1165+N1166+N1167</f>
        <v>8009720303.6099997</v>
      </c>
      <c r="O1164" s="27">
        <f>+O1165+O1166+O1167</f>
        <v>7463204603.9899998</v>
      </c>
      <c r="P1164" s="27">
        <f>+P1165+P1166+P1167</f>
        <v>4107471117.5799999</v>
      </c>
      <c r="Q1164" s="64">
        <f>+Q1165+Q1166+Q1167</f>
        <v>4107471117.5799999</v>
      </c>
    </row>
    <row r="1165" spans="1:17" ht="19.5" thickBot="1" x14ac:dyDescent="0.3">
      <c r="A1165" s="87" t="s">
        <v>508</v>
      </c>
      <c r="B1165" s="18" t="s">
        <v>155</v>
      </c>
      <c r="C1165" s="19" t="s">
        <v>16</v>
      </c>
      <c r="D1165" s="19">
        <v>20</v>
      </c>
      <c r="E1165" s="19" t="s">
        <v>14</v>
      </c>
      <c r="F1165" s="20" t="s">
        <v>156</v>
      </c>
      <c r="G1165" s="21">
        <v>1637544870</v>
      </c>
      <c r="H1165" s="21">
        <v>0</v>
      </c>
      <c r="I1165" s="21">
        <v>0</v>
      </c>
      <c r="J1165" s="21">
        <v>0</v>
      </c>
      <c r="K1165" s="21">
        <v>0</v>
      </c>
      <c r="L1165" s="21">
        <f t="shared" si="401"/>
        <v>0</v>
      </c>
      <c r="M1165" s="21">
        <f>+G1165+L1165</f>
        <v>1637544870</v>
      </c>
      <c r="N1165" s="21">
        <v>1173459321</v>
      </c>
      <c r="O1165" s="21">
        <v>1172101821</v>
      </c>
      <c r="P1165" s="21">
        <v>1167716025.99</v>
      </c>
      <c r="Q1165" s="62">
        <v>1167716025.99</v>
      </c>
    </row>
    <row r="1166" spans="1:17" ht="19.5" thickBot="1" x14ac:dyDescent="0.3">
      <c r="A1166" s="87" t="s">
        <v>508</v>
      </c>
      <c r="B1166" s="18" t="s">
        <v>157</v>
      </c>
      <c r="C1166" s="19" t="s">
        <v>16</v>
      </c>
      <c r="D1166" s="19">
        <v>20</v>
      </c>
      <c r="E1166" s="19" t="s">
        <v>14</v>
      </c>
      <c r="F1166" s="20" t="s">
        <v>158</v>
      </c>
      <c r="G1166" s="21">
        <v>8350831932</v>
      </c>
      <c r="H1166" s="21">
        <v>0</v>
      </c>
      <c r="I1166" s="21">
        <v>0</v>
      </c>
      <c r="J1166" s="21"/>
      <c r="K1166" s="21">
        <f>48021000+99882467</f>
        <v>147903467</v>
      </c>
      <c r="L1166" s="21">
        <f t="shared" si="401"/>
        <v>-147903467</v>
      </c>
      <c r="M1166" s="21">
        <f>+G1166+L1166</f>
        <v>8202928465</v>
      </c>
      <c r="N1166" s="21">
        <v>6834892585.6099997</v>
      </c>
      <c r="O1166" s="21">
        <v>6289736382.1099997</v>
      </c>
      <c r="P1166" s="21">
        <v>2939755087.71</v>
      </c>
      <c r="Q1166" s="62">
        <v>2939755087.71</v>
      </c>
    </row>
    <row r="1167" spans="1:17" ht="32.25" thickBot="1" x14ac:dyDescent="0.3">
      <c r="A1167" s="87" t="s">
        <v>508</v>
      </c>
      <c r="B1167" s="18" t="s">
        <v>159</v>
      </c>
      <c r="C1167" s="19" t="s">
        <v>16</v>
      </c>
      <c r="D1167" s="19">
        <v>20</v>
      </c>
      <c r="E1167" s="19" t="s">
        <v>14</v>
      </c>
      <c r="F1167" s="20" t="s">
        <v>160</v>
      </c>
      <c r="G1167" s="21">
        <v>4260550</v>
      </c>
      <c r="H1167" s="21">
        <v>0</v>
      </c>
      <c r="I1167" s="21">
        <v>0</v>
      </c>
      <c r="J1167" s="21">
        <v>0</v>
      </c>
      <c r="K1167" s="21">
        <v>0</v>
      </c>
      <c r="L1167" s="21">
        <f t="shared" si="401"/>
        <v>0</v>
      </c>
      <c r="M1167" s="21">
        <f>+G1167+L1167</f>
        <v>4260550</v>
      </c>
      <c r="N1167" s="21">
        <v>1368397</v>
      </c>
      <c r="O1167" s="21">
        <v>1366400.88</v>
      </c>
      <c r="P1167" s="21">
        <v>3.88</v>
      </c>
      <c r="Q1167" s="62">
        <v>3.88</v>
      </c>
    </row>
    <row r="1168" spans="1:17" ht="32.25" thickBot="1" x14ac:dyDescent="0.3">
      <c r="A1168" s="87" t="s">
        <v>508</v>
      </c>
      <c r="B1168" s="15" t="s">
        <v>161</v>
      </c>
      <c r="C1168" s="12" t="s">
        <v>16</v>
      </c>
      <c r="D1168" s="12">
        <v>20</v>
      </c>
      <c r="E1168" s="12" t="s">
        <v>14</v>
      </c>
      <c r="F1168" s="16" t="s">
        <v>162</v>
      </c>
      <c r="G1168" s="27">
        <f>SUM(G1169:G1174)</f>
        <v>7651445831</v>
      </c>
      <c r="H1168" s="27">
        <f>SUM(H1169:H1174)</f>
        <v>0</v>
      </c>
      <c r="I1168" s="27">
        <f>SUM(I1169:I1174)</f>
        <v>0</v>
      </c>
      <c r="J1168" s="27">
        <f>SUM(J1169:J1174)</f>
        <v>70000000</v>
      </c>
      <c r="K1168" s="27">
        <f>SUM(K1169:K1174)</f>
        <v>119000000</v>
      </c>
      <c r="L1168" s="27">
        <f t="shared" si="401"/>
        <v>-49000000</v>
      </c>
      <c r="M1168" s="27">
        <f>SUM(M1169:M1174)</f>
        <v>7602445831</v>
      </c>
      <c r="N1168" s="27">
        <f>SUM(N1169:N1174)</f>
        <v>6678648559.9300003</v>
      </c>
      <c r="O1168" s="27">
        <f>SUM(O1169:O1174)</f>
        <v>6334414405.2200003</v>
      </c>
      <c r="P1168" s="27">
        <f>SUM(P1169:P1174)</f>
        <v>2237454268.3800001</v>
      </c>
      <c r="Q1168" s="64">
        <f>SUM(Q1169:Q1174)</f>
        <v>2027876329.3799999</v>
      </c>
    </row>
    <row r="1169" spans="1:17" ht="19.5" thickBot="1" x14ac:dyDescent="0.3">
      <c r="A1169" s="87" t="s">
        <v>508</v>
      </c>
      <c r="B1169" s="18" t="s">
        <v>163</v>
      </c>
      <c r="C1169" s="19" t="s">
        <v>16</v>
      </c>
      <c r="D1169" s="19">
        <v>20</v>
      </c>
      <c r="E1169" s="19" t="s">
        <v>14</v>
      </c>
      <c r="F1169" s="20" t="s">
        <v>164</v>
      </c>
      <c r="G1169" s="21">
        <v>2184505767</v>
      </c>
      <c r="H1169" s="21">
        <v>0</v>
      </c>
      <c r="I1169" s="21">
        <v>0</v>
      </c>
      <c r="J1169" s="21">
        <v>0</v>
      </c>
      <c r="K1169" s="21">
        <v>70000000</v>
      </c>
      <c r="L1169" s="21">
        <f t="shared" si="401"/>
        <v>-70000000</v>
      </c>
      <c r="M1169" s="21">
        <f t="shared" ref="M1169:M1174" si="404">+G1169+L1169</f>
        <v>2114505767</v>
      </c>
      <c r="N1169" s="21">
        <v>1976168249.26</v>
      </c>
      <c r="O1169" s="21">
        <v>1975879254.3900001</v>
      </c>
      <c r="P1169" s="21">
        <v>742599770.38999999</v>
      </c>
      <c r="Q1169" s="62">
        <v>608148842.38999999</v>
      </c>
    </row>
    <row r="1170" spans="1:17" ht="32.25" thickBot="1" x14ac:dyDescent="0.3">
      <c r="A1170" s="87" t="s">
        <v>508</v>
      </c>
      <c r="B1170" s="18" t="s">
        <v>165</v>
      </c>
      <c r="C1170" s="19" t="s">
        <v>16</v>
      </c>
      <c r="D1170" s="19">
        <v>20</v>
      </c>
      <c r="E1170" s="19" t="s">
        <v>14</v>
      </c>
      <c r="F1170" s="20" t="s">
        <v>470</v>
      </c>
      <c r="G1170" s="21">
        <v>3068205231</v>
      </c>
      <c r="H1170" s="21">
        <v>0</v>
      </c>
      <c r="I1170" s="21">
        <v>0</v>
      </c>
      <c r="J1170" s="21">
        <v>70000000</v>
      </c>
      <c r="K1170" s="21">
        <v>0</v>
      </c>
      <c r="L1170" s="21">
        <f t="shared" si="401"/>
        <v>70000000</v>
      </c>
      <c r="M1170" s="21">
        <f t="shared" si="404"/>
        <v>3138205231</v>
      </c>
      <c r="N1170" s="21">
        <v>3088528518</v>
      </c>
      <c r="O1170" s="21">
        <v>2973897816.3699999</v>
      </c>
      <c r="P1170" s="21">
        <v>976655683.37</v>
      </c>
      <c r="Q1170" s="62">
        <v>918015811.37</v>
      </c>
    </row>
    <row r="1171" spans="1:17" ht="32.25" thickBot="1" x14ac:dyDescent="0.3">
      <c r="A1171" s="87" t="s">
        <v>508</v>
      </c>
      <c r="B1171" s="18" t="s">
        <v>167</v>
      </c>
      <c r="C1171" s="19" t="s">
        <v>16</v>
      </c>
      <c r="D1171" s="19">
        <v>20</v>
      </c>
      <c r="E1171" s="19" t="s">
        <v>14</v>
      </c>
      <c r="F1171" s="20" t="s">
        <v>471</v>
      </c>
      <c r="G1171" s="21">
        <v>373553600</v>
      </c>
      <c r="H1171" s="21">
        <v>0</v>
      </c>
      <c r="I1171" s="21">
        <v>0</v>
      </c>
      <c r="J1171" s="21">
        <v>0</v>
      </c>
      <c r="K1171" s="21">
        <v>0</v>
      </c>
      <c r="L1171" s="21">
        <f t="shared" si="401"/>
        <v>0</v>
      </c>
      <c r="M1171" s="21">
        <f t="shared" si="404"/>
        <v>373553600</v>
      </c>
      <c r="N1171" s="21">
        <v>233224600</v>
      </c>
      <c r="O1171" s="21">
        <v>70628935.25</v>
      </c>
      <c r="P1171" s="21">
        <v>34386169.25</v>
      </c>
      <c r="Q1171" s="62">
        <v>34019194.25</v>
      </c>
    </row>
    <row r="1172" spans="1:17" ht="19.5" thickBot="1" x14ac:dyDescent="0.3">
      <c r="A1172" s="87" t="s">
        <v>508</v>
      </c>
      <c r="B1172" s="18" t="s">
        <v>169</v>
      </c>
      <c r="C1172" s="19" t="s">
        <v>16</v>
      </c>
      <c r="D1172" s="19">
        <v>20</v>
      </c>
      <c r="E1172" s="19" t="s">
        <v>14</v>
      </c>
      <c r="F1172" s="20" t="s">
        <v>170</v>
      </c>
      <c r="G1172" s="21">
        <v>1353159517</v>
      </c>
      <c r="H1172" s="21">
        <v>0</v>
      </c>
      <c r="I1172" s="21">
        <v>0</v>
      </c>
      <c r="J1172" s="21">
        <v>0</v>
      </c>
      <c r="K1172" s="21">
        <v>0</v>
      </c>
      <c r="L1172" s="21">
        <f t="shared" si="401"/>
        <v>0</v>
      </c>
      <c r="M1172" s="21">
        <f t="shared" si="404"/>
        <v>1353159517</v>
      </c>
      <c r="N1172" s="21">
        <v>1012325825.67</v>
      </c>
      <c r="O1172" s="21">
        <v>1012241045.26</v>
      </c>
      <c r="P1172" s="21">
        <v>358843183.97000003</v>
      </c>
      <c r="Q1172" s="62">
        <v>342723019.97000003</v>
      </c>
    </row>
    <row r="1173" spans="1:17" ht="48" thickBot="1" x14ac:dyDescent="0.3">
      <c r="A1173" s="87" t="s">
        <v>508</v>
      </c>
      <c r="B1173" s="18" t="s">
        <v>171</v>
      </c>
      <c r="C1173" s="19" t="s">
        <v>16</v>
      </c>
      <c r="D1173" s="19">
        <v>20</v>
      </c>
      <c r="E1173" s="19" t="s">
        <v>14</v>
      </c>
      <c r="F1173" s="20" t="s">
        <v>472</v>
      </c>
      <c r="G1173" s="21">
        <v>213650000</v>
      </c>
      <c r="H1173" s="21">
        <v>0</v>
      </c>
      <c r="I1173" s="21">
        <v>0</v>
      </c>
      <c r="J1173" s="21">
        <v>0</v>
      </c>
      <c r="K1173" s="21">
        <v>49000000</v>
      </c>
      <c r="L1173" s="21">
        <f t="shared" si="401"/>
        <v>-49000000</v>
      </c>
      <c r="M1173" s="21">
        <f t="shared" si="404"/>
        <v>164650000</v>
      </c>
      <c r="N1173" s="21">
        <v>150264367</v>
      </c>
      <c r="O1173" s="21">
        <v>83651679.840000004</v>
      </c>
      <c r="P1173" s="21">
        <v>1679.84</v>
      </c>
      <c r="Q1173" s="62">
        <v>1679.84</v>
      </c>
    </row>
    <row r="1174" spans="1:17" ht="48" thickBot="1" x14ac:dyDescent="0.3">
      <c r="A1174" s="87" t="s">
        <v>508</v>
      </c>
      <c r="B1174" s="18" t="s">
        <v>173</v>
      </c>
      <c r="C1174" s="19" t="s">
        <v>16</v>
      </c>
      <c r="D1174" s="19">
        <v>20</v>
      </c>
      <c r="E1174" s="19" t="s">
        <v>14</v>
      </c>
      <c r="F1174" s="20" t="s">
        <v>473</v>
      </c>
      <c r="G1174" s="21">
        <v>458371716</v>
      </c>
      <c r="H1174" s="21">
        <v>0</v>
      </c>
      <c r="I1174" s="21">
        <v>0</v>
      </c>
      <c r="J1174" s="21">
        <v>0</v>
      </c>
      <c r="K1174" s="21">
        <v>0</v>
      </c>
      <c r="L1174" s="21">
        <f t="shared" si="401"/>
        <v>0</v>
      </c>
      <c r="M1174" s="21">
        <f t="shared" si="404"/>
        <v>458371716</v>
      </c>
      <c r="N1174" s="21">
        <v>218137000</v>
      </c>
      <c r="O1174" s="21">
        <v>218115674.11000001</v>
      </c>
      <c r="P1174" s="21">
        <v>124967781.56</v>
      </c>
      <c r="Q1174" s="62">
        <v>124967781.56</v>
      </c>
    </row>
    <row r="1175" spans="1:17" ht="32.25" thickBot="1" x14ac:dyDescent="0.3">
      <c r="A1175" s="87" t="s">
        <v>508</v>
      </c>
      <c r="B1175" s="15" t="s">
        <v>175</v>
      </c>
      <c r="C1175" s="12" t="s">
        <v>16</v>
      </c>
      <c r="D1175" s="12">
        <v>20</v>
      </c>
      <c r="E1175" s="12" t="s">
        <v>14</v>
      </c>
      <c r="F1175" s="16" t="s">
        <v>474</v>
      </c>
      <c r="G1175" s="27">
        <f>SUM(G1176:G1180)</f>
        <v>587900000</v>
      </c>
      <c r="H1175" s="27">
        <f>SUM(H1176:H1180)</f>
        <v>0</v>
      </c>
      <c r="I1175" s="27">
        <f>SUM(I1176:I1180)</f>
        <v>0</v>
      </c>
      <c r="J1175" s="27">
        <f>SUM(J1176:J1180)</f>
        <v>20020000</v>
      </c>
      <c r="K1175" s="27">
        <f>SUM(K1176:K1180)</f>
        <v>0</v>
      </c>
      <c r="L1175" s="27">
        <f t="shared" si="401"/>
        <v>20020000</v>
      </c>
      <c r="M1175" s="27">
        <f>SUM(M1176:M1180)</f>
        <v>607920000</v>
      </c>
      <c r="N1175" s="27">
        <f>SUM(N1176:N1180)</f>
        <v>565183400</v>
      </c>
      <c r="O1175" s="27">
        <f>SUM(O1176:O1180)</f>
        <v>506924410.19</v>
      </c>
      <c r="P1175" s="27">
        <f>SUM(P1176:P1180)</f>
        <v>198584409.19</v>
      </c>
      <c r="Q1175" s="64">
        <f>SUM(Q1176:Q1180)</f>
        <v>198584409.19</v>
      </c>
    </row>
    <row r="1176" spans="1:17" ht="19.5" thickBot="1" x14ac:dyDescent="0.3">
      <c r="A1176" s="87" t="s">
        <v>508</v>
      </c>
      <c r="B1176" s="18" t="s">
        <v>177</v>
      </c>
      <c r="C1176" s="19" t="s">
        <v>16</v>
      </c>
      <c r="D1176" s="19">
        <v>20</v>
      </c>
      <c r="E1176" s="19" t="s">
        <v>14</v>
      </c>
      <c r="F1176" s="20" t="s">
        <v>178</v>
      </c>
      <c r="G1176" s="21">
        <v>282000000</v>
      </c>
      <c r="H1176" s="21">
        <v>0</v>
      </c>
      <c r="I1176" s="21">
        <v>0</v>
      </c>
      <c r="J1176" s="21">
        <v>20000000</v>
      </c>
      <c r="K1176" s="21">
        <v>0</v>
      </c>
      <c r="L1176" s="21">
        <f t="shared" si="401"/>
        <v>20000000</v>
      </c>
      <c r="M1176" s="21">
        <f t="shared" ref="M1176:M1181" si="405">+G1176+L1176</f>
        <v>302000000</v>
      </c>
      <c r="N1176" s="21">
        <v>302000000</v>
      </c>
      <c r="O1176" s="21">
        <v>276646400</v>
      </c>
      <c r="P1176" s="21">
        <v>179976400</v>
      </c>
      <c r="Q1176" s="62">
        <v>179976400</v>
      </c>
    </row>
    <row r="1177" spans="1:17" ht="32.25" thickBot="1" x14ac:dyDescent="0.3">
      <c r="A1177" s="87" t="s">
        <v>508</v>
      </c>
      <c r="B1177" s="18" t="s">
        <v>179</v>
      </c>
      <c r="C1177" s="19" t="s">
        <v>16</v>
      </c>
      <c r="D1177" s="19">
        <v>20</v>
      </c>
      <c r="E1177" s="19" t="s">
        <v>14</v>
      </c>
      <c r="F1177" s="20" t="s">
        <v>180</v>
      </c>
      <c r="G1177" s="21">
        <v>35000000</v>
      </c>
      <c r="H1177" s="21">
        <v>0</v>
      </c>
      <c r="I1177" s="21">
        <v>0</v>
      </c>
      <c r="J1177" s="21">
        <v>0</v>
      </c>
      <c r="K1177" s="21">
        <v>0</v>
      </c>
      <c r="L1177" s="21">
        <f t="shared" si="401"/>
        <v>0</v>
      </c>
      <c r="M1177" s="21">
        <f t="shared" si="405"/>
        <v>35000000</v>
      </c>
      <c r="N1177" s="21">
        <v>31612600</v>
      </c>
      <c r="O1177" s="21">
        <v>408.5</v>
      </c>
      <c r="P1177" s="21">
        <v>408.5</v>
      </c>
      <c r="Q1177" s="62">
        <v>408.5</v>
      </c>
    </row>
    <row r="1178" spans="1:17" ht="48" thickBot="1" x14ac:dyDescent="0.3">
      <c r="A1178" s="87" t="s">
        <v>508</v>
      </c>
      <c r="B1178" s="18" t="s">
        <v>181</v>
      </c>
      <c r="C1178" s="19" t="s">
        <v>16</v>
      </c>
      <c r="D1178" s="19">
        <v>20</v>
      </c>
      <c r="E1178" s="19" t="s">
        <v>14</v>
      </c>
      <c r="F1178" s="20" t="s">
        <v>475</v>
      </c>
      <c r="G1178" s="21">
        <v>1500000</v>
      </c>
      <c r="H1178" s="21">
        <v>0</v>
      </c>
      <c r="I1178" s="21">
        <v>0</v>
      </c>
      <c r="J1178" s="21">
        <v>10000</v>
      </c>
      <c r="K1178" s="21">
        <v>0</v>
      </c>
      <c r="L1178" s="21">
        <f t="shared" si="401"/>
        <v>10000</v>
      </c>
      <c r="M1178" s="21">
        <f t="shared" si="405"/>
        <v>1510000</v>
      </c>
      <c r="N1178" s="21">
        <v>1510000</v>
      </c>
      <c r="O1178" s="21">
        <v>272247</v>
      </c>
      <c r="P1178" s="21">
        <v>272247</v>
      </c>
      <c r="Q1178" s="62">
        <v>272247</v>
      </c>
    </row>
    <row r="1179" spans="1:17" ht="32.25" thickBot="1" x14ac:dyDescent="0.3">
      <c r="A1179" s="87" t="s">
        <v>508</v>
      </c>
      <c r="B1179" s="18" t="s">
        <v>183</v>
      </c>
      <c r="C1179" s="19" t="s">
        <v>16</v>
      </c>
      <c r="D1179" s="19">
        <v>20</v>
      </c>
      <c r="E1179" s="19" t="s">
        <v>14</v>
      </c>
      <c r="F1179" s="20" t="s">
        <v>476</v>
      </c>
      <c r="G1179" s="21">
        <v>239400000</v>
      </c>
      <c r="H1179" s="21">
        <v>0</v>
      </c>
      <c r="I1179" s="21">
        <v>0</v>
      </c>
      <c r="J1179" s="21">
        <v>0</v>
      </c>
      <c r="K1179" s="21">
        <v>0</v>
      </c>
      <c r="L1179" s="21">
        <f t="shared" si="401"/>
        <v>0</v>
      </c>
      <c r="M1179" s="25">
        <f t="shared" si="405"/>
        <v>239400000</v>
      </c>
      <c r="N1179" s="21">
        <v>200050800</v>
      </c>
      <c r="O1179" s="21">
        <v>200004122.37</v>
      </c>
      <c r="P1179" s="21">
        <v>18334121.370000001</v>
      </c>
      <c r="Q1179" s="62">
        <v>18334121.370000001</v>
      </c>
    </row>
    <row r="1180" spans="1:17" ht="19.5" thickBot="1" x14ac:dyDescent="0.3">
      <c r="A1180" s="87" t="s">
        <v>508</v>
      </c>
      <c r="B1180" s="18" t="s">
        <v>185</v>
      </c>
      <c r="C1180" s="19" t="s">
        <v>16</v>
      </c>
      <c r="D1180" s="19">
        <v>20</v>
      </c>
      <c r="E1180" s="19" t="s">
        <v>14</v>
      </c>
      <c r="F1180" s="20" t="s">
        <v>186</v>
      </c>
      <c r="G1180" s="21">
        <v>30000000</v>
      </c>
      <c r="H1180" s="21">
        <v>0</v>
      </c>
      <c r="I1180" s="21">
        <v>0</v>
      </c>
      <c r="J1180" s="21">
        <v>10000</v>
      </c>
      <c r="K1180" s="21">
        <v>0</v>
      </c>
      <c r="L1180" s="21">
        <f t="shared" si="401"/>
        <v>10000</v>
      </c>
      <c r="M1180" s="25">
        <f t="shared" si="405"/>
        <v>30010000</v>
      </c>
      <c r="N1180" s="21">
        <v>30010000</v>
      </c>
      <c r="O1180" s="21">
        <v>30001232.32</v>
      </c>
      <c r="P1180" s="21">
        <v>1232.32</v>
      </c>
      <c r="Q1180" s="62">
        <v>1232.32</v>
      </c>
    </row>
    <row r="1181" spans="1:17" ht="19.5" thickBot="1" x14ac:dyDescent="0.3">
      <c r="A1181" s="87" t="s">
        <v>508</v>
      </c>
      <c r="B1181" s="15" t="s">
        <v>187</v>
      </c>
      <c r="C1181" s="12" t="s">
        <v>16</v>
      </c>
      <c r="D1181" s="12">
        <v>20</v>
      </c>
      <c r="E1181" s="12" t="s">
        <v>14</v>
      </c>
      <c r="F1181" s="16" t="s">
        <v>188</v>
      </c>
      <c r="G1181" s="27">
        <v>45000000</v>
      </c>
      <c r="H1181" s="27">
        <v>0</v>
      </c>
      <c r="I1181" s="27">
        <v>0</v>
      </c>
      <c r="J1181" s="27">
        <v>0</v>
      </c>
      <c r="K1181" s="27">
        <v>0</v>
      </c>
      <c r="L1181" s="27">
        <f t="shared" si="401"/>
        <v>0</v>
      </c>
      <c r="M1181" s="27">
        <f t="shared" si="405"/>
        <v>45000000</v>
      </c>
      <c r="N1181" s="27">
        <v>7171101.8799999999</v>
      </c>
      <c r="O1181" s="27">
        <v>7171101.8799999999</v>
      </c>
      <c r="P1181" s="27">
        <v>7171101.8799999999</v>
      </c>
      <c r="Q1181" s="64">
        <v>7171101.8799999999</v>
      </c>
    </row>
    <row r="1182" spans="1:17" ht="19.5" thickBot="1" x14ac:dyDescent="0.3">
      <c r="A1182" s="87" t="s">
        <v>508</v>
      </c>
      <c r="B1182" s="15" t="s">
        <v>189</v>
      </c>
      <c r="C1182" s="12" t="s">
        <v>13</v>
      </c>
      <c r="D1182" s="12">
        <v>10</v>
      </c>
      <c r="E1182" s="12" t="s">
        <v>14</v>
      </c>
      <c r="F1182" s="16" t="s">
        <v>190</v>
      </c>
      <c r="G1182" s="27">
        <f>+G1194</f>
        <v>1451042370</v>
      </c>
      <c r="H1182" s="27">
        <f>+H1194</f>
        <v>0</v>
      </c>
      <c r="I1182" s="27">
        <f>+I1194</f>
        <v>0</v>
      </c>
      <c r="J1182" s="27">
        <f>+J1194</f>
        <v>0</v>
      </c>
      <c r="K1182" s="27">
        <f>+K1194</f>
        <v>0</v>
      </c>
      <c r="L1182" s="27">
        <f t="shared" si="401"/>
        <v>0</v>
      </c>
      <c r="M1182" s="27">
        <f>+M1194</f>
        <v>1451042370</v>
      </c>
      <c r="N1182" s="27">
        <f>+N1194</f>
        <v>0</v>
      </c>
      <c r="O1182" s="27">
        <f>+O1194</f>
        <v>0</v>
      </c>
      <c r="P1182" s="27">
        <f>+P1194</f>
        <v>0</v>
      </c>
      <c r="Q1182" s="64">
        <f>+Q1194</f>
        <v>0</v>
      </c>
    </row>
    <row r="1183" spans="1:17" ht="19.5" thickBot="1" x14ac:dyDescent="0.3">
      <c r="A1183" s="87" t="s">
        <v>508</v>
      </c>
      <c r="B1183" s="15" t="s">
        <v>189</v>
      </c>
      <c r="C1183" s="12" t="s">
        <v>16</v>
      </c>
      <c r="D1183" s="12">
        <v>20</v>
      </c>
      <c r="E1183" s="12" t="s">
        <v>14</v>
      </c>
      <c r="F1183" s="16" t="s">
        <v>190</v>
      </c>
      <c r="G1183" s="27">
        <f>+G1184+G1187+G1193</f>
        <v>13400055000</v>
      </c>
      <c r="H1183" s="27">
        <f>+H1184+H1187+H1193</f>
        <v>0</v>
      </c>
      <c r="I1183" s="27">
        <f>+I1184+I1187+I1193</f>
        <v>0</v>
      </c>
      <c r="J1183" s="27">
        <f>+J1184+J1187+J1193</f>
        <v>0</v>
      </c>
      <c r="K1183" s="27">
        <f>+K1184+K1187+K1193</f>
        <v>0</v>
      </c>
      <c r="L1183" s="27">
        <f t="shared" si="401"/>
        <v>0</v>
      </c>
      <c r="M1183" s="27">
        <f>+M1184+M1187+M1193</f>
        <v>13400055000</v>
      </c>
      <c r="N1183" s="27">
        <f>+N1184+N1187+N1193</f>
        <v>242514000</v>
      </c>
      <c r="O1183" s="27">
        <f>+O1184+O1187+O1193</f>
        <v>51169745.039999999</v>
      </c>
      <c r="P1183" s="27">
        <f>+P1184+P1187+P1193</f>
        <v>51169745.039999999</v>
      </c>
      <c r="Q1183" s="64">
        <f>+Q1184+Q1187+Q1193</f>
        <v>51169745.039999999</v>
      </c>
    </row>
    <row r="1184" spans="1:17" ht="19.5" thickBot="1" x14ac:dyDescent="0.3">
      <c r="A1184" s="87" t="s">
        <v>508</v>
      </c>
      <c r="B1184" s="15" t="s">
        <v>191</v>
      </c>
      <c r="C1184" s="12" t="s">
        <v>16</v>
      </c>
      <c r="D1184" s="12">
        <v>20</v>
      </c>
      <c r="E1184" s="12" t="s">
        <v>14</v>
      </c>
      <c r="F1184" s="16" t="s">
        <v>192</v>
      </c>
      <c r="G1184" s="27">
        <f t="shared" ref="G1184:K1185" si="406">+G1185</f>
        <v>5574395000</v>
      </c>
      <c r="H1184" s="27">
        <f t="shared" si="406"/>
        <v>0</v>
      </c>
      <c r="I1184" s="27">
        <f t="shared" si="406"/>
        <v>0</v>
      </c>
      <c r="J1184" s="27">
        <f t="shared" si="406"/>
        <v>0</v>
      </c>
      <c r="K1184" s="27">
        <f t="shared" si="406"/>
        <v>0</v>
      </c>
      <c r="L1184" s="27">
        <f t="shared" si="401"/>
        <v>0</v>
      </c>
      <c r="M1184" s="27">
        <f>+M1185</f>
        <v>5574395000</v>
      </c>
      <c r="N1184" s="27">
        <f t="shared" ref="N1184:Q1185" si="407">+N1185</f>
        <v>0</v>
      </c>
      <c r="O1184" s="27">
        <f t="shared" si="407"/>
        <v>0</v>
      </c>
      <c r="P1184" s="27">
        <f t="shared" si="407"/>
        <v>0</v>
      </c>
      <c r="Q1184" s="64">
        <f t="shared" si="407"/>
        <v>0</v>
      </c>
    </row>
    <row r="1185" spans="1:17" ht="19.5" thickBot="1" x14ac:dyDescent="0.3">
      <c r="A1185" s="87" t="s">
        <v>508</v>
      </c>
      <c r="B1185" s="15" t="s">
        <v>193</v>
      </c>
      <c r="C1185" s="12" t="s">
        <v>16</v>
      </c>
      <c r="D1185" s="12">
        <v>20</v>
      </c>
      <c r="E1185" s="12" t="s">
        <v>14</v>
      </c>
      <c r="F1185" s="16" t="s">
        <v>194</v>
      </c>
      <c r="G1185" s="27">
        <f t="shared" si="406"/>
        <v>5574395000</v>
      </c>
      <c r="H1185" s="27">
        <f t="shared" si="406"/>
        <v>0</v>
      </c>
      <c r="I1185" s="27">
        <f t="shared" si="406"/>
        <v>0</v>
      </c>
      <c r="J1185" s="27">
        <f t="shared" si="406"/>
        <v>0</v>
      </c>
      <c r="K1185" s="27">
        <f t="shared" si="406"/>
        <v>0</v>
      </c>
      <c r="L1185" s="27">
        <f t="shared" si="401"/>
        <v>0</v>
      </c>
      <c r="M1185" s="27">
        <f>+M1186</f>
        <v>5574395000</v>
      </c>
      <c r="N1185" s="27">
        <f t="shared" si="407"/>
        <v>0</v>
      </c>
      <c r="O1185" s="27">
        <f t="shared" si="407"/>
        <v>0</v>
      </c>
      <c r="P1185" s="27">
        <f t="shared" si="407"/>
        <v>0</v>
      </c>
      <c r="Q1185" s="64">
        <f t="shared" si="407"/>
        <v>0</v>
      </c>
    </row>
    <row r="1186" spans="1:17" ht="32.25" thickBot="1" x14ac:dyDescent="0.3">
      <c r="A1186" s="87" t="s">
        <v>508</v>
      </c>
      <c r="B1186" s="18" t="s">
        <v>195</v>
      </c>
      <c r="C1186" s="19" t="s">
        <v>16</v>
      </c>
      <c r="D1186" s="19">
        <v>20</v>
      </c>
      <c r="E1186" s="19" t="s">
        <v>14</v>
      </c>
      <c r="F1186" s="20" t="s">
        <v>196</v>
      </c>
      <c r="G1186" s="32">
        <v>5574395000</v>
      </c>
      <c r="H1186" s="21">
        <v>0</v>
      </c>
      <c r="I1186" s="21">
        <v>0</v>
      </c>
      <c r="J1186" s="21">
        <v>0</v>
      </c>
      <c r="K1186" s="21">
        <v>0</v>
      </c>
      <c r="L1186" s="21">
        <f t="shared" si="401"/>
        <v>0</v>
      </c>
      <c r="M1186" s="21">
        <f>+G1186+L1186</f>
        <v>5574395000</v>
      </c>
      <c r="N1186" s="21">
        <v>0</v>
      </c>
      <c r="O1186" s="21">
        <v>0</v>
      </c>
      <c r="P1186" s="21">
        <v>0</v>
      </c>
      <c r="Q1186" s="62">
        <v>0</v>
      </c>
    </row>
    <row r="1187" spans="1:17" ht="19.5" thickBot="1" x14ac:dyDescent="0.3">
      <c r="A1187" s="87" t="s">
        <v>508</v>
      </c>
      <c r="B1187" s="15" t="s">
        <v>197</v>
      </c>
      <c r="C1187" s="12" t="s">
        <v>16</v>
      </c>
      <c r="D1187" s="12">
        <v>20</v>
      </c>
      <c r="E1187" s="12" t="s">
        <v>14</v>
      </c>
      <c r="F1187" s="16" t="s">
        <v>198</v>
      </c>
      <c r="G1187" s="27">
        <f t="shared" ref="G1187:K1188" si="408">+G1188</f>
        <v>193264000</v>
      </c>
      <c r="H1187" s="27">
        <f t="shared" si="408"/>
        <v>0</v>
      </c>
      <c r="I1187" s="27">
        <f t="shared" si="408"/>
        <v>0</v>
      </c>
      <c r="J1187" s="27">
        <f t="shared" si="408"/>
        <v>0</v>
      </c>
      <c r="K1187" s="27">
        <f t="shared" si="408"/>
        <v>0</v>
      </c>
      <c r="L1187" s="27">
        <f t="shared" si="401"/>
        <v>0</v>
      </c>
      <c r="M1187" s="27">
        <f>+M1188</f>
        <v>193264000</v>
      </c>
      <c r="N1187" s="27">
        <f t="shared" ref="N1187:Q1188" si="409">+N1188</f>
        <v>193264000</v>
      </c>
      <c r="O1187" s="27">
        <f t="shared" si="409"/>
        <v>10337261</v>
      </c>
      <c r="P1187" s="27">
        <f t="shared" si="409"/>
        <v>10337261</v>
      </c>
      <c r="Q1187" s="64">
        <f t="shared" si="409"/>
        <v>10337261</v>
      </c>
    </row>
    <row r="1188" spans="1:17" ht="32.25" thickBot="1" x14ac:dyDescent="0.3">
      <c r="A1188" s="87" t="s">
        <v>508</v>
      </c>
      <c r="B1188" s="15" t="s">
        <v>199</v>
      </c>
      <c r="C1188" s="12" t="s">
        <v>16</v>
      </c>
      <c r="D1188" s="12">
        <v>20</v>
      </c>
      <c r="E1188" s="12" t="s">
        <v>14</v>
      </c>
      <c r="F1188" s="16" t="s">
        <v>200</v>
      </c>
      <c r="G1188" s="27">
        <f t="shared" si="408"/>
        <v>193264000</v>
      </c>
      <c r="H1188" s="27">
        <f t="shared" si="408"/>
        <v>0</v>
      </c>
      <c r="I1188" s="27">
        <f t="shared" si="408"/>
        <v>0</v>
      </c>
      <c r="J1188" s="27">
        <f t="shared" si="408"/>
        <v>0</v>
      </c>
      <c r="K1188" s="27">
        <f t="shared" si="408"/>
        <v>0</v>
      </c>
      <c r="L1188" s="27">
        <f t="shared" si="401"/>
        <v>0</v>
      </c>
      <c r="M1188" s="27">
        <f>+M1189</f>
        <v>193264000</v>
      </c>
      <c r="N1188" s="27">
        <f t="shared" si="409"/>
        <v>193264000</v>
      </c>
      <c r="O1188" s="27">
        <f t="shared" si="409"/>
        <v>10337261</v>
      </c>
      <c r="P1188" s="27">
        <f t="shared" si="409"/>
        <v>10337261</v>
      </c>
      <c r="Q1188" s="64">
        <f t="shared" si="409"/>
        <v>10337261</v>
      </c>
    </row>
    <row r="1189" spans="1:17" ht="32.25" thickBot="1" x14ac:dyDescent="0.3">
      <c r="A1189" s="87" t="s">
        <v>508</v>
      </c>
      <c r="B1189" s="15" t="s">
        <v>201</v>
      </c>
      <c r="C1189" s="12" t="s">
        <v>16</v>
      </c>
      <c r="D1189" s="12">
        <v>20</v>
      </c>
      <c r="E1189" s="12" t="s">
        <v>14</v>
      </c>
      <c r="F1189" s="16" t="s">
        <v>202</v>
      </c>
      <c r="G1189" s="27">
        <f>+G1190+G1191</f>
        <v>193264000</v>
      </c>
      <c r="H1189" s="27">
        <f>+H1190+H1191</f>
        <v>0</v>
      </c>
      <c r="I1189" s="27">
        <f>+I1190+I1191</f>
        <v>0</v>
      </c>
      <c r="J1189" s="27">
        <f>+J1190+J1191</f>
        <v>0</v>
      </c>
      <c r="K1189" s="27">
        <f>+K1190+K1191</f>
        <v>0</v>
      </c>
      <c r="L1189" s="27">
        <f t="shared" si="401"/>
        <v>0</v>
      </c>
      <c r="M1189" s="27">
        <f>+M1190+M1191</f>
        <v>193264000</v>
      </c>
      <c r="N1189" s="27">
        <f>+N1190+N1191</f>
        <v>193264000</v>
      </c>
      <c r="O1189" s="27">
        <f>+O1190+O1191</f>
        <v>10337261</v>
      </c>
      <c r="P1189" s="27">
        <f>+P1190+P1191</f>
        <v>10337261</v>
      </c>
      <c r="Q1189" s="64">
        <f>+Q1190+Q1191</f>
        <v>10337261</v>
      </c>
    </row>
    <row r="1190" spans="1:17" ht="19.5" thickBot="1" x14ac:dyDescent="0.3">
      <c r="A1190" s="87" t="s">
        <v>508</v>
      </c>
      <c r="B1190" s="18" t="s">
        <v>203</v>
      </c>
      <c r="C1190" s="19" t="s">
        <v>16</v>
      </c>
      <c r="D1190" s="19">
        <v>20</v>
      </c>
      <c r="E1190" s="19" t="s">
        <v>14</v>
      </c>
      <c r="F1190" s="20" t="s">
        <v>204</v>
      </c>
      <c r="G1190" s="21">
        <v>92662153</v>
      </c>
      <c r="H1190" s="21">
        <v>0</v>
      </c>
      <c r="I1190" s="21">
        <v>0</v>
      </c>
      <c r="J1190" s="21">
        <v>0</v>
      </c>
      <c r="K1190" s="21">
        <v>0</v>
      </c>
      <c r="L1190" s="21">
        <f t="shared" si="401"/>
        <v>0</v>
      </c>
      <c r="M1190" s="21">
        <f t="shared" ref="M1190:M1198" si="410">+G1190+L1190</f>
        <v>92662153</v>
      </c>
      <c r="N1190" s="21">
        <v>92662153</v>
      </c>
      <c r="O1190" s="21">
        <v>1059615</v>
      </c>
      <c r="P1190" s="21">
        <v>1059615</v>
      </c>
      <c r="Q1190" s="62">
        <v>1059615</v>
      </c>
    </row>
    <row r="1191" spans="1:17" ht="32.25" thickBot="1" x14ac:dyDescent="0.3">
      <c r="A1191" s="87" t="s">
        <v>508</v>
      </c>
      <c r="B1191" s="18" t="s">
        <v>205</v>
      </c>
      <c r="C1191" s="19" t="s">
        <v>16</v>
      </c>
      <c r="D1191" s="19">
        <v>20</v>
      </c>
      <c r="E1191" s="19" t="s">
        <v>14</v>
      </c>
      <c r="F1191" s="20" t="s">
        <v>206</v>
      </c>
      <c r="G1191" s="21">
        <v>100601847</v>
      </c>
      <c r="H1191" s="21">
        <v>0</v>
      </c>
      <c r="I1191" s="21">
        <v>0</v>
      </c>
      <c r="J1191" s="21">
        <v>0</v>
      </c>
      <c r="K1191" s="21">
        <v>0</v>
      </c>
      <c r="L1191" s="21">
        <f t="shared" si="401"/>
        <v>0</v>
      </c>
      <c r="M1191" s="21">
        <f t="shared" si="410"/>
        <v>100601847</v>
      </c>
      <c r="N1191" s="21">
        <v>100601847</v>
      </c>
      <c r="O1191" s="21">
        <v>9277646</v>
      </c>
      <c r="P1191" s="21">
        <v>9277646</v>
      </c>
      <c r="Q1191" s="62">
        <v>9277646</v>
      </c>
    </row>
    <row r="1192" spans="1:17" ht="19.5" thickBot="1" x14ac:dyDescent="0.3">
      <c r="A1192" s="87" t="s">
        <v>508</v>
      </c>
      <c r="B1192" s="15" t="s">
        <v>207</v>
      </c>
      <c r="C1192" s="12" t="s">
        <v>13</v>
      </c>
      <c r="D1192" s="12">
        <v>10</v>
      </c>
      <c r="E1192" s="12" t="s">
        <v>14</v>
      </c>
      <c r="F1192" s="16" t="s">
        <v>208</v>
      </c>
      <c r="G1192" s="27">
        <f t="shared" ref="G1192:K1194" si="411">+G1194</f>
        <v>1451042370</v>
      </c>
      <c r="H1192" s="27">
        <f t="shared" si="411"/>
        <v>0</v>
      </c>
      <c r="I1192" s="27">
        <f t="shared" si="411"/>
        <v>0</v>
      </c>
      <c r="J1192" s="27">
        <f t="shared" si="411"/>
        <v>0</v>
      </c>
      <c r="K1192" s="27">
        <f t="shared" si="411"/>
        <v>0</v>
      </c>
      <c r="L1192" s="27">
        <f t="shared" si="401"/>
        <v>0</v>
      </c>
      <c r="M1192" s="27">
        <f t="shared" si="410"/>
        <v>1451042370</v>
      </c>
      <c r="N1192" s="27">
        <f t="shared" ref="N1192:Q1194" si="412">+N1194</f>
        <v>0</v>
      </c>
      <c r="O1192" s="27">
        <f t="shared" si="412"/>
        <v>0</v>
      </c>
      <c r="P1192" s="27">
        <f t="shared" si="412"/>
        <v>0</v>
      </c>
      <c r="Q1192" s="64">
        <f t="shared" si="412"/>
        <v>0</v>
      </c>
    </row>
    <row r="1193" spans="1:17" ht="19.5" thickBot="1" x14ac:dyDescent="0.3">
      <c r="A1193" s="87" t="s">
        <v>508</v>
      </c>
      <c r="B1193" s="15" t="s">
        <v>207</v>
      </c>
      <c r="C1193" s="12" t="s">
        <v>16</v>
      </c>
      <c r="D1193" s="12">
        <v>20</v>
      </c>
      <c r="E1193" s="12" t="s">
        <v>14</v>
      </c>
      <c r="F1193" s="16" t="s">
        <v>208</v>
      </c>
      <c r="G1193" s="27">
        <f t="shared" si="411"/>
        <v>7632396000</v>
      </c>
      <c r="H1193" s="27">
        <f t="shared" si="411"/>
        <v>0</v>
      </c>
      <c r="I1193" s="27">
        <f t="shared" si="411"/>
        <v>0</v>
      </c>
      <c r="J1193" s="27">
        <f t="shared" si="411"/>
        <v>0</v>
      </c>
      <c r="K1193" s="27">
        <f t="shared" si="411"/>
        <v>0</v>
      </c>
      <c r="L1193" s="27">
        <f t="shared" si="401"/>
        <v>0</v>
      </c>
      <c r="M1193" s="27">
        <f t="shared" si="410"/>
        <v>7632396000</v>
      </c>
      <c r="N1193" s="27">
        <f t="shared" si="412"/>
        <v>49250000</v>
      </c>
      <c r="O1193" s="27">
        <f t="shared" si="412"/>
        <v>40832484.039999999</v>
      </c>
      <c r="P1193" s="27">
        <f t="shared" si="412"/>
        <v>40832484.039999999</v>
      </c>
      <c r="Q1193" s="64">
        <f t="shared" si="412"/>
        <v>40832484.039999999</v>
      </c>
    </row>
    <row r="1194" spans="1:17" ht="19.5" thickBot="1" x14ac:dyDescent="0.3">
      <c r="A1194" s="87" t="s">
        <v>508</v>
      </c>
      <c r="B1194" s="15" t="s">
        <v>209</v>
      </c>
      <c r="C1194" s="12" t="s">
        <v>13</v>
      </c>
      <c r="D1194" s="12">
        <v>10</v>
      </c>
      <c r="E1194" s="12" t="s">
        <v>14</v>
      </c>
      <c r="F1194" s="16" t="s">
        <v>210</v>
      </c>
      <c r="G1194" s="27">
        <f t="shared" si="411"/>
        <v>1451042370</v>
      </c>
      <c r="H1194" s="27">
        <f t="shared" si="411"/>
        <v>0</v>
      </c>
      <c r="I1194" s="27">
        <f t="shared" si="411"/>
        <v>0</v>
      </c>
      <c r="J1194" s="27">
        <f t="shared" si="411"/>
        <v>0</v>
      </c>
      <c r="K1194" s="27">
        <f t="shared" si="411"/>
        <v>0</v>
      </c>
      <c r="L1194" s="27">
        <f t="shared" si="401"/>
        <v>0</v>
      </c>
      <c r="M1194" s="27">
        <f t="shared" si="410"/>
        <v>1451042370</v>
      </c>
      <c r="N1194" s="27">
        <f t="shared" si="412"/>
        <v>0</v>
      </c>
      <c r="O1194" s="27">
        <f t="shared" si="412"/>
        <v>0</v>
      </c>
      <c r="P1194" s="27">
        <f t="shared" si="412"/>
        <v>0</v>
      </c>
      <c r="Q1194" s="64">
        <f t="shared" si="412"/>
        <v>0</v>
      </c>
    </row>
    <row r="1195" spans="1:17" ht="19.5" thickBot="1" x14ac:dyDescent="0.3">
      <c r="A1195" s="87" t="s">
        <v>508</v>
      </c>
      <c r="B1195" s="15" t="s">
        <v>209</v>
      </c>
      <c r="C1195" s="12" t="s">
        <v>16</v>
      </c>
      <c r="D1195" s="12">
        <v>20</v>
      </c>
      <c r="E1195" s="12" t="s">
        <v>14</v>
      </c>
      <c r="F1195" s="16" t="s">
        <v>210</v>
      </c>
      <c r="G1195" s="27">
        <f>+G1197+G1198</f>
        <v>7632396000</v>
      </c>
      <c r="H1195" s="27">
        <f>+H1197+H1198</f>
        <v>0</v>
      </c>
      <c r="I1195" s="27">
        <f>+I1197+I1198</f>
        <v>0</v>
      </c>
      <c r="J1195" s="27">
        <f>+J1197+J1198</f>
        <v>0</v>
      </c>
      <c r="K1195" s="27">
        <f>+K1197+K1198</f>
        <v>0</v>
      </c>
      <c r="L1195" s="27">
        <f t="shared" si="401"/>
        <v>0</v>
      </c>
      <c r="M1195" s="27">
        <f t="shared" si="410"/>
        <v>7632396000</v>
      </c>
      <c r="N1195" s="27">
        <f>+N1197+N1198</f>
        <v>49250000</v>
      </c>
      <c r="O1195" s="27">
        <f>+O1197+O1198</f>
        <v>40832484.039999999</v>
      </c>
      <c r="P1195" s="27">
        <f>+P1197+P1198</f>
        <v>40832484.039999999</v>
      </c>
      <c r="Q1195" s="64">
        <f>+Q1197+Q1198</f>
        <v>40832484.039999999</v>
      </c>
    </row>
    <row r="1196" spans="1:17" ht="19.5" thickBot="1" x14ac:dyDescent="0.3">
      <c r="A1196" s="87" t="s">
        <v>508</v>
      </c>
      <c r="B1196" s="18" t="s">
        <v>211</v>
      </c>
      <c r="C1196" s="19" t="s">
        <v>13</v>
      </c>
      <c r="D1196" s="19">
        <v>10</v>
      </c>
      <c r="E1196" s="19" t="s">
        <v>14</v>
      </c>
      <c r="F1196" s="20" t="s">
        <v>212</v>
      </c>
      <c r="G1196" s="21">
        <v>1451042370</v>
      </c>
      <c r="H1196" s="21">
        <v>0</v>
      </c>
      <c r="I1196" s="21">
        <v>0</v>
      </c>
      <c r="J1196" s="21">
        <v>0</v>
      </c>
      <c r="K1196" s="21">
        <v>0</v>
      </c>
      <c r="L1196" s="21">
        <f t="shared" si="401"/>
        <v>0</v>
      </c>
      <c r="M1196" s="21">
        <f t="shared" si="410"/>
        <v>1451042370</v>
      </c>
      <c r="N1196" s="21">
        <v>0</v>
      </c>
      <c r="O1196" s="21">
        <v>0</v>
      </c>
      <c r="P1196" s="21">
        <v>0</v>
      </c>
      <c r="Q1196" s="62">
        <v>0</v>
      </c>
    </row>
    <row r="1197" spans="1:17" ht="19.5" thickBot="1" x14ac:dyDescent="0.3">
      <c r="A1197" s="87" t="s">
        <v>508</v>
      </c>
      <c r="B1197" s="18" t="s">
        <v>211</v>
      </c>
      <c r="C1197" s="19" t="s">
        <v>16</v>
      </c>
      <c r="D1197" s="19">
        <v>20</v>
      </c>
      <c r="E1197" s="19" t="s">
        <v>14</v>
      </c>
      <c r="F1197" s="20" t="s">
        <v>212</v>
      </c>
      <c r="G1197" s="21">
        <v>3100000000</v>
      </c>
      <c r="H1197" s="21">
        <v>0</v>
      </c>
      <c r="I1197" s="21">
        <v>0</v>
      </c>
      <c r="J1197" s="21">
        <v>0</v>
      </c>
      <c r="K1197" s="21">
        <v>0</v>
      </c>
      <c r="L1197" s="21">
        <f t="shared" si="401"/>
        <v>0</v>
      </c>
      <c r="M1197" s="21">
        <f t="shared" si="410"/>
        <v>3100000000</v>
      </c>
      <c r="N1197" s="21">
        <v>17200000</v>
      </c>
      <c r="O1197" s="21">
        <v>9637398.6799999997</v>
      </c>
      <c r="P1197" s="21">
        <v>9637398.6799999997</v>
      </c>
      <c r="Q1197" s="62">
        <v>9637398.6799999997</v>
      </c>
    </row>
    <row r="1198" spans="1:17" ht="19.5" thickBot="1" x14ac:dyDescent="0.3">
      <c r="A1198" s="87" t="s">
        <v>508</v>
      </c>
      <c r="B1198" s="18" t="s">
        <v>213</v>
      </c>
      <c r="C1198" s="19" t="s">
        <v>16</v>
      </c>
      <c r="D1198" s="19">
        <v>20</v>
      </c>
      <c r="E1198" s="19" t="s">
        <v>14</v>
      </c>
      <c r="F1198" s="20" t="s">
        <v>214</v>
      </c>
      <c r="G1198" s="21">
        <v>4532396000</v>
      </c>
      <c r="H1198" s="21">
        <v>0</v>
      </c>
      <c r="I1198" s="21">
        <v>0</v>
      </c>
      <c r="J1198" s="21">
        <v>0</v>
      </c>
      <c r="K1198" s="21">
        <v>0</v>
      </c>
      <c r="L1198" s="21">
        <f t="shared" si="401"/>
        <v>0</v>
      </c>
      <c r="M1198" s="21">
        <f t="shared" si="410"/>
        <v>4532396000</v>
      </c>
      <c r="N1198" s="21">
        <v>32050000</v>
      </c>
      <c r="O1198" s="21">
        <v>31195085.359999999</v>
      </c>
      <c r="P1198" s="21">
        <v>31195085.359999999</v>
      </c>
      <c r="Q1198" s="62">
        <v>31195085.359999999</v>
      </c>
    </row>
    <row r="1199" spans="1:17" ht="32.25" thickBot="1" x14ac:dyDescent="0.3">
      <c r="A1199" s="87" t="s">
        <v>508</v>
      </c>
      <c r="B1199" s="15" t="s">
        <v>215</v>
      </c>
      <c r="C1199" s="33" t="s">
        <v>16</v>
      </c>
      <c r="D1199" s="33">
        <v>20</v>
      </c>
      <c r="E1199" s="33" t="s">
        <v>14</v>
      </c>
      <c r="F1199" s="16" t="s">
        <v>478</v>
      </c>
      <c r="G1199" s="27">
        <f t="shared" ref="G1199:K1200" si="413">+G1200</f>
        <v>14051472000</v>
      </c>
      <c r="H1199" s="27">
        <f t="shared" si="413"/>
        <v>0</v>
      </c>
      <c r="I1199" s="27">
        <f t="shared" si="413"/>
        <v>0</v>
      </c>
      <c r="J1199" s="27">
        <f t="shared" si="413"/>
        <v>0</v>
      </c>
      <c r="K1199" s="27">
        <f t="shared" si="413"/>
        <v>0</v>
      </c>
      <c r="L1199" s="27">
        <f t="shared" si="401"/>
        <v>0</v>
      </c>
      <c r="M1199" s="27">
        <f>+M1200</f>
        <v>14051472000</v>
      </c>
      <c r="N1199" s="27">
        <f t="shared" ref="N1199:Q1200" si="414">+N1200</f>
        <v>0</v>
      </c>
      <c r="O1199" s="27">
        <f t="shared" si="414"/>
        <v>0</v>
      </c>
      <c r="P1199" s="27">
        <f t="shared" si="414"/>
        <v>0</v>
      </c>
      <c r="Q1199" s="64">
        <f t="shared" si="414"/>
        <v>0</v>
      </c>
    </row>
    <row r="1200" spans="1:17" ht="19.5" thickBot="1" x14ac:dyDescent="0.3">
      <c r="A1200" s="87" t="s">
        <v>508</v>
      </c>
      <c r="B1200" s="15" t="s">
        <v>217</v>
      </c>
      <c r="C1200" s="33" t="s">
        <v>16</v>
      </c>
      <c r="D1200" s="33">
        <v>20</v>
      </c>
      <c r="E1200" s="33" t="s">
        <v>14</v>
      </c>
      <c r="F1200" s="16" t="s">
        <v>218</v>
      </c>
      <c r="G1200" s="27">
        <f t="shared" si="413"/>
        <v>14051472000</v>
      </c>
      <c r="H1200" s="27">
        <f t="shared" si="413"/>
        <v>0</v>
      </c>
      <c r="I1200" s="27">
        <f t="shared" si="413"/>
        <v>0</v>
      </c>
      <c r="J1200" s="27">
        <f t="shared" si="413"/>
        <v>0</v>
      </c>
      <c r="K1200" s="27">
        <f t="shared" si="413"/>
        <v>0</v>
      </c>
      <c r="L1200" s="27">
        <f t="shared" si="401"/>
        <v>0</v>
      </c>
      <c r="M1200" s="27">
        <f>+M1201</f>
        <v>14051472000</v>
      </c>
      <c r="N1200" s="27">
        <f t="shared" si="414"/>
        <v>0</v>
      </c>
      <c r="O1200" s="27">
        <f t="shared" si="414"/>
        <v>0</v>
      </c>
      <c r="P1200" s="27">
        <f t="shared" si="414"/>
        <v>0</v>
      </c>
      <c r="Q1200" s="64">
        <f t="shared" si="414"/>
        <v>0</v>
      </c>
    </row>
    <row r="1201" spans="1:17" ht="19.5" thickBot="1" x14ac:dyDescent="0.3">
      <c r="A1201" s="87" t="s">
        <v>508</v>
      </c>
      <c r="B1201" s="34" t="s">
        <v>219</v>
      </c>
      <c r="C1201" s="35" t="s">
        <v>16</v>
      </c>
      <c r="D1201" s="35">
        <v>20</v>
      </c>
      <c r="E1201" s="35" t="s">
        <v>14</v>
      </c>
      <c r="F1201" s="36" t="s">
        <v>220</v>
      </c>
      <c r="G1201" s="37">
        <v>14051472000</v>
      </c>
      <c r="H1201" s="37">
        <v>0</v>
      </c>
      <c r="I1201" s="37">
        <v>0</v>
      </c>
      <c r="J1201" s="37"/>
      <c r="K1201" s="37">
        <v>0</v>
      </c>
      <c r="L1201" s="37">
        <f t="shared" si="401"/>
        <v>0</v>
      </c>
      <c r="M1201" s="37">
        <f>+G1201+L1201</f>
        <v>14051472000</v>
      </c>
      <c r="N1201" s="21">
        <v>0</v>
      </c>
      <c r="O1201" s="21">
        <v>0</v>
      </c>
      <c r="P1201" s="21">
        <v>0</v>
      </c>
      <c r="Q1201" s="62">
        <v>0</v>
      </c>
    </row>
    <row r="1202" spans="1:17" ht="19.5" thickBot="1" x14ac:dyDescent="0.3">
      <c r="A1202" s="87" t="s">
        <v>508</v>
      </c>
      <c r="B1202" s="7" t="s">
        <v>221</v>
      </c>
      <c r="C1202" s="39" t="s">
        <v>13</v>
      </c>
      <c r="D1202" s="40">
        <v>11</v>
      </c>
      <c r="E1202" s="39" t="s">
        <v>222</v>
      </c>
      <c r="F1202" s="9" t="s">
        <v>223</v>
      </c>
      <c r="G1202" s="10">
        <f t="shared" ref="G1202:K1204" si="415">+G1204</f>
        <v>139786580047</v>
      </c>
      <c r="H1202" s="10">
        <f t="shared" si="415"/>
        <v>0</v>
      </c>
      <c r="I1202" s="10">
        <f t="shared" si="415"/>
        <v>0</v>
      </c>
      <c r="J1202" s="10">
        <f t="shared" si="415"/>
        <v>0</v>
      </c>
      <c r="K1202" s="10">
        <f t="shared" si="415"/>
        <v>0</v>
      </c>
      <c r="L1202" s="10">
        <f t="shared" si="401"/>
        <v>0</v>
      </c>
      <c r="M1202" s="10">
        <f>+M1204</f>
        <v>139786580047</v>
      </c>
      <c r="N1202" s="10">
        <f t="shared" ref="N1202:Q1204" si="416">+N1204</f>
        <v>0</v>
      </c>
      <c r="O1202" s="10">
        <f t="shared" si="416"/>
        <v>0</v>
      </c>
      <c r="P1202" s="10">
        <f t="shared" si="416"/>
        <v>0</v>
      </c>
      <c r="Q1202" s="81">
        <f t="shared" si="416"/>
        <v>0</v>
      </c>
    </row>
    <row r="1203" spans="1:17" ht="19.5" thickBot="1" x14ac:dyDescent="0.3">
      <c r="A1203" s="87" t="s">
        <v>508</v>
      </c>
      <c r="B1203" s="7" t="s">
        <v>221</v>
      </c>
      <c r="C1203" s="39" t="s">
        <v>13</v>
      </c>
      <c r="D1203" s="40">
        <v>11</v>
      </c>
      <c r="E1203" s="39" t="s">
        <v>14</v>
      </c>
      <c r="F1203" s="9" t="s">
        <v>223</v>
      </c>
      <c r="G1203" s="10">
        <f t="shared" si="415"/>
        <v>1027817755000</v>
      </c>
      <c r="H1203" s="10">
        <f t="shared" si="415"/>
        <v>0</v>
      </c>
      <c r="I1203" s="10">
        <f t="shared" si="415"/>
        <v>0</v>
      </c>
      <c r="J1203" s="10">
        <f t="shared" si="415"/>
        <v>0</v>
      </c>
      <c r="K1203" s="10">
        <f t="shared" si="415"/>
        <v>0</v>
      </c>
      <c r="L1203" s="10">
        <f t="shared" si="401"/>
        <v>0</v>
      </c>
      <c r="M1203" s="10">
        <f>+M1205</f>
        <v>1027817755000</v>
      </c>
      <c r="N1203" s="10">
        <f t="shared" si="416"/>
        <v>157603582277</v>
      </c>
      <c r="O1203" s="10">
        <f t="shared" si="416"/>
        <v>157603582277</v>
      </c>
      <c r="P1203" s="10">
        <f t="shared" si="416"/>
        <v>157603582277</v>
      </c>
      <c r="Q1203" s="81">
        <f t="shared" si="416"/>
        <v>157603582277</v>
      </c>
    </row>
    <row r="1204" spans="1:17" ht="19.5" thickBot="1" x14ac:dyDescent="0.3">
      <c r="A1204" s="87" t="s">
        <v>508</v>
      </c>
      <c r="B1204" s="15" t="s">
        <v>224</v>
      </c>
      <c r="C1204" s="12" t="s">
        <v>13</v>
      </c>
      <c r="D1204" s="12">
        <v>11</v>
      </c>
      <c r="E1204" s="12" t="s">
        <v>222</v>
      </c>
      <c r="F1204" s="16" t="s">
        <v>225</v>
      </c>
      <c r="G1204" s="28">
        <f t="shared" si="415"/>
        <v>139786580047</v>
      </c>
      <c r="H1204" s="28">
        <f t="shared" si="415"/>
        <v>0</v>
      </c>
      <c r="I1204" s="28">
        <f t="shared" si="415"/>
        <v>0</v>
      </c>
      <c r="J1204" s="28">
        <f t="shared" si="415"/>
        <v>0</v>
      </c>
      <c r="K1204" s="28">
        <f t="shared" si="415"/>
        <v>0</v>
      </c>
      <c r="L1204" s="28">
        <f t="shared" si="401"/>
        <v>0</v>
      </c>
      <c r="M1204" s="28">
        <f>+M1206</f>
        <v>139786580047</v>
      </c>
      <c r="N1204" s="28">
        <f t="shared" si="416"/>
        <v>0</v>
      </c>
      <c r="O1204" s="28">
        <f t="shared" si="416"/>
        <v>0</v>
      </c>
      <c r="P1204" s="28">
        <f t="shared" si="416"/>
        <v>0</v>
      </c>
      <c r="Q1204" s="72">
        <f t="shared" si="416"/>
        <v>0</v>
      </c>
    </row>
    <row r="1205" spans="1:17" ht="19.5" thickBot="1" x14ac:dyDescent="0.3">
      <c r="A1205" s="87" t="s">
        <v>508</v>
      </c>
      <c r="B1205" s="15" t="s">
        <v>224</v>
      </c>
      <c r="C1205" s="33" t="s">
        <v>13</v>
      </c>
      <c r="D1205" s="33">
        <v>11</v>
      </c>
      <c r="E1205" s="33" t="s">
        <v>14</v>
      </c>
      <c r="F1205" s="16" t="s">
        <v>225</v>
      </c>
      <c r="G1205" s="28">
        <f>+G1209</f>
        <v>1027817755000</v>
      </c>
      <c r="H1205" s="28">
        <f>+H1209</f>
        <v>0</v>
      </c>
      <c r="I1205" s="28">
        <f>+I1209</f>
        <v>0</v>
      </c>
      <c r="J1205" s="28">
        <f>+J1209</f>
        <v>0</v>
      </c>
      <c r="K1205" s="28">
        <f>+K1209</f>
        <v>0</v>
      </c>
      <c r="L1205" s="28">
        <f t="shared" si="401"/>
        <v>0</v>
      </c>
      <c r="M1205" s="28">
        <f>+M1209</f>
        <v>1027817755000</v>
      </c>
      <c r="N1205" s="28">
        <f>+N1209</f>
        <v>157603582277</v>
      </c>
      <c r="O1205" s="28">
        <f>+O1209</f>
        <v>157603582277</v>
      </c>
      <c r="P1205" s="28">
        <f>+P1209</f>
        <v>157603582277</v>
      </c>
      <c r="Q1205" s="72">
        <f>+Q1209</f>
        <v>157603582277</v>
      </c>
    </row>
    <row r="1206" spans="1:17" ht="19.5" thickBot="1" x14ac:dyDescent="0.3">
      <c r="A1206" s="87" t="s">
        <v>508</v>
      </c>
      <c r="B1206" s="15" t="s">
        <v>226</v>
      </c>
      <c r="C1206" s="12" t="s">
        <v>13</v>
      </c>
      <c r="D1206" s="12">
        <v>11</v>
      </c>
      <c r="E1206" s="12" t="s">
        <v>222</v>
      </c>
      <c r="F1206" s="16" t="s">
        <v>227</v>
      </c>
      <c r="G1206" s="28">
        <f t="shared" ref="G1206:K1207" si="417">+G1207</f>
        <v>139786580047</v>
      </c>
      <c r="H1206" s="28">
        <f t="shared" si="417"/>
        <v>0</v>
      </c>
      <c r="I1206" s="28">
        <f t="shared" si="417"/>
        <v>0</v>
      </c>
      <c r="J1206" s="28">
        <f t="shared" si="417"/>
        <v>0</v>
      </c>
      <c r="K1206" s="28">
        <f t="shared" si="417"/>
        <v>0</v>
      </c>
      <c r="L1206" s="28">
        <f t="shared" si="401"/>
        <v>0</v>
      </c>
      <c r="M1206" s="28">
        <f t="shared" ref="M1206:Q1207" si="418">+M1207</f>
        <v>139786580047</v>
      </c>
      <c r="N1206" s="28">
        <f t="shared" si="418"/>
        <v>0</v>
      </c>
      <c r="O1206" s="28">
        <f t="shared" si="418"/>
        <v>0</v>
      </c>
      <c r="P1206" s="28">
        <f t="shared" si="418"/>
        <v>0</v>
      </c>
      <c r="Q1206" s="72">
        <f t="shared" si="418"/>
        <v>0</v>
      </c>
    </row>
    <row r="1207" spans="1:17" ht="19.5" thickBot="1" x14ac:dyDescent="0.3">
      <c r="A1207" s="87" t="s">
        <v>508</v>
      </c>
      <c r="B1207" s="15" t="s">
        <v>228</v>
      </c>
      <c r="C1207" s="12" t="s">
        <v>13</v>
      </c>
      <c r="D1207" s="12">
        <v>11</v>
      </c>
      <c r="E1207" s="12" t="s">
        <v>222</v>
      </c>
      <c r="F1207" s="16" t="s">
        <v>229</v>
      </c>
      <c r="G1207" s="28">
        <f t="shared" si="417"/>
        <v>139786580047</v>
      </c>
      <c r="H1207" s="28">
        <f t="shared" si="417"/>
        <v>0</v>
      </c>
      <c r="I1207" s="28">
        <f t="shared" si="417"/>
        <v>0</v>
      </c>
      <c r="J1207" s="28">
        <f t="shared" si="417"/>
        <v>0</v>
      </c>
      <c r="K1207" s="28">
        <f t="shared" si="417"/>
        <v>0</v>
      </c>
      <c r="L1207" s="28">
        <f t="shared" si="401"/>
        <v>0</v>
      </c>
      <c r="M1207" s="28">
        <f t="shared" si="418"/>
        <v>139786580047</v>
      </c>
      <c r="N1207" s="28">
        <f t="shared" si="418"/>
        <v>0</v>
      </c>
      <c r="O1207" s="28">
        <f t="shared" si="418"/>
        <v>0</v>
      </c>
      <c r="P1207" s="28">
        <f t="shared" si="418"/>
        <v>0</v>
      </c>
      <c r="Q1207" s="72">
        <f t="shared" si="418"/>
        <v>0</v>
      </c>
    </row>
    <row r="1208" spans="1:17" ht="19.5" thickBot="1" x14ac:dyDescent="0.3">
      <c r="A1208" s="87" t="s">
        <v>508</v>
      </c>
      <c r="B1208" s="18" t="s">
        <v>230</v>
      </c>
      <c r="C1208" s="19" t="s">
        <v>13</v>
      </c>
      <c r="D1208" s="19">
        <v>11</v>
      </c>
      <c r="E1208" s="19" t="s">
        <v>222</v>
      </c>
      <c r="F1208" s="20" t="s">
        <v>13</v>
      </c>
      <c r="G1208" s="23">
        <v>139786580047</v>
      </c>
      <c r="H1208" s="23">
        <v>0</v>
      </c>
      <c r="I1208" s="23">
        <v>0</v>
      </c>
      <c r="J1208" s="23"/>
      <c r="K1208" s="23">
        <v>0</v>
      </c>
      <c r="L1208" s="23">
        <f t="shared" si="401"/>
        <v>0</v>
      </c>
      <c r="M1208" s="23">
        <f>+G1208+L1208</f>
        <v>139786580047</v>
      </c>
      <c r="N1208" s="21">
        <v>0</v>
      </c>
      <c r="O1208" s="21">
        <v>0</v>
      </c>
      <c r="P1208" s="21">
        <v>0</v>
      </c>
      <c r="Q1208" s="62">
        <v>0</v>
      </c>
    </row>
    <row r="1209" spans="1:17" ht="19.5" thickBot="1" x14ac:dyDescent="0.3">
      <c r="A1209" s="87" t="s">
        <v>508</v>
      </c>
      <c r="B1209" s="15" t="s">
        <v>231</v>
      </c>
      <c r="C1209" s="33" t="s">
        <v>13</v>
      </c>
      <c r="D1209" s="33">
        <v>11</v>
      </c>
      <c r="E1209" s="33" t="s">
        <v>14</v>
      </c>
      <c r="F1209" s="16" t="s">
        <v>232</v>
      </c>
      <c r="G1209" s="28">
        <f>+G1210</f>
        <v>1027817755000</v>
      </c>
      <c r="H1209" s="28">
        <f>+H1210</f>
        <v>0</v>
      </c>
      <c r="I1209" s="28">
        <f>+I1210</f>
        <v>0</v>
      </c>
      <c r="J1209" s="28">
        <f>+J1210</f>
        <v>0</v>
      </c>
      <c r="K1209" s="28">
        <f>+K1210</f>
        <v>0</v>
      </c>
      <c r="L1209" s="28">
        <f t="shared" si="401"/>
        <v>0</v>
      </c>
      <c r="M1209" s="28">
        <f>+M1210</f>
        <v>1027817755000</v>
      </c>
      <c r="N1209" s="28">
        <f>+N1210</f>
        <v>157603582277</v>
      </c>
      <c r="O1209" s="28">
        <f>+O1210</f>
        <v>157603582277</v>
      </c>
      <c r="P1209" s="28">
        <f>+P1210</f>
        <v>157603582277</v>
      </c>
      <c r="Q1209" s="72">
        <f>+Q1210</f>
        <v>157603582277</v>
      </c>
    </row>
    <row r="1210" spans="1:17" ht="19.5" thickBot="1" x14ac:dyDescent="0.3">
      <c r="A1210" s="87" t="s">
        <v>508</v>
      </c>
      <c r="B1210" s="34" t="s">
        <v>233</v>
      </c>
      <c r="C1210" s="35" t="s">
        <v>13</v>
      </c>
      <c r="D1210" s="35">
        <v>11</v>
      </c>
      <c r="E1210" s="35" t="s">
        <v>14</v>
      </c>
      <c r="F1210" s="36" t="s">
        <v>234</v>
      </c>
      <c r="G1210" s="21">
        <v>1027817755000</v>
      </c>
      <c r="H1210" s="38">
        <v>0</v>
      </c>
      <c r="I1210" s="38">
        <v>0</v>
      </c>
      <c r="J1210" s="38">
        <v>0</v>
      </c>
      <c r="K1210" s="38">
        <v>0</v>
      </c>
      <c r="L1210" s="38">
        <f t="shared" si="401"/>
        <v>0</v>
      </c>
      <c r="M1210" s="38">
        <f>+G1210+L1210</f>
        <v>1027817755000</v>
      </c>
      <c r="N1210" s="21">
        <v>157603582277</v>
      </c>
      <c r="O1210" s="21">
        <v>157603582277</v>
      </c>
      <c r="P1210" s="21">
        <v>157603582277</v>
      </c>
      <c r="Q1210" s="62">
        <v>157603582277</v>
      </c>
    </row>
    <row r="1211" spans="1:17" ht="19.5" thickBot="1" x14ac:dyDescent="0.3">
      <c r="A1211" s="87" t="s">
        <v>508</v>
      </c>
      <c r="B1211" s="7" t="s">
        <v>235</v>
      </c>
      <c r="C1211" s="39" t="s">
        <v>13</v>
      </c>
      <c r="D1211" s="40">
        <v>11</v>
      </c>
      <c r="E1211" s="39" t="s">
        <v>14</v>
      </c>
      <c r="F1211" s="9" t="s">
        <v>236</v>
      </c>
      <c r="G1211" s="10">
        <f>+G1214</f>
        <v>25000000000</v>
      </c>
      <c r="H1211" s="10">
        <f>+H1214</f>
        <v>0</v>
      </c>
      <c r="I1211" s="10">
        <f>+I1214</f>
        <v>0</v>
      </c>
      <c r="J1211" s="10">
        <f>+J1214</f>
        <v>0</v>
      </c>
      <c r="K1211" s="10">
        <f>+K1214</f>
        <v>0</v>
      </c>
      <c r="L1211" s="10">
        <f t="shared" si="401"/>
        <v>0</v>
      </c>
      <c r="M1211" s="10">
        <f>+M1214</f>
        <v>25000000000</v>
      </c>
      <c r="N1211" s="10">
        <f>+N1214</f>
        <v>4357331701.8699999</v>
      </c>
      <c r="O1211" s="10">
        <f>+O1214</f>
        <v>2199548525.96</v>
      </c>
      <c r="P1211" s="10">
        <f>+P1214</f>
        <v>715167733.46000004</v>
      </c>
      <c r="Q1211" s="81">
        <f>+Q1214</f>
        <v>715167733.46000004</v>
      </c>
    </row>
    <row r="1212" spans="1:17" ht="19.5" thickBot="1" x14ac:dyDescent="0.3">
      <c r="A1212" s="87" t="s">
        <v>508</v>
      </c>
      <c r="B1212" s="7" t="s">
        <v>235</v>
      </c>
      <c r="C1212" s="39" t="s">
        <v>13</v>
      </c>
      <c r="D1212" s="40">
        <v>13</v>
      </c>
      <c r="E1212" s="39" t="s">
        <v>14</v>
      </c>
      <c r="F1212" s="9" t="s">
        <v>236</v>
      </c>
      <c r="G1212" s="10">
        <f>+G1215+G1320+G1330+G1344+G1354+G1360</f>
        <v>4393946143700</v>
      </c>
      <c r="H1212" s="10">
        <f>+H1215+H1320+H1330+H1344+H1354+H1360</f>
        <v>0</v>
      </c>
      <c r="I1212" s="10">
        <f>+I1215+I1320+I1330+I1344+I1354+I1360</f>
        <v>0</v>
      </c>
      <c r="J1212" s="10">
        <f>+J1215+J1320+J1330+J1344+J1354+J1360</f>
        <v>0</v>
      </c>
      <c r="K1212" s="10">
        <f>+K1215+K1320+K1330+K1344+K1354+K1360</f>
        <v>0</v>
      </c>
      <c r="L1212" s="10">
        <f t="shared" ref="L1212:L1275" si="419">+H1212-I1212+J1212-K1212</f>
        <v>0</v>
      </c>
      <c r="M1212" s="10">
        <f>+M1215+M1320+M1330+M1344+M1354+M1360</f>
        <v>4393946143700</v>
      </c>
      <c r="N1212" s="10">
        <f>+N1215+N1320+N1330+N1344+N1354+N1360</f>
        <v>4287504589304.6099</v>
      </c>
      <c r="O1212" s="10">
        <f>+O1215+O1320+O1330+O1344+O1354+O1360</f>
        <v>4272795580858.9702</v>
      </c>
      <c r="P1212" s="10">
        <f>+P1215+P1320+P1330+P1344+P1354+P1360</f>
        <v>329172256218.51007</v>
      </c>
      <c r="Q1212" s="81">
        <f>+Q1215+Q1320+Q1330+Q1344+Q1354+Q1360</f>
        <v>328985193626.51007</v>
      </c>
    </row>
    <row r="1213" spans="1:17" ht="19.5" thickBot="1" x14ac:dyDescent="0.3">
      <c r="A1213" s="87" t="s">
        <v>508</v>
      </c>
      <c r="B1213" s="97" t="s">
        <v>235</v>
      </c>
      <c r="C1213" s="98" t="s">
        <v>16</v>
      </c>
      <c r="D1213" s="99">
        <v>20</v>
      </c>
      <c r="E1213" s="98" t="s">
        <v>14</v>
      </c>
      <c r="F1213" s="100" t="s">
        <v>236</v>
      </c>
      <c r="G1213" s="101">
        <f>+G1331+G1361</f>
        <v>86235881312</v>
      </c>
      <c r="H1213" s="101">
        <f>+H1331+H1361</f>
        <v>0</v>
      </c>
      <c r="I1213" s="101">
        <f>+I1331+I1361</f>
        <v>0</v>
      </c>
      <c r="J1213" s="101">
        <f>+J1331+J1361</f>
        <v>0</v>
      </c>
      <c r="K1213" s="101">
        <f>+K1331+K1361</f>
        <v>0</v>
      </c>
      <c r="L1213" s="101">
        <f t="shared" si="419"/>
        <v>0</v>
      </c>
      <c r="M1213" s="101">
        <f>+M1331+M1361</f>
        <v>86235881312</v>
      </c>
      <c r="N1213" s="101">
        <f>+N1331+N1361</f>
        <v>49002053305</v>
      </c>
      <c r="O1213" s="101">
        <f>+O1331+O1361</f>
        <v>48135153984</v>
      </c>
      <c r="P1213" s="101">
        <f>+P1331+P1361</f>
        <v>5967172210.8000002</v>
      </c>
      <c r="Q1213" s="102">
        <f>+Q1331+Q1361</f>
        <v>5967172210.8000002</v>
      </c>
    </row>
    <row r="1214" spans="1:17" ht="19.5" thickBot="1" x14ac:dyDescent="0.3">
      <c r="A1214" s="87" t="s">
        <v>508</v>
      </c>
      <c r="B1214" s="15" t="s">
        <v>237</v>
      </c>
      <c r="C1214" s="12" t="s">
        <v>13</v>
      </c>
      <c r="D1214" s="12">
        <v>11</v>
      </c>
      <c r="E1214" s="12" t="s">
        <v>14</v>
      </c>
      <c r="F1214" s="16" t="s">
        <v>238</v>
      </c>
      <c r="G1214" s="27">
        <f t="shared" ref="G1214:K1215" si="420">+G1216</f>
        <v>25000000000</v>
      </c>
      <c r="H1214" s="27">
        <f t="shared" si="420"/>
        <v>0</v>
      </c>
      <c r="I1214" s="27">
        <f t="shared" si="420"/>
        <v>0</v>
      </c>
      <c r="J1214" s="27">
        <f t="shared" si="420"/>
        <v>0</v>
      </c>
      <c r="K1214" s="27">
        <f t="shared" si="420"/>
        <v>0</v>
      </c>
      <c r="L1214" s="27">
        <f t="shared" si="419"/>
        <v>0</v>
      </c>
      <c r="M1214" s="27">
        <f>+M1216</f>
        <v>25000000000</v>
      </c>
      <c r="N1214" s="27">
        <f t="shared" ref="N1214:Q1215" si="421">+N1216</f>
        <v>4357331701.8699999</v>
      </c>
      <c r="O1214" s="27">
        <f t="shared" si="421"/>
        <v>2199548525.96</v>
      </c>
      <c r="P1214" s="27">
        <f t="shared" si="421"/>
        <v>715167733.46000004</v>
      </c>
      <c r="Q1214" s="64">
        <f t="shared" si="421"/>
        <v>715167733.46000004</v>
      </c>
    </row>
    <row r="1215" spans="1:17" ht="19.5" thickBot="1" x14ac:dyDescent="0.3">
      <c r="A1215" s="87" t="s">
        <v>508</v>
      </c>
      <c r="B1215" s="15" t="s">
        <v>237</v>
      </c>
      <c r="C1215" s="12" t="s">
        <v>13</v>
      </c>
      <c r="D1215" s="12">
        <v>13</v>
      </c>
      <c r="E1215" s="12" t="s">
        <v>14</v>
      </c>
      <c r="F1215" s="16" t="s">
        <v>238</v>
      </c>
      <c r="G1215" s="27">
        <f t="shared" si="420"/>
        <v>4326815240292</v>
      </c>
      <c r="H1215" s="27">
        <f t="shared" si="420"/>
        <v>0</v>
      </c>
      <c r="I1215" s="27">
        <f t="shared" si="420"/>
        <v>0</v>
      </c>
      <c r="J1215" s="27">
        <f t="shared" si="420"/>
        <v>0</v>
      </c>
      <c r="K1215" s="27">
        <f t="shared" si="420"/>
        <v>0</v>
      </c>
      <c r="L1215" s="27">
        <f t="shared" si="419"/>
        <v>0</v>
      </c>
      <c r="M1215" s="27">
        <f>+M1217</f>
        <v>4326815240292</v>
      </c>
      <c r="N1215" s="27">
        <f t="shared" si="421"/>
        <v>4246015158766.5</v>
      </c>
      <c r="O1215" s="27">
        <f t="shared" si="421"/>
        <v>4245322807719.6899</v>
      </c>
      <c r="P1215" s="27">
        <f t="shared" si="421"/>
        <v>320704362281.08002</v>
      </c>
      <c r="Q1215" s="64">
        <f t="shared" si="421"/>
        <v>320656695175.08002</v>
      </c>
    </row>
    <row r="1216" spans="1:17" ht="19.5" thickBot="1" x14ac:dyDescent="0.3">
      <c r="A1216" s="87" t="s">
        <v>508</v>
      </c>
      <c r="B1216" s="15" t="s">
        <v>239</v>
      </c>
      <c r="C1216" s="12" t="s">
        <v>13</v>
      </c>
      <c r="D1216" s="12">
        <v>11</v>
      </c>
      <c r="E1216" s="12" t="s">
        <v>14</v>
      </c>
      <c r="F1216" s="16" t="s">
        <v>240</v>
      </c>
      <c r="G1216" s="27">
        <f>+G1312</f>
        <v>25000000000</v>
      </c>
      <c r="H1216" s="27">
        <f>+H1312</f>
        <v>0</v>
      </c>
      <c r="I1216" s="27">
        <f>+I1312</f>
        <v>0</v>
      </c>
      <c r="J1216" s="27">
        <f>+J1312</f>
        <v>0</v>
      </c>
      <c r="K1216" s="27">
        <f>+K1312</f>
        <v>0</v>
      </c>
      <c r="L1216" s="27">
        <f t="shared" si="419"/>
        <v>0</v>
      </c>
      <c r="M1216" s="27">
        <f>+M1312</f>
        <v>25000000000</v>
      </c>
      <c r="N1216" s="27">
        <f>+N1312</f>
        <v>4357331701.8699999</v>
      </c>
      <c r="O1216" s="27">
        <f>+O1312</f>
        <v>2199548525.96</v>
      </c>
      <c r="P1216" s="27">
        <f>+P1312</f>
        <v>715167733.46000004</v>
      </c>
      <c r="Q1216" s="64">
        <f>+Q1312</f>
        <v>715167733.46000004</v>
      </c>
    </row>
    <row r="1217" spans="1:17" ht="19.5" thickBot="1" x14ac:dyDescent="0.3">
      <c r="A1217" s="87" t="s">
        <v>508</v>
      </c>
      <c r="B1217" s="15" t="s">
        <v>239</v>
      </c>
      <c r="C1217" s="12" t="s">
        <v>13</v>
      </c>
      <c r="D1217" s="12">
        <v>13</v>
      </c>
      <c r="E1217" s="12" t="s">
        <v>14</v>
      </c>
      <c r="F1217" s="16" t="s">
        <v>240</v>
      </c>
      <c r="G1217" s="27">
        <f>+G1219+G1223+G1227+G1231+G1235+G1239+G1243+G1247+G1251+G1255+G1259+G1263+G1267+G1271+G1275+G1279+G1283+G1288+G1291+G1295+G1299+G1303+G1307+G1311</f>
        <v>4326815240292</v>
      </c>
      <c r="H1217" s="27">
        <f>+H1219+H1223+H1227+H1231+H1235+H1239+H1243+H1247+H1251+H1255+H1259+H1263+H1267+H1271+H1275+H1279+H1283+H1288+H1291+H1295+H1299+H1303+H1307+H1311</f>
        <v>0</v>
      </c>
      <c r="I1217" s="27">
        <f>+I1219+I1223+I1227+I1231+I1235+I1239+I1243+I1247+I1251+I1255+I1259+I1263+I1267+I1271+I1275+I1279+I1283+I1288+I1291+I1295+I1299+I1303+I1307+I1311</f>
        <v>0</v>
      </c>
      <c r="J1217" s="27">
        <f>+J1219+J1223+J1227+J1231+J1235+J1239+J1243+J1247+J1251+J1255+J1259+J1263+J1267+J1271+J1275+J1279+J1283+J1288+J1291+J1295+J1299+J1303+J1307+J1311</f>
        <v>0</v>
      </c>
      <c r="K1217" s="27">
        <f>+K1219+K1223+K1227+K1231+K1235+K1239+K1243+K1247+K1251+K1255+K1259+K1263+K1267+K1271+K1275+K1279+K1283+K1288+K1291+K1295+K1299+K1303+K1307+K1311</f>
        <v>0</v>
      </c>
      <c r="L1217" s="27">
        <f t="shared" si="419"/>
        <v>0</v>
      </c>
      <c r="M1217" s="27">
        <f>+M1219+M1223+M1227+M1231+M1235+M1239+M1243+M1247+M1251+M1255+M1259+M1263+M1267+M1271+M1275+M1279+M1283+M1288+M1291+M1295+M1299+M1303+M1307+M1311</f>
        <v>4326815240292</v>
      </c>
      <c r="N1217" s="27">
        <f>+N1219+N1223+N1227+N1231+N1235+N1239+N1243+N1247+N1251+N1255+N1259+N1263+N1267+N1271+N1275+N1279+N1283+N1288+N1291+N1295+N1299+N1303+N1307+N1311</f>
        <v>4246015158766.5</v>
      </c>
      <c r="O1217" s="27">
        <f>+O1219+O1223+O1227+O1231+O1235+O1239+O1243+O1247+O1251+O1255+O1259+O1263+O1267+O1271+O1275+O1279+O1283+O1288+O1291+O1295+O1299+O1303+O1307+O1311</f>
        <v>4245322807719.6899</v>
      </c>
      <c r="P1217" s="27">
        <f>+P1219+P1223+P1227+P1231+P1235+P1239+P1243+P1247+P1251+P1255+P1259+P1263+P1267+P1271+P1275+P1279+P1283+P1288+P1291+P1295+P1299+P1303+P1307+P1311</f>
        <v>320704362281.08002</v>
      </c>
      <c r="Q1217" s="64">
        <f>+Q1219+Q1223+Q1227+Q1231+Q1235+Q1239+Q1243+Q1247+Q1251+Q1255+Q1259+Q1263+Q1267+Q1271+Q1275+Q1279+Q1283+Q1288+Q1291+Q1295+Q1299+Q1303+Q1307+Q1311</f>
        <v>320656695175.08002</v>
      </c>
    </row>
    <row r="1218" spans="1:17" ht="48" thickBot="1" x14ac:dyDescent="0.3">
      <c r="A1218" s="87" t="s">
        <v>508</v>
      </c>
      <c r="B1218" s="15" t="s">
        <v>241</v>
      </c>
      <c r="C1218" s="12" t="s">
        <v>13</v>
      </c>
      <c r="D1218" s="12">
        <v>13</v>
      </c>
      <c r="E1218" s="12" t="s">
        <v>14</v>
      </c>
      <c r="F1218" s="16" t="s">
        <v>480</v>
      </c>
      <c r="G1218" s="27">
        <f t="shared" ref="G1218:K1220" si="422">+G1219</f>
        <v>199229942693</v>
      </c>
      <c r="H1218" s="27">
        <f t="shared" si="422"/>
        <v>0</v>
      </c>
      <c r="I1218" s="27">
        <f t="shared" si="422"/>
        <v>0</v>
      </c>
      <c r="J1218" s="27">
        <f t="shared" si="422"/>
        <v>0</v>
      </c>
      <c r="K1218" s="27">
        <f t="shared" si="422"/>
        <v>0</v>
      </c>
      <c r="L1218" s="27">
        <f t="shared" si="419"/>
        <v>0</v>
      </c>
      <c r="M1218" s="27">
        <f>+M1219</f>
        <v>199229942693</v>
      </c>
      <c r="N1218" s="27">
        <f t="shared" ref="N1218:Q1220" si="423">+N1219</f>
        <v>199229942693</v>
      </c>
      <c r="O1218" s="27">
        <f t="shared" si="423"/>
        <v>199229942693</v>
      </c>
      <c r="P1218" s="27">
        <f t="shared" si="423"/>
        <v>667460180</v>
      </c>
      <c r="Q1218" s="64">
        <f t="shared" si="423"/>
        <v>667460180</v>
      </c>
    </row>
    <row r="1219" spans="1:17" ht="48" thickBot="1" x14ac:dyDescent="0.3">
      <c r="A1219" s="87" t="s">
        <v>508</v>
      </c>
      <c r="B1219" s="15" t="s">
        <v>243</v>
      </c>
      <c r="C1219" s="12" t="s">
        <v>13</v>
      </c>
      <c r="D1219" s="12">
        <v>13</v>
      </c>
      <c r="E1219" s="12" t="s">
        <v>14</v>
      </c>
      <c r="F1219" s="16" t="s">
        <v>480</v>
      </c>
      <c r="G1219" s="27">
        <f t="shared" si="422"/>
        <v>199229942693</v>
      </c>
      <c r="H1219" s="27">
        <f t="shared" si="422"/>
        <v>0</v>
      </c>
      <c r="I1219" s="27">
        <f t="shared" si="422"/>
        <v>0</v>
      </c>
      <c r="J1219" s="27">
        <f t="shared" si="422"/>
        <v>0</v>
      </c>
      <c r="K1219" s="27">
        <f t="shared" si="422"/>
        <v>0</v>
      </c>
      <c r="L1219" s="27">
        <f t="shared" si="419"/>
        <v>0</v>
      </c>
      <c r="M1219" s="27">
        <f>+M1220</f>
        <v>199229942693</v>
      </c>
      <c r="N1219" s="27">
        <f t="shared" si="423"/>
        <v>199229942693</v>
      </c>
      <c r="O1219" s="27">
        <f t="shared" si="423"/>
        <v>199229942693</v>
      </c>
      <c r="P1219" s="27">
        <f t="shared" si="423"/>
        <v>667460180</v>
      </c>
      <c r="Q1219" s="64">
        <f t="shared" si="423"/>
        <v>667460180</v>
      </c>
    </row>
    <row r="1220" spans="1:17" ht="19.5" thickBot="1" x14ac:dyDescent="0.3">
      <c r="A1220" s="87" t="s">
        <v>508</v>
      </c>
      <c r="B1220" s="15" t="s">
        <v>244</v>
      </c>
      <c r="C1220" s="12" t="s">
        <v>13</v>
      </c>
      <c r="D1220" s="12">
        <v>13</v>
      </c>
      <c r="E1220" s="12" t="s">
        <v>14</v>
      </c>
      <c r="F1220" s="16" t="s">
        <v>245</v>
      </c>
      <c r="G1220" s="27">
        <f t="shared" si="422"/>
        <v>199229942693</v>
      </c>
      <c r="H1220" s="27">
        <f t="shared" si="422"/>
        <v>0</v>
      </c>
      <c r="I1220" s="27">
        <f t="shared" si="422"/>
        <v>0</v>
      </c>
      <c r="J1220" s="27">
        <f t="shared" si="422"/>
        <v>0</v>
      </c>
      <c r="K1220" s="27">
        <f t="shared" si="422"/>
        <v>0</v>
      </c>
      <c r="L1220" s="27">
        <f t="shared" si="419"/>
        <v>0</v>
      </c>
      <c r="M1220" s="27">
        <f>+M1221</f>
        <v>199229942693</v>
      </c>
      <c r="N1220" s="27">
        <f t="shared" si="423"/>
        <v>199229942693</v>
      </c>
      <c r="O1220" s="27">
        <f t="shared" si="423"/>
        <v>199229942693</v>
      </c>
      <c r="P1220" s="27">
        <f t="shared" si="423"/>
        <v>667460180</v>
      </c>
      <c r="Q1220" s="64">
        <f t="shared" si="423"/>
        <v>667460180</v>
      </c>
    </row>
    <row r="1221" spans="1:17" ht="19.5" thickBot="1" x14ac:dyDescent="0.3">
      <c r="A1221" s="87" t="s">
        <v>508</v>
      </c>
      <c r="B1221" s="18" t="s">
        <v>246</v>
      </c>
      <c r="C1221" s="19" t="s">
        <v>13</v>
      </c>
      <c r="D1221" s="19">
        <v>13</v>
      </c>
      <c r="E1221" s="19" t="s">
        <v>14</v>
      </c>
      <c r="F1221" s="20" t="s">
        <v>247</v>
      </c>
      <c r="G1221" s="21">
        <v>199229942693</v>
      </c>
      <c r="H1221" s="21">
        <v>0</v>
      </c>
      <c r="I1221" s="21">
        <v>0</v>
      </c>
      <c r="J1221" s="21">
        <v>0</v>
      </c>
      <c r="K1221" s="21">
        <v>0</v>
      </c>
      <c r="L1221" s="21">
        <f t="shared" si="419"/>
        <v>0</v>
      </c>
      <c r="M1221" s="21">
        <f>+G1221+L1221</f>
        <v>199229942693</v>
      </c>
      <c r="N1221" s="21">
        <v>199229942693</v>
      </c>
      <c r="O1221" s="21">
        <v>199229942693</v>
      </c>
      <c r="P1221" s="21">
        <v>667460180</v>
      </c>
      <c r="Q1221" s="62">
        <v>667460180</v>
      </c>
    </row>
    <row r="1222" spans="1:17" ht="48" thickBot="1" x14ac:dyDescent="0.3">
      <c r="A1222" s="87" t="s">
        <v>508</v>
      </c>
      <c r="B1222" s="15" t="s">
        <v>248</v>
      </c>
      <c r="C1222" s="12" t="s">
        <v>13</v>
      </c>
      <c r="D1222" s="12">
        <v>13</v>
      </c>
      <c r="E1222" s="12" t="s">
        <v>14</v>
      </c>
      <c r="F1222" s="16" t="s">
        <v>481</v>
      </c>
      <c r="G1222" s="27">
        <f t="shared" ref="G1222:K1224" si="424">+G1223</f>
        <v>3111246158</v>
      </c>
      <c r="H1222" s="27">
        <f t="shared" si="424"/>
        <v>0</v>
      </c>
      <c r="I1222" s="27">
        <f t="shared" si="424"/>
        <v>0</v>
      </c>
      <c r="J1222" s="27">
        <f t="shared" si="424"/>
        <v>0</v>
      </c>
      <c r="K1222" s="27">
        <f t="shared" si="424"/>
        <v>0</v>
      </c>
      <c r="L1222" s="27">
        <f t="shared" si="419"/>
        <v>0</v>
      </c>
      <c r="M1222" s="27">
        <f>+M1223</f>
        <v>3111246158</v>
      </c>
      <c r="N1222" s="27">
        <f t="shared" ref="N1222:Q1224" si="425">+N1223</f>
        <v>3111246158</v>
      </c>
      <c r="O1222" s="27">
        <f t="shared" si="425"/>
        <v>3111246158</v>
      </c>
      <c r="P1222" s="27">
        <f t="shared" si="425"/>
        <v>0</v>
      </c>
      <c r="Q1222" s="64">
        <f t="shared" si="425"/>
        <v>0</v>
      </c>
    </row>
    <row r="1223" spans="1:17" ht="48" thickBot="1" x14ac:dyDescent="0.3">
      <c r="A1223" s="87" t="s">
        <v>508</v>
      </c>
      <c r="B1223" s="15" t="s">
        <v>250</v>
      </c>
      <c r="C1223" s="12" t="s">
        <v>13</v>
      </c>
      <c r="D1223" s="12">
        <v>13</v>
      </c>
      <c r="E1223" s="12" t="s">
        <v>14</v>
      </c>
      <c r="F1223" s="43" t="s">
        <v>481</v>
      </c>
      <c r="G1223" s="27">
        <f t="shared" si="424"/>
        <v>3111246158</v>
      </c>
      <c r="H1223" s="27">
        <f t="shared" si="424"/>
        <v>0</v>
      </c>
      <c r="I1223" s="27">
        <f t="shared" si="424"/>
        <v>0</v>
      </c>
      <c r="J1223" s="27">
        <f t="shared" si="424"/>
        <v>0</v>
      </c>
      <c r="K1223" s="27">
        <f t="shared" si="424"/>
        <v>0</v>
      </c>
      <c r="L1223" s="27">
        <f t="shared" si="419"/>
        <v>0</v>
      </c>
      <c r="M1223" s="27">
        <f>+M1224</f>
        <v>3111246158</v>
      </c>
      <c r="N1223" s="27">
        <f t="shared" si="425"/>
        <v>3111246158</v>
      </c>
      <c r="O1223" s="27">
        <f t="shared" si="425"/>
        <v>3111246158</v>
      </c>
      <c r="P1223" s="27">
        <f t="shared" si="425"/>
        <v>0</v>
      </c>
      <c r="Q1223" s="64">
        <f t="shared" si="425"/>
        <v>0</v>
      </c>
    </row>
    <row r="1224" spans="1:17" ht="19.5" thickBot="1" x14ac:dyDescent="0.3">
      <c r="A1224" s="87" t="s">
        <v>508</v>
      </c>
      <c r="B1224" s="15" t="s">
        <v>251</v>
      </c>
      <c r="C1224" s="12" t="s">
        <v>13</v>
      </c>
      <c r="D1224" s="12">
        <v>13</v>
      </c>
      <c r="E1224" s="12" t="s">
        <v>14</v>
      </c>
      <c r="F1224" s="16" t="s">
        <v>245</v>
      </c>
      <c r="G1224" s="27">
        <f t="shared" si="424"/>
        <v>3111246158</v>
      </c>
      <c r="H1224" s="27">
        <f t="shared" si="424"/>
        <v>0</v>
      </c>
      <c r="I1224" s="27">
        <f t="shared" si="424"/>
        <v>0</v>
      </c>
      <c r="J1224" s="27">
        <f t="shared" si="424"/>
        <v>0</v>
      </c>
      <c r="K1224" s="27">
        <f t="shared" si="424"/>
        <v>0</v>
      </c>
      <c r="L1224" s="27">
        <f t="shared" si="419"/>
        <v>0</v>
      </c>
      <c r="M1224" s="27">
        <f>+M1225</f>
        <v>3111246158</v>
      </c>
      <c r="N1224" s="27">
        <f t="shared" si="425"/>
        <v>3111246158</v>
      </c>
      <c r="O1224" s="27">
        <f t="shared" si="425"/>
        <v>3111246158</v>
      </c>
      <c r="P1224" s="27">
        <f t="shared" si="425"/>
        <v>0</v>
      </c>
      <c r="Q1224" s="64">
        <f t="shared" si="425"/>
        <v>0</v>
      </c>
    </row>
    <row r="1225" spans="1:17" ht="19.5" thickBot="1" x14ac:dyDescent="0.3">
      <c r="A1225" s="87" t="s">
        <v>508</v>
      </c>
      <c r="B1225" s="18" t="s">
        <v>252</v>
      </c>
      <c r="C1225" s="19" t="s">
        <v>13</v>
      </c>
      <c r="D1225" s="19">
        <v>13</v>
      </c>
      <c r="E1225" s="19" t="s">
        <v>14</v>
      </c>
      <c r="F1225" s="20" t="s">
        <v>247</v>
      </c>
      <c r="G1225" s="21">
        <v>3111246158</v>
      </c>
      <c r="H1225" s="21">
        <v>0</v>
      </c>
      <c r="I1225" s="21">
        <v>0</v>
      </c>
      <c r="J1225" s="21">
        <v>0</v>
      </c>
      <c r="K1225" s="21">
        <v>0</v>
      </c>
      <c r="L1225" s="21">
        <f t="shared" si="419"/>
        <v>0</v>
      </c>
      <c r="M1225" s="21">
        <f>+G1225+L1225</f>
        <v>3111246158</v>
      </c>
      <c r="N1225" s="21">
        <v>3111246158</v>
      </c>
      <c r="O1225" s="21">
        <v>3111246158</v>
      </c>
      <c r="P1225" s="21">
        <v>0</v>
      </c>
      <c r="Q1225" s="62">
        <v>0</v>
      </c>
    </row>
    <row r="1226" spans="1:17" ht="63.75" thickBot="1" x14ac:dyDescent="0.3">
      <c r="A1226" s="87" t="s">
        <v>508</v>
      </c>
      <c r="B1226" s="15" t="s">
        <v>253</v>
      </c>
      <c r="C1226" s="12" t="s">
        <v>13</v>
      </c>
      <c r="D1226" s="12">
        <v>13</v>
      </c>
      <c r="E1226" s="12" t="s">
        <v>14</v>
      </c>
      <c r="F1226" s="16" t="s">
        <v>482</v>
      </c>
      <c r="G1226" s="27">
        <f t="shared" ref="G1226:K1228" si="426">+G1227</f>
        <v>267568660974</v>
      </c>
      <c r="H1226" s="27">
        <f t="shared" si="426"/>
        <v>0</v>
      </c>
      <c r="I1226" s="27">
        <f t="shared" si="426"/>
        <v>0</v>
      </c>
      <c r="J1226" s="27">
        <f t="shared" si="426"/>
        <v>0</v>
      </c>
      <c r="K1226" s="27">
        <f t="shared" si="426"/>
        <v>0</v>
      </c>
      <c r="L1226" s="27">
        <f t="shared" si="419"/>
        <v>0</v>
      </c>
      <c r="M1226" s="27">
        <f>+M1227</f>
        <v>267568660974</v>
      </c>
      <c r="N1226" s="27">
        <f t="shared" ref="N1226:Q1228" si="427">+N1227</f>
        <v>267568660974</v>
      </c>
      <c r="O1226" s="27">
        <f t="shared" si="427"/>
        <v>267568660974</v>
      </c>
      <c r="P1226" s="27">
        <f t="shared" si="427"/>
        <v>515340818</v>
      </c>
      <c r="Q1226" s="64">
        <f t="shared" si="427"/>
        <v>515340818</v>
      </c>
    </row>
    <row r="1227" spans="1:17" ht="63.75" thickBot="1" x14ac:dyDescent="0.3">
      <c r="A1227" s="87" t="s">
        <v>508</v>
      </c>
      <c r="B1227" s="15" t="s">
        <v>255</v>
      </c>
      <c r="C1227" s="12" t="s">
        <v>13</v>
      </c>
      <c r="D1227" s="12">
        <v>13</v>
      </c>
      <c r="E1227" s="12" t="s">
        <v>14</v>
      </c>
      <c r="F1227" s="16" t="s">
        <v>482</v>
      </c>
      <c r="G1227" s="27">
        <f t="shared" si="426"/>
        <v>267568660974</v>
      </c>
      <c r="H1227" s="27">
        <f t="shared" si="426"/>
        <v>0</v>
      </c>
      <c r="I1227" s="27">
        <f t="shared" si="426"/>
        <v>0</v>
      </c>
      <c r="J1227" s="27">
        <f t="shared" si="426"/>
        <v>0</v>
      </c>
      <c r="K1227" s="27">
        <f t="shared" si="426"/>
        <v>0</v>
      </c>
      <c r="L1227" s="27">
        <f t="shared" si="419"/>
        <v>0</v>
      </c>
      <c r="M1227" s="27">
        <f>+M1228</f>
        <v>267568660974</v>
      </c>
      <c r="N1227" s="27">
        <f t="shared" si="427"/>
        <v>267568660974</v>
      </c>
      <c r="O1227" s="27">
        <f t="shared" si="427"/>
        <v>267568660974</v>
      </c>
      <c r="P1227" s="27">
        <f t="shared" si="427"/>
        <v>515340818</v>
      </c>
      <c r="Q1227" s="64">
        <f t="shared" si="427"/>
        <v>515340818</v>
      </c>
    </row>
    <row r="1228" spans="1:17" ht="19.5" thickBot="1" x14ac:dyDescent="0.3">
      <c r="A1228" s="87" t="s">
        <v>508</v>
      </c>
      <c r="B1228" s="15" t="s">
        <v>256</v>
      </c>
      <c r="C1228" s="12" t="s">
        <v>13</v>
      </c>
      <c r="D1228" s="12">
        <v>13</v>
      </c>
      <c r="E1228" s="12" t="s">
        <v>14</v>
      </c>
      <c r="F1228" s="16" t="s">
        <v>257</v>
      </c>
      <c r="G1228" s="27">
        <f t="shared" si="426"/>
        <v>267568660974</v>
      </c>
      <c r="H1228" s="27">
        <f t="shared" si="426"/>
        <v>0</v>
      </c>
      <c r="I1228" s="27">
        <f t="shared" si="426"/>
        <v>0</v>
      </c>
      <c r="J1228" s="27">
        <f t="shared" si="426"/>
        <v>0</v>
      </c>
      <c r="K1228" s="27">
        <f t="shared" si="426"/>
        <v>0</v>
      </c>
      <c r="L1228" s="27">
        <f t="shared" si="419"/>
        <v>0</v>
      </c>
      <c r="M1228" s="27">
        <f>+M1229</f>
        <v>267568660974</v>
      </c>
      <c r="N1228" s="27">
        <f t="shared" si="427"/>
        <v>267568660974</v>
      </c>
      <c r="O1228" s="27">
        <f t="shared" si="427"/>
        <v>267568660974</v>
      </c>
      <c r="P1228" s="27">
        <f t="shared" si="427"/>
        <v>515340818</v>
      </c>
      <c r="Q1228" s="64">
        <f t="shared" si="427"/>
        <v>515340818</v>
      </c>
    </row>
    <row r="1229" spans="1:17" ht="19.5" thickBot="1" x14ac:dyDescent="0.3">
      <c r="A1229" s="87" t="s">
        <v>508</v>
      </c>
      <c r="B1229" s="18" t="s">
        <v>258</v>
      </c>
      <c r="C1229" s="19" t="s">
        <v>13</v>
      </c>
      <c r="D1229" s="19">
        <v>13</v>
      </c>
      <c r="E1229" s="19" t="s">
        <v>14</v>
      </c>
      <c r="F1229" s="20" t="s">
        <v>247</v>
      </c>
      <c r="G1229" s="21">
        <v>267568660974</v>
      </c>
      <c r="H1229" s="21">
        <v>0</v>
      </c>
      <c r="I1229" s="21">
        <v>0</v>
      </c>
      <c r="J1229" s="21">
        <v>0</v>
      </c>
      <c r="K1229" s="21">
        <v>0</v>
      </c>
      <c r="L1229" s="21">
        <f t="shared" si="419"/>
        <v>0</v>
      </c>
      <c r="M1229" s="21">
        <f>+G1229+L1229</f>
        <v>267568660974</v>
      </c>
      <c r="N1229" s="21">
        <v>267568660974</v>
      </c>
      <c r="O1229" s="21">
        <v>267568660974</v>
      </c>
      <c r="P1229" s="21">
        <v>515340818</v>
      </c>
      <c r="Q1229" s="62">
        <v>515340818</v>
      </c>
    </row>
    <row r="1230" spans="1:17" ht="79.5" thickBot="1" x14ac:dyDescent="0.3">
      <c r="A1230" s="87" t="s">
        <v>508</v>
      </c>
      <c r="B1230" s="15" t="s">
        <v>259</v>
      </c>
      <c r="C1230" s="12" t="s">
        <v>13</v>
      </c>
      <c r="D1230" s="12">
        <v>13</v>
      </c>
      <c r="E1230" s="12" t="s">
        <v>14</v>
      </c>
      <c r="F1230" s="43" t="s">
        <v>483</v>
      </c>
      <c r="G1230" s="27">
        <f t="shared" ref="G1230:K1232" si="428">+G1231</f>
        <v>175859178607</v>
      </c>
      <c r="H1230" s="27">
        <f t="shared" si="428"/>
        <v>0</v>
      </c>
      <c r="I1230" s="27">
        <f t="shared" si="428"/>
        <v>0</v>
      </c>
      <c r="J1230" s="27">
        <f t="shared" si="428"/>
        <v>0</v>
      </c>
      <c r="K1230" s="27">
        <f t="shared" si="428"/>
        <v>0</v>
      </c>
      <c r="L1230" s="27">
        <f t="shared" si="419"/>
        <v>0</v>
      </c>
      <c r="M1230" s="27">
        <f>+M1231</f>
        <v>175859178607</v>
      </c>
      <c r="N1230" s="27">
        <f t="shared" ref="N1230:Q1232" si="429">+N1231</f>
        <v>175859178607</v>
      </c>
      <c r="O1230" s="27">
        <f t="shared" si="429"/>
        <v>175859178607</v>
      </c>
      <c r="P1230" s="27">
        <f t="shared" si="429"/>
        <v>589163443</v>
      </c>
      <c r="Q1230" s="64">
        <f t="shared" si="429"/>
        <v>589163443</v>
      </c>
    </row>
    <row r="1231" spans="1:17" ht="79.5" thickBot="1" x14ac:dyDescent="0.3">
      <c r="A1231" s="87" t="s">
        <v>508</v>
      </c>
      <c r="B1231" s="15" t="s">
        <v>261</v>
      </c>
      <c r="C1231" s="12" t="s">
        <v>13</v>
      </c>
      <c r="D1231" s="12">
        <v>13</v>
      </c>
      <c r="E1231" s="12" t="s">
        <v>14</v>
      </c>
      <c r="F1231" s="43" t="s">
        <v>483</v>
      </c>
      <c r="G1231" s="27">
        <f t="shared" si="428"/>
        <v>175859178607</v>
      </c>
      <c r="H1231" s="27">
        <f t="shared" si="428"/>
        <v>0</v>
      </c>
      <c r="I1231" s="27">
        <f t="shared" si="428"/>
        <v>0</v>
      </c>
      <c r="J1231" s="27">
        <f t="shared" si="428"/>
        <v>0</v>
      </c>
      <c r="K1231" s="27">
        <f t="shared" si="428"/>
        <v>0</v>
      </c>
      <c r="L1231" s="27">
        <f t="shared" si="419"/>
        <v>0</v>
      </c>
      <c r="M1231" s="27">
        <f>+M1232</f>
        <v>175859178607</v>
      </c>
      <c r="N1231" s="27">
        <f t="shared" si="429"/>
        <v>175859178607</v>
      </c>
      <c r="O1231" s="27">
        <f t="shared" si="429"/>
        <v>175859178607</v>
      </c>
      <c r="P1231" s="27">
        <f t="shared" si="429"/>
        <v>589163443</v>
      </c>
      <c r="Q1231" s="64">
        <f t="shared" si="429"/>
        <v>589163443</v>
      </c>
    </row>
    <row r="1232" spans="1:17" ht="19.5" thickBot="1" x14ac:dyDescent="0.3">
      <c r="A1232" s="87" t="s">
        <v>508</v>
      </c>
      <c r="B1232" s="15" t="s">
        <v>262</v>
      </c>
      <c r="C1232" s="12" t="s">
        <v>13</v>
      </c>
      <c r="D1232" s="12">
        <v>13</v>
      </c>
      <c r="E1232" s="12" t="s">
        <v>14</v>
      </c>
      <c r="F1232" s="16" t="s">
        <v>257</v>
      </c>
      <c r="G1232" s="27">
        <f t="shared" si="428"/>
        <v>175859178607</v>
      </c>
      <c r="H1232" s="27">
        <f t="shared" si="428"/>
        <v>0</v>
      </c>
      <c r="I1232" s="27">
        <f t="shared" si="428"/>
        <v>0</v>
      </c>
      <c r="J1232" s="27">
        <f t="shared" si="428"/>
        <v>0</v>
      </c>
      <c r="K1232" s="27">
        <f t="shared" si="428"/>
        <v>0</v>
      </c>
      <c r="L1232" s="27">
        <f t="shared" si="419"/>
        <v>0</v>
      </c>
      <c r="M1232" s="27">
        <f>+M1233</f>
        <v>175859178607</v>
      </c>
      <c r="N1232" s="27">
        <f t="shared" si="429"/>
        <v>175859178607</v>
      </c>
      <c r="O1232" s="27">
        <f t="shared" si="429"/>
        <v>175859178607</v>
      </c>
      <c r="P1232" s="27">
        <f t="shared" si="429"/>
        <v>589163443</v>
      </c>
      <c r="Q1232" s="64">
        <f t="shared" si="429"/>
        <v>589163443</v>
      </c>
    </row>
    <row r="1233" spans="1:17" ht="19.5" thickBot="1" x14ac:dyDescent="0.3">
      <c r="A1233" s="87" t="s">
        <v>508</v>
      </c>
      <c r="B1233" s="18" t="s">
        <v>263</v>
      </c>
      <c r="C1233" s="19" t="s">
        <v>13</v>
      </c>
      <c r="D1233" s="19">
        <v>13</v>
      </c>
      <c r="E1233" s="19" t="s">
        <v>14</v>
      </c>
      <c r="F1233" s="20" t="s">
        <v>247</v>
      </c>
      <c r="G1233" s="21">
        <v>175859178607</v>
      </c>
      <c r="H1233" s="21">
        <v>0</v>
      </c>
      <c r="I1233" s="21">
        <v>0</v>
      </c>
      <c r="J1233" s="21">
        <v>0</v>
      </c>
      <c r="K1233" s="21">
        <v>0</v>
      </c>
      <c r="L1233" s="21">
        <f t="shared" si="419"/>
        <v>0</v>
      </c>
      <c r="M1233" s="21">
        <f>+G1233+L1233</f>
        <v>175859178607</v>
      </c>
      <c r="N1233" s="21">
        <v>175859178607</v>
      </c>
      <c r="O1233" s="21">
        <v>175859178607</v>
      </c>
      <c r="P1233" s="21">
        <v>589163443</v>
      </c>
      <c r="Q1233" s="62">
        <v>589163443</v>
      </c>
    </row>
    <row r="1234" spans="1:17" ht="63.75" thickBot="1" x14ac:dyDescent="0.3">
      <c r="A1234" s="87" t="s">
        <v>508</v>
      </c>
      <c r="B1234" s="15" t="s">
        <v>264</v>
      </c>
      <c r="C1234" s="12" t="s">
        <v>13</v>
      </c>
      <c r="D1234" s="12">
        <v>13</v>
      </c>
      <c r="E1234" s="12" t="s">
        <v>14</v>
      </c>
      <c r="F1234" s="16" t="s">
        <v>265</v>
      </c>
      <c r="G1234" s="27">
        <f t="shared" ref="G1234:K1236" si="430">+G1235</f>
        <v>253083219752</v>
      </c>
      <c r="H1234" s="27">
        <f t="shared" si="430"/>
        <v>0</v>
      </c>
      <c r="I1234" s="27">
        <f t="shared" si="430"/>
        <v>0</v>
      </c>
      <c r="J1234" s="27">
        <f t="shared" si="430"/>
        <v>0</v>
      </c>
      <c r="K1234" s="27">
        <f t="shared" si="430"/>
        <v>0</v>
      </c>
      <c r="L1234" s="27">
        <f t="shared" si="419"/>
        <v>0</v>
      </c>
      <c r="M1234" s="27">
        <f>+M1235</f>
        <v>253083219752</v>
      </c>
      <c r="N1234" s="27">
        <f t="shared" ref="N1234:Q1236" si="431">+N1235</f>
        <v>253083219752</v>
      </c>
      <c r="O1234" s="27">
        <f t="shared" si="431"/>
        <v>253083219752</v>
      </c>
      <c r="P1234" s="27">
        <f t="shared" si="431"/>
        <v>8076357952</v>
      </c>
      <c r="Q1234" s="64">
        <f t="shared" si="431"/>
        <v>8076357952</v>
      </c>
    </row>
    <row r="1235" spans="1:17" ht="63.75" thickBot="1" x14ac:dyDescent="0.3">
      <c r="A1235" s="87" t="s">
        <v>508</v>
      </c>
      <c r="B1235" s="15" t="s">
        <v>266</v>
      </c>
      <c r="C1235" s="12" t="s">
        <v>13</v>
      </c>
      <c r="D1235" s="12">
        <v>13</v>
      </c>
      <c r="E1235" s="12" t="s">
        <v>14</v>
      </c>
      <c r="F1235" s="43" t="s">
        <v>265</v>
      </c>
      <c r="G1235" s="27">
        <f t="shared" si="430"/>
        <v>253083219752</v>
      </c>
      <c r="H1235" s="27">
        <f t="shared" si="430"/>
        <v>0</v>
      </c>
      <c r="I1235" s="27">
        <f t="shared" si="430"/>
        <v>0</v>
      </c>
      <c r="J1235" s="27">
        <f t="shared" si="430"/>
        <v>0</v>
      </c>
      <c r="K1235" s="27">
        <f t="shared" si="430"/>
        <v>0</v>
      </c>
      <c r="L1235" s="27">
        <f t="shared" si="419"/>
        <v>0</v>
      </c>
      <c r="M1235" s="27">
        <f>+M1236</f>
        <v>253083219752</v>
      </c>
      <c r="N1235" s="27">
        <f t="shared" si="431"/>
        <v>253083219752</v>
      </c>
      <c r="O1235" s="27">
        <f t="shared" si="431"/>
        <v>253083219752</v>
      </c>
      <c r="P1235" s="27">
        <f t="shared" si="431"/>
        <v>8076357952</v>
      </c>
      <c r="Q1235" s="64">
        <f t="shared" si="431"/>
        <v>8076357952</v>
      </c>
    </row>
    <row r="1236" spans="1:17" ht="19.5" thickBot="1" x14ac:dyDescent="0.3">
      <c r="A1236" s="87" t="s">
        <v>508</v>
      </c>
      <c r="B1236" s="15" t="s">
        <v>267</v>
      </c>
      <c r="C1236" s="12" t="s">
        <v>13</v>
      </c>
      <c r="D1236" s="12">
        <v>13</v>
      </c>
      <c r="E1236" s="12" t="s">
        <v>14</v>
      </c>
      <c r="F1236" s="16" t="s">
        <v>257</v>
      </c>
      <c r="G1236" s="27">
        <f t="shared" si="430"/>
        <v>253083219752</v>
      </c>
      <c r="H1236" s="27">
        <f t="shared" si="430"/>
        <v>0</v>
      </c>
      <c r="I1236" s="27">
        <f t="shared" si="430"/>
        <v>0</v>
      </c>
      <c r="J1236" s="27">
        <f t="shared" si="430"/>
        <v>0</v>
      </c>
      <c r="K1236" s="27">
        <f t="shared" si="430"/>
        <v>0</v>
      </c>
      <c r="L1236" s="27">
        <f t="shared" si="419"/>
        <v>0</v>
      </c>
      <c r="M1236" s="27">
        <f>+M1237</f>
        <v>253083219752</v>
      </c>
      <c r="N1236" s="27">
        <f t="shared" si="431"/>
        <v>253083219752</v>
      </c>
      <c r="O1236" s="27">
        <f t="shared" si="431"/>
        <v>253083219752</v>
      </c>
      <c r="P1236" s="27">
        <f t="shared" si="431"/>
        <v>8076357952</v>
      </c>
      <c r="Q1236" s="64">
        <f t="shared" si="431"/>
        <v>8076357952</v>
      </c>
    </row>
    <row r="1237" spans="1:17" ht="19.5" thickBot="1" x14ac:dyDescent="0.3">
      <c r="A1237" s="87" t="s">
        <v>508</v>
      </c>
      <c r="B1237" s="18" t="s">
        <v>268</v>
      </c>
      <c r="C1237" s="19" t="s">
        <v>13</v>
      </c>
      <c r="D1237" s="19">
        <v>13</v>
      </c>
      <c r="E1237" s="19" t="s">
        <v>14</v>
      </c>
      <c r="F1237" s="20" t="s">
        <v>247</v>
      </c>
      <c r="G1237" s="21">
        <v>253083219752</v>
      </c>
      <c r="H1237" s="21">
        <v>0</v>
      </c>
      <c r="I1237" s="21">
        <v>0</v>
      </c>
      <c r="J1237" s="21">
        <v>0</v>
      </c>
      <c r="K1237" s="21">
        <v>0</v>
      </c>
      <c r="L1237" s="21">
        <f t="shared" si="419"/>
        <v>0</v>
      </c>
      <c r="M1237" s="21">
        <f>+G1237+L1237</f>
        <v>253083219752</v>
      </c>
      <c r="N1237" s="21">
        <v>253083219752</v>
      </c>
      <c r="O1237" s="21">
        <v>253083219752</v>
      </c>
      <c r="P1237" s="21">
        <v>8076357952</v>
      </c>
      <c r="Q1237" s="62">
        <v>8076357952</v>
      </c>
    </row>
    <row r="1238" spans="1:17" ht="79.5" thickBot="1" x14ac:dyDescent="0.3">
      <c r="A1238" s="87" t="s">
        <v>508</v>
      </c>
      <c r="B1238" s="15" t="s">
        <v>269</v>
      </c>
      <c r="C1238" s="12" t="s">
        <v>13</v>
      </c>
      <c r="D1238" s="12">
        <v>13</v>
      </c>
      <c r="E1238" s="12" t="s">
        <v>14</v>
      </c>
      <c r="F1238" s="16" t="s">
        <v>484</v>
      </c>
      <c r="G1238" s="27">
        <f t="shared" ref="G1238:K1240" si="432">+G1239</f>
        <v>243923443489</v>
      </c>
      <c r="H1238" s="27">
        <f t="shared" si="432"/>
        <v>0</v>
      </c>
      <c r="I1238" s="27">
        <f t="shared" si="432"/>
        <v>0</v>
      </c>
      <c r="J1238" s="27">
        <f t="shared" si="432"/>
        <v>0</v>
      </c>
      <c r="K1238" s="27">
        <f t="shared" si="432"/>
        <v>0</v>
      </c>
      <c r="L1238" s="27">
        <f t="shared" si="419"/>
        <v>0</v>
      </c>
      <c r="M1238" s="27">
        <f>+M1239</f>
        <v>243923443489</v>
      </c>
      <c r="N1238" s="27">
        <f t="shared" ref="N1238:Q1240" si="433">+N1239</f>
        <v>243923443489</v>
      </c>
      <c r="O1238" s="27">
        <f t="shared" si="433"/>
        <v>243923443489</v>
      </c>
      <c r="P1238" s="27">
        <f t="shared" si="433"/>
        <v>21653320129</v>
      </c>
      <c r="Q1238" s="64">
        <f t="shared" si="433"/>
        <v>21653320129</v>
      </c>
    </row>
    <row r="1239" spans="1:17" ht="79.5" thickBot="1" x14ac:dyDescent="0.3">
      <c r="A1239" s="87" t="s">
        <v>508</v>
      </c>
      <c r="B1239" s="15" t="s">
        <v>271</v>
      </c>
      <c r="C1239" s="12" t="s">
        <v>13</v>
      </c>
      <c r="D1239" s="12">
        <v>13</v>
      </c>
      <c r="E1239" s="12" t="s">
        <v>14</v>
      </c>
      <c r="F1239" s="16" t="s">
        <v>484</v>
      </c>
      <c r="G1239" s="27">
        <f t="shared" si="432"/>
        <v>243923443489</v>
      </c>
      <c r="H1239" s="27">
        <f t="shared" si="432"/>
        <v>0</v>
      </c>
      <c r="I1239" s="27">
        <f t="shared" si="432"/>
        <v>0</v>
      </c>
      <c r="J1239" s="27">
        <f t="shared" si="432"/>
        <v>0</v>
      </c>
      <c r="K1239" s="27">
        <f t="shared" si="432"/>
        <v>0</v>
      </c>
      <c r="L1239" s="27">
        <f t="shared" si="419"/>
        <v>0</v>
      </c>
      <c r="M1239" s="27">
        <f>+M1240</f>
        <v>243923443489</v>
      </c>
      <c r="N1239" s="27">
        <f t="shared" si="433"/>
        <v>243923443489</v>
      </c>
      <c r="O1239" s="27">
        <f t="shared" si="433"/>
        <v>243923443489</v>
      </c>
      <c r="P1239" s="27">
        <f t="shared" si="433"/>
        <v>21653320129</v>
      </c>
      <c r="Q1239" s="64">
        <f t="shared" si="433"/>
        <v>21653320129</v>
      </c>
    </row>
    <row r="1240" spans="1:17" ht="19.5" thickBot="1" x14ac:dyDescent="0.3">
      <c r="A1240" s="87" t="s">
        <v>508</v>
      </c>
      <c r="B1240" s="15" t="s">
        <v>272</v>
      </c>
      <c r="C1240" s="12" t="s">
        <v>13</v>
      </c>
      <c r="D1240" s="12">
        <v>13</v>
      </c>
      <c r="E1240" s="12" t="s">
        <v>14</v>
      </c>
      <c r="F1240" s="16" t="s">
        <v>257</v>
      </c>
      <c r="G1240" s="27">
        <f t="shared" si="432"/>
        <v>243923443489</v>
      </c>
      <c r="H1240" s="27">
        <f t="shared" si="432"/>
        <v>0</v>
      </c>
      <c r="I1240" s="27">
        <f t="shared" si="432"/>
        <v>0</v>
      </c>
      <c r="J1240" s="27">
        <f t="shared" si="432"/>
        <v>0</v>
      </c>
      <c r="K1240" s="27">
        <f t="shared" si="432"/>
        <v>0</v>
      </c>
      <c r="L1240" s="27">
        <f t="shared" si="419"/>
        <v>0</v>
      </c>
      <c r="M1240" s="27">
        <f>+M1241</f>
        <v>243923443489</v>
      </c>
      <c r="N1240" s="27">
        <f t="shared" si="433"/>
        <v>243923443489</v>
      </c>
      <c r="O1240" s="27">
        <f t="shared" si="433"/>
        <v>243923443489</v>
      </c>
      <c r="P1240" s="27">
        <f t="shared" si="433"/>
        <v>21653320129</v>
      </c>
      <c r="Q1240" s="64">
        <f t="shared" si="433"/>
        <v>21653320129</v>
      </c>
    </row>
    <row r="1241" spans="1:17" ht="19.5" thickBot="1" x14ac:dyDescent="0.3">
      <c r="A1241" s="87" t="s">
        <v>508</v>
      </c>
      <c r="B1241" s="18" t="s">
        <v>273</v>
      </c>
      <c r="C1241" s="19" t="s">
        <v>13</v>
      </c>
      <c r="D1241" s="19">
        <v>13</v>
      </c>
      <c r="E1241" s="19" t="s">
        <v>14</v>
      </c>
      <c r="F1241" s="20" t="s">
        <v>247</v>
      </c>
      <c r="G1241" s="21">
        <v>243923443489</v>
      </c>
      <c r="H1241" s="21">
        <v>0</v>
      </c>
      <c r="I1241" s="21">
        <v>0</v>
      </c>
      <c r="J1241" s="21">
        <v>0</v>
      </c>
      <c r="K1241" s="21">
        <v>0</v>
      </c>
      <c r="L1241" s="21">
        <f t="shared" si="419"/>
        <v>0</v>
      </c>
      <c r="M1241" s="21">
        <f>+G1241+L1241</f>
        <v>243923443489</v>
      </c>
      <c r="N1241" s="21">
        <v>243923443489</v>
      </c>
      <c r="O1241" s="21">
        <v>243923443489</v>
      </c>
      <c r="P1241" s="21">
        <v>21653320129</v>
      </c>
      <c r="Q1241" s="62">
        <v>21653320129</v>
      </c>
    </row>
    <row r="1242" spans="1:17" ht="63.75" thickBot="1" x14ac:dyDescent="0.3">
      <c r="A1242" s="87" t="s">
        <v>508</v>
      </c>
      <c r="B1242" s="15" t="s">
        <v>274</v>
      </c>
      <c r="C1242" s="12" t="s">
        <v>13</v>
      </c>
      <c r="D1242" s="12">
        <v>13</v>
      </c>
      <c r="E1242" s="12" t="s">
        <v>14</v>
      </c>
      <c r="F1242" s="16" t="s">
        <v>485</v>
      </c>
      <c r="G1242" s="27">
        <f t="shared" ref="G1242:K1244" si="434">+G1243</f>
        <v>173754342655</v>
      </c>
      <c r="H1242" s="27">
        <f t="shared" si="434"/>
        <v>0</v>
      </c>
      <c r="I1242" s="27">
        <f t="shared" si="434"/>
        <v>0</v>
      </c>
      <c r="J1242" s="27">
        <f t="shared" si="434"/>
        <v>0</v>
      </c>
      <c r="K1242" s="27">
        <f t="shared" si="434"/>
        <v>0</v>
      </c>
      <c r="L1242" s="27">
        <f t="shared" si="419"/>
        <v>0</v>
      </c>
      <c r="M1242" s="27">
        <f>+M1243</f>
        <v>173754342655</v>
      </c>
      <c r="N1242" s="27">
        <f t="shared" ref="N1242:Q1244" si="435">+N1243</f>
        <v>173754342655</v>
      </c>
      <c r="O1242" s="27">
        <f t="shared" si="435"/>
        <v>173754342655</v>
      </c>
      <c r="P1242" s="27">
        <f t="shared" si="435"/>
        <v>26218470693</v>
      </c>
      <c r="Q1242" s="64">
        <f t="shared" si="435"/>
        <v>26218470693</v>
      </c>
    </row>
    <row r="1243" spans="1:17" ht="63.75" thickBot="1" x14ac:dyDescent="0.3">
      <c r="A1243" s="87" t="s">
        <v>508</v>
      </c>
      <c r="B1243" s="15" t="s">
        <v>276</v>
      </c>
      <c r="C1243" s="12" t="s">
        <v>13</v>
      </c>
      <c r="D1243" s="12">
        <v>13</v>
      </c>
      <c r="E1243" s="12" t="s">
        <v>14</v>
      </c>
      <c r="F1243" s="43" t="s">
        <v>485</v>
      </c>
      <c r="G1243" s="27">
        <f t="shared" si="434"/>
        <v>173754342655</v>
      </c>
      <c r="H1243" s="27">
        <f t="shared" si="434"/>
        <v>0</v>
      </c>
      <c r="I1243" s="27">
        <f t="shared" si="434"/>
        <v>0</v>
      </c>
      <c r="J1243" s="27">
        <f t="shared" si="434"/>
        <v>0</v>
      </c>
      <c r="K1243" s="27">
        <f t="shared" si="434"/>
        <v>0</v>
      </c>
      <c r="L1243" s="27">
        <f t="shared" si="419"/>
        <v>0</v>
      </c>
      <c r="M1243" s="27">
        <f>+M1244</f>
        <v>173754342655</v>
      </c>
      <c r="N1243" s="27">
        <f t="shared" si="435"/>
        <v>173754342655</v>
      </c>
      <c r="O1243" s="27">
        <f t="shared" si="435"/>
        <v>173754342655</v>
      </c>
      <c r="P1243" s="27">
        <f t="shared" si="435"/>
        <v>26218470693</v>
      </c>
      <c r="Q1243" s="64">
        <f t="shared" si="435"/>
        <v>26218470693</v>
      </c>
    </row>
    <row r="1244" spans="1:17" ht="19.5" thickBot="1" x14ac:dyDescent="0.3">
      <c r="A1244" s="87" t="s">
        <v>508</v>
      </c>
      <c r="B1244" s="15" t="s">
        <v>277</v>
      </c>
      <c r="C1244" s="12" t="s">
        <v>13</v>
      </c>
      <c r="D1244" s="12">
        <v>13</v>
      </c>
      <c r="E1244" s="12" t="s">
        <v>14</v>
      </c>
      <c r="F1244" s="16" t="s">
        <v>257</v>
      </c>
      <c r="G1244" s="27">
        <f t="shared" si="434"/>
        <v>173754342655</v>
      </c>
      <c r="H1244" s="27">
        <f t="shared" si="434"/>
        <v>0</v>
      </c>
      <c r="I1244" s="27">
        <f t="shared" si="434"/>
        <v>0</v>
      </c>
      <c r="J1244" s="27">
        <f t="shared" si="434"/>
        <v>0</v>
      </c>
      <c r="K1244" s="27">
        <f t="shared" si="434"/>
        <v>0</v>
      </c>
      <c r="L1244" s="27">
        <f t="shared" si="419"/>
        <v>0</v>
      </c>
      <c r="M1244" s="27">
        <f>+M1245</f>
        <v>173754342655</v>
      </c>
      <c r="N1244" s="27">
        <f t="shared" si="435"/>
        <v>173754342655</v>
      </c>
      <c r="O1244" s="27">
        <f t="shared" si="435"/>
        <v>173754342655</v>
      </c>
      <c r="P1244" s="27">
        <f t="shared" si="435"/>
        <v>26218470693</v>
      </c>
      <c r="Q1244" s="64">
        <f t="shared" si="435"/>
        <v>26218470693</v>
      </c>
    </row>
    <row r="1245" spans="1:17" ht="19.5" thickBot="1" x14ac:dyDescent="0.3">
      <c r="A1245" s="87" t="s">
        <v>508</v>
      </c>
      <c r="B1245" s="18" t="s">
        <v>278</v>
      </c>
      <c r="C1245" s="19" t="s">
        <v>13</v>
      </c>
      <c r="D1245" s="19">
        <v>13</v>
      </c>
      <c r="E1245" s="19" t="s">
        <v>14</v>
      </c>
      <c r="F1245" s="20" t="s">
        <v>247</v>
      </c>
      <c r="G1245" s="21">
        <v>173754342655</v>
      </c>
      <c r="H1245" s="21">
        <v>0</v>
      </c>
      <c r="I1245" s="21">
        <v>0</v>
      </c>
      <c r="J1245" s="21">
        <v>0</v>
      </c>
      <c r="K1245" s="21">
        <v>0</v>
      </c>
      <c r="L1245" s="21">
        <f t="shared" si="419"/>
        <v>0</v>
      </c>
      <c r="M1245" s="21">
        <f>+G1245+L1245</f>
        <v>173754342655</v>
      </c>
      <c r="N1245" s="21">
        <v>173754342655</v>
      </c>
      <c r="O1245" s="21">
        <v>173754342655</v>
      </c>
      <c r="P1245" s="21">
        <v>26218470693</v>
      </c>
      <c r="Q1245" s="62">
        <v>26218470693</v>
      </c>
    </row>
    <row r="1246" spans="1:17" ht="63.75" thickBot="1" x14ac:dyDescent="0.3">
      <c r="A1246" s="87" t="s">
        <v>508</v>
      </c>
      <c r="B1246" s="15" t="s">
        <v>279</v>
      </c>
      <c r="C1246" s="12" t="s">
        <v>13</v>
      </c>
      <c r="D1246" s="12">
        <v>13</v>
      </c>
      <c r="E1246" s="12" t="s">
        <v>14</v>
      </c>
      <c r="F1246" s="16" t="s">
        <v>486</v>
      </c>
      <c r="G1246" s="27">
        <f t="shared" ref="G1246:K1248" si="436">+G1247</f>
        <v>188036887431</v>
      </c>
      <c r="H1246" s="27">
        <f t="shared" si="436"/>
        <v>0</v>
      </c>
      <c r="I1246" s="27">
        <f t="shared" si="436"/>
        <v>0</v>
      </c>
      <c r="J1246" s="27">
        <f t="shared" si="436"/>
        <v>0</v>
      </c>
      <c r="K1246" s="27">
        <f t="shared" si="436"/>
        <v>0</v>
      </c>
      <c r="L1246" s="27">
        <f t="shared" si="419"/>
        <v>0</v>
      </c>
      <c r="M1246" s="27">
        <f>+M1247</f>
        <v>188036887431</v>
      </c>
      <c r="N1246" s="27">
        <f t="shared" ref="N1246:Q1248" si="437">+N1247</f>
        <v>188036887431</v>
      </c>
      <c r="O1246" s="27">
        <f t="shared" si="437"/>
        <v>188036887431</v>
      </c>
      <c r="P1246" s="27">
        <f t="shared" si="437"/>
        <v>31914916292</v>
      </c>
      <c r="Q1246" s="64">
        <f t="shared" si="437"/>
        <v>31914916292</v>
      </c>
    </row>
    <row r="1247" spans="1:17" ht="63.75" thickBot="1" x14ac:dyDescent="0.3">
      <c r="A1247" s="87" t="s">
        <v>508</v>
      </c>
      <c r="B1247" s="15" t="s">
        <v>281</v>
      </c>
      <c r="C1247" s="12" t="s">
        <v>13</v>
      </c>
      <c r="D1247" s="12">
        <v>13</v>
      </c>
      <c r="E1247" s="12" t="s">
        <v>14</v>
      </c>
      <c r="F1247" s="43" t="s">
        <v>486</v>
      </c>
      <c r="G1247" s="27">
        <f t="shared" si="436"/>
        <v>188036887431</v>
      </c>
      <c r="H1247" s="27">
        <f t="shared" si="436"/>
        <v>0</v>
      </c>
      <c r="I1247" s="27">
        <f t="shared" si="436"/>
        <v>0</v>
      </c>
      <c r="J1247" s="27">
        <f t="shared" si="436"/>
        <v>0</v>
      </c>
      <c r="K1247" s="27">
        <f t="shared" si="436"/>
        <v>0</v>
      </c>
      <c r="L1247" s="27">
        <f t="shared" si="419"/>
        <v>0</v>
      </c>
      <c r="M1247" s="27">
        <f>+M1248</f>
        <v>188036887431</v>
      </c>
      <c r="N1247" s="27">
        <f t="shared" si="437"/>
        <v>188036887431</v>
      </c>
      <c r="O1247" s="27">
        <f t="shared" si="437"/>
        <v>188036887431</v>
      </c>
      <c r="P1247" s="27">
        <f t="shared" si="437"/>
        <v>31914916292</v>
      </c>
      <c r="Q1247" s="64">
        <f t="shared" si="437"/>
        <v>31914916292</v>
      </c>
    </row>
    <row r="1248" spans="1:17" ht="19.5" thickBot="1" x14ac:dyDescent="0.3">
      <c r="A1248" s="87" t="s">
        <v>508</v>
      </c>
      <c r="B1248" s="15" t="s">
        <v>282</v>
      </c>
      <c r="C1248" s="12" t="s">
        <v>13</v>
      </c>
      <c r="D1248" s="12">
        <v>13</v>
      </c>
      <c r="E1248" s="12" t="s">
        <v>14</v>
      </c>
      <c r="F1248" s="16" t="s">
        <v>257</v>
      </c>
      <c r="G1248" s="27">
        <f t="shared" si="436"/>
        <v>188036887431</v>
      </c>
      <c r="H1248" s="27">
        <f t="shared" si="436"/>
        <v>0</v>
      </c>
      <c r="I1248" s="27">
        <f t="shared" si="436"/>
        <v>0</v>
      </c>
      <c r="J1248" s="27">
        <f t="shared" si="436"/>
        <v>0</v>
      </c>
      <c r="K1248" s="27">
        <f t="shared" si="436"/>
        <v>0</v>
      </c>
      <c r="L1248" s="27">
        <f t="shared" si="419"/>
        <v>0</v>
      </c>
      <c r="M1248" s="27">
        <f>+M1249</f>
        <v>188036887431</v>
      </c>
      <c r="N1248" s="27">
        <f t="shared" si="437"/>
        <v>188036887431</v>
      </c>
      <c r="O1248" s="27">
        <f t="shared" si="437"/>
        <v>188036887431</v>
      </c>
      <c r="P1248" s="27">
        <f t="shared" si="437"/>
        <v>31914916292</v>
      </c>
      <c r="Q1248" s="64">
        <f t="shared" si="437"/>
        <v>31914916292</v>
      </c>
    </row>
    <row r="1249" spans="1:17" ht="19.5" thickBot="1" x14ac:dyDescent="0.3">
      <c r="A1249" s="87" t="s">
        <v>508</v>
      </c>
      <c r="B1249" s="18" t="s">
        <v>283</v>
      </c>
      <c r="C1249" s="19" t="s">
        <v>13</v>
      </c>
      <c r="D1249" s="19">
        <v>13</v>
      </c>
      <c r="E1249" s="19" t="s">
        <v>14</v>
      </c>
      <c r="F1249" s="20" t="s">
        <v>247</v>
      </c>
      <c r="G1249" s="21">
        <v>188036887431</v>
      </c>
      <c r="H1249" s="21">
        <v>0</v>
      </c>
      <c r="I1249" s="21">
        <v>0</v>
      </c>
      <c r="J1249" s="21">
        <v>0</v>
      </c>
      <c r="K1249" s="21">
        <v>0</v>
      </c>
      <c r="L1249" s="21">
        <f t="shared" si="419"/>
        <v>0</v>
      </c>
      <c r="M1249" s="21">
        <f>+G1249+L1249</f>
        <v>188036887431</v>
      </c>
      <c r="N1249" s="21">
        <v>188036887431</v>
      </c>
      <c r="O1249" s="21">
        <v>188036887431</v>
      </c>
      <c r="P1249" s="21">
        <v>31914916292</v>
      </c>
      <c r="Q1249" s="62">
        <v>31914916292</v>
      </c>
    </row>
    <row r="1250" spans="1:17" ht="63.75" thickBot="1" x14ac:dyDescent="0.3">
      <c r="A1250" s="87" t="s">
        <v>508</v>
      </c>
      <c r="B1250" s="15" t="s">
        <v>284</v>
      </c>
      <c r="C1250" s="12" t="s">
        <v>13</v>
      </c>
      <c r="D1250" s="12">
        <v>13</v>
      </c>
      <c r="E1250" s="12" t="s">
        <v>14</v>
      </c>
      <c r="F1250" s="16" t="s">
        <v>487</v>
      </c>
      <c r="G1250" s="27">
        <f t="shared" ref="G1250:K1252" si="438">+G1251</f>
        <v>230526549416</v>
      </c>
      <c r="H1250" s="27">
        <f t="shared" si="438"/>
        <v>0</v>
      </c>
      <c r="I1250" s="27">
        <f t="shared" si="438"/>
        <v>0</v>
      </c>
      <c r="J1250" s="27">
        <f t="shared" si="438"/>
        <v>0</v>
      </c>
      <c r="K1250" s="27">
        <f t="shared" si="438"/>
        <v>0</v>
      </c>
      <c r="L1250" s="27">
        <f t="shared" si="419"/>
        <v>0</v>
      </c>
      <c r="M1250" s="27">
        <f>+M1251</f>
        <v>230526549416</v>
      </c>
      <c r="N1250" s="27">
        <f t="shared" ref="N1250:Q1252" si="439">+N1251</f>
        <v>230526549416</v>
      </c>
      <c r="O1250" s="27">
        <f t="shared" si="439"/>
        <v>230526549416</v>
      </c>
      <c r="P1250" s="27">
        <f t="shared" si="439"/>
        <v>27184528940</v>
      </c>
      <c r="Q1250" s="64">
        <f t="shared" si="439"/>
        <v>27184528940</v>
      </c>
    </row>
    <row r="1251" spans="1:17" ht="63.75" thickBot="1" x14ac:dyDescent="0.3">
      <c r="A1251" s="87" t="s">
        <v>508</v>
      </c>
      <c r="B1251" s="15" t="s">
        <v>286</v>
      </c>
      <c r="C1251" s="12" t="s">
        <v>13</v>
      </c>
      <c r="D1251" s="12">
        <v>13</v>
      </c>
      <c r="E1251" s="12" t="s">
        <v>14</v>
      </c>
      <c r="F1251" s="43" t="s">
        <v>487</v>
      </c>
      <c r="G1251" s="27">
        <f t="shared" si="438"/>
        <v>230526549416</v>
      </c>
      <c r="H1251" s="27">
        <f t="shared" si="438"/>
        <v>0</v>
      </c>
      <c r="I1251" s="27">
        <f t="shared" si="438"/>
        <v>0</v>
      </c>
      <c r="J1251" s="27">
        <f t="shared" si="438"/>
        <v>0</v>
      </c>
      <c r="K1251" s="27">
        <f t="shared" si="438"/>
        <v>0</v>
      </c>
      <c r="L1251" s="27">
        <f t="shared" si="419"/>
        <v>0</v>
      </c>
      <c r="M1251" s="27">
        <f>+M1252</f>
        <v>230526549416</v>
      </c>
      <c r="N1251" s="27">
        <f t="shared" si="439"/>
        <v>230526549416</v>
      </c>
      <c r="O1251" s="27">
        <f t="shared" si="439"/>
        <v>230526549416</v>
      </c>
      <c r="P1251" s="27">
        <f t="shared" si="439"/>
        <v>27184528940</v>
      </c>
      <c r="Q1251" s="64">
        <f t="shared" si="439"/>
        <v>27184528940</v>
      </c>
    </row>
    <row r="1252" spans="1:17" ht="19.5" thickBot="1" x14ac:dyDescent="0.3">
      <c r="A1252" s="87" t="s">
        <v>508</v>
      </c>
      <c r="B1252" s="15" t="s">
        <v>287</v>
      </c>
      <c r="C1252" s="12" t="s">
        <v>13</v>
      </c>
      <c r="D1252" s="12">
        <v>13</v>
      </c>
      <c r="E1252" s="12" t="s">
        <v>14</v>
      </c>
      <c r="F1252" s="16" t="s">
        <v>257</v>
      </c>
      <c r="G1252" s="27">
        <f t="shared" si="438"/>
        <v>230526549416</v>
      </c>
      <c r="H1252" s="27">
        <f t="shared" si="438"/>
        <v>0</v>
      </c>
      <c r="I1252" s="27">
        <f t="shared" si="438"/>
        <v>0</v>
      </c>
      <c r="J1252" s="27">
        <f t="shared" si="438"/>
        <v>0</v>
      </c>
      <c r="K1252" s="27">
        <f t="shared" si="438"/>
        <v>0</v>
      </c>
      <c r="L1252" s="27">
        <f t="shared" si="419"/>
        <v>0</v>
      </c>
      <c r="M1252" s="27">
        <f>+M1253</f>
        <v>230526549416</v>
      </c>
      <c r="N1252" s="27">
        <f t="shared" si="439"/>
        <v>230526549416</v>
      </c>
      <c r="O1252" s="27">
        <f t="shared" si="439"/>
        <v>230526549416</v>
      </c>
      <c r="P1252" s="27">
        <f t="shared" si="439"/>
        <v>27184528940</v>
      </c>
      <c r="Q1252" s="64">
        <f t="shared" si="439"/>
        <v>27184528940</v>
      </c>
    </row>
    <row r="1253" spans="1:17" ht="19.5" thickBot="1" x14ac:dyDescent="0.3">
      <c r="A1253" s="87" t="s">
        <v>508</v>
      </c>
      <c r="B1253" s="18" t="s">
        <v>288</v>
      </c>
      <c r="C1253" s="19" t="s">
        <v>13</v>
      </c>
      <c r="D1253" s="19">
        <v>13</v>
      </c>
      <c r="E1253" s="19" t="s">
        <v>14</v>
      </c>
      <c r="F1253" s="20" t="s">
        <v>247</v>
      </c>
      <c r="G1253" s="21">
        <v>230526549416</v>
      </c>
      <c r="H1253" s="21">
        <v>0</v>
      </c>
      <c r="I1253" s="21">
        <v>0</v>
      </c>
      <c r="J1253" s="21">
        <v>0</v>
      </c>
      <c r="K1253" s="21">
        <v>0</v>
      </c>
      <c r="L1253" s="21">
        <f t="shared" si="419"/>
        <v>0</v>
      </c>
      <c r="M1253" s="21">
        <f>+G1253+L1253</f>
        <v>230526549416</v>
      </c>
      <c r="N1253" s="21">
        <v>230526549416</v>
      </c>
      <c r="O1253" s="21">
        <v>230526549416</v>
      </c>
      <c r="P1253" s="21">
        <v>27184528940</v>
      </c>
      <c r="Q1253" s="62">
        <v>27184528940</v>
      </c>
    </row>
    <row r="1254" spans="1:17" ht="32.25" thickBot="1" x14ac:dyDescent="0.3">
      <c r="A1254" s="87" t="s">
        <v>508</v>
      </c>
      <c r="B1254" s="44" t="s">
        <v>289</v>
      </c>
      <c r="C1254" s="12" t="s">
        <v>13</v>
      </c>
      <c r="D1254" s="12">
        <v>13</v>
      </c>
      <c r="E1254" s="12" t="s">
        <v>14</v>
      </c>
      <c r="F1254" s="16" t="s">
        <v>290</v>
      </c>
      <c r="G1254" s="27">
        <f t="shared" ref="G1254:K1255" si="440">+G1255</f>
        <v>12654096592</v>
      </c>
      <c r="H1254" s="27">
        <f t="shared" si="440"/>
        <v>0</v>
      </c>
      <c r="I1254" s="27">
        <f t="shared" si="440"/>
        <v>0</v>
      </c>
      <c r="J1254" s="27">
        <f t="shared" si="440"/>
        <v>0</v>
      </c>
      <c r="K1254" s="27">
        <f t="shared" si="440"/>
        <v>0</v>
      </c>
      <c r="L1254" s="27">
        <f t="shared" si="419"/>
        <v>0</v>
      </c>
      <c r="M1254" s="27">
        <f>+G1254+L1254</f>
        <v>12654096592</v>
      </c>
      <c r="N1254" s="27">
        <f t="shared" ref="N1254:Q1255" si="441">+N1255</f>
        <v>11854015066.5</v>
      </c>
      <c r="O1254" s="27">
        <f t="shared" si="441"/>
        <v>11161664019.690001</v>
      </c>
      <c r="P1254" s="27">
        <f t="shared" si="441"/>
        <v>3439259072.0799999</v>
      </c>
      <c r="Q1254" s="64">
        <f t="shared" si="441"/>
        <v>3391591966.0799999</v>
      </c>
    </row>
    <row r="1255" spans="1:17" ht="32.25" thickBot="1" x14ac:dyDescent="0.3">
      <c r="A1255" s="87" t="s">
        <v>508</v>
      </c>
      <c r="B1255" s="15" t="s">
        <v>291</v>
      </c>
      <c r="C1255" s="12" t="s">
        <v>13</v>
      </c>
      <c r="D1255" s="12">
        <v>13</v>
      </c>
      <c r="E1255" s="12" t="s">
        <v>14</v>
      </c>
      <c r="F1255" s="16" t="s">
        <v>290</v>
      </c>
      <c r="G1255" s="27">
        <f t="shared" si="440"/>
        <v>12654096592</v>
      </c>
      <c r="H1255" s="27">
        <f t="shared" si="440"/>
        <v>0</v>
      </c>
      <c r="I1255" s="27">
        <f t="shared" si="440"/>
        <v>0</v>
      </c>
      <c r="J1255" s="27">
        <f t="shared" si="440"/>
        <v>0</v>
      </c>
      <c r="K1255" s="27">
        <f t="shared" si="440"/>
        <v>0</v>
      </c>
      <c r="L1255" s="27">
        <f t="shared" si="419"/>
        <v>0</v>
      </c>
      <c r="M1255" s="27">
        <f>+M1256</f>
        <v>12654096592</v>
      </c>
      <c r="N1255" s="27">
        <f t="shared" si="441"/>
        <v>11854015066.5</v>
      </c>
      <c r="O1255" s="27">
        <f t="shared" si="441"/>
        <v>11161664019.690001</v>
      </c>
      <c r="P1255" s="27">
        <f t="shared" si="441"/>
        <v>3439259072.0799999</v>
      </c>
      <c r="Q1255" s="64">
        <f t="shared" si="441"/>
        <v>3391591966.0799999</v>
      </c>
    </row>
    <row r="1256" spans="1:17" ht="48" thickBot="1" x14ac:dyDescent="0.3">
      <c r="A1256" s="87" t="s">
        <v>508</v>
      </c>
      <c r="B1256" s="15" t="s">
        <v>292</v>
      </c>
      <c r="C1256" s="12" t="s">
        <v>13</v>
      </c>
      <c r="D1256" s="12">
        <v>13</v>
      </c>
      <c r="E1256" s="12" t="s">
        <v>14</v>
      </c>
      <c r="F1256" s="16" t="s">
        <v>293</v>
      </c>
      <c r="G1256" s="27">
        <f>SUM(G1257:G1257)</f>
        <v>12654096592</v>
      </c>
      <c r="H1256" s="27">
        <f>SUM(H1257:H1257)</f>
        <v>0</v>
      </c>
      <c r="I1256" s="27">
        <f>SUM(I1257:I1257)</f>
        <v>0</v>
      </c>
      <c r="J1256" s="27">
        <f>SUM(J1257:J1257)</f>
        <v>0</v>
      </c>
      <c r="K1256" s="27">
        <f>SUM(K1257:K1257)</f>
        <v>0</v>
      </c>
      <c r="L1256" s="27">
        <f t="shared" si="419"/>
        <v>0</v>
      </c>
      <c r="M1256" s="27">
        <f>SUM(M1257:M1257)</f>
        <v>12654096592</v>
      </c>
      <c r="N1256" s="27">
        <f>SUM(N1257:N1257)</f>
        <v>11854015066.5</v>
      </c>
      <c r="O1256" s="27">
        <f>SUM(O1257:O1257)</f>
        <v>11161664019.690001</v>
      </c>
      <c r="P1256" s="27">
        <f>SUM(P1257:P1257)</f>
        <v>3439259072.0799999</v>
      </c>
      <c r="Q1256" s="64">
        <f>SUM(Q1257:Q1257)</f>
        <v>3391591966.0799999</v>
      </c>
    </row>
    <row r="1257" spans="1:17" ht="19.5" thickBot="1" x14ac:dyDescent="0.3">
      <c r="A1257" s="87" t="s">
        <v>508</v>
      </c>
      <c r="B1257" s="18" t="s">
        <v>294</v>
      </c>
      <c r="C1257" s="19" t="s">
        <v>13</v>
      </c>
      <c r="D1257" s="19">
        <v>13</v>
      </c>
      <c r="E1257" s="19" t="s">
        <v>14</v>
      </c>
      <c r="F1257" s="20" t="s">
        <v>247</v>
      </c>
      <c r="G1257" s="21">
        <v>12654096592</v>
      </c>
      <c r="H1257" s="21">
        <v>0</v>
      </c>
      <c r="I1257" s="21">
        <v>0</v>
      </c>
      <c r="J1257" s="21">
        <v>0</v>
      </c>
      <c r="K1257" s="21">
        <v>0</v>
      </c>
      <c r="L1257" s="21">
        <f t="shared" si="419"/>
        <v>0</v>
      </c>
      <c r="M1257" s="21">
        <f>+G1257+L1257</f>
        <v>12654096592</v>
      </c>
      <c r="N1257" s="21">
        <v>11854015066.5</v>
      </c>
      <c r="O1257" s="21">
        <v>11161664019.690001</v>
      </c>
      <c r="P1257" s="21">
        <v>3439259072.0799999</v>
      </c>
      <c r="Q1257" s="62">
        <v>3391591966.0799999</v>
      </c>
    </row>
    <row r="1258" spans="1:17" ht="63.75" thickBot="1" x14ac:dyDescent="0.3">
      <c r="A1258" s="87" t="s">
        <v>508</v>
      </c>
      <c r="B1258" s="15" t="s">
        <v>295</v>
      </c>
      <c r="C1258" s="12" t="s">
        <v>13</v>
      </c>
      <c r="D1258" s="12">
        <v>13</v>
      </c>
      <c r="E1258" s="12" t="s">
        <v>14</v>
      </c>
      <c r="F1258" s="16" t="s">
        <v>488</v>
      </c>
      <c r="G1258" s="27">
        <f t="shared" ref="G1258:K1260" si="442">+G1259</f>
        <v>222571821813</v>
      </c>
      <c r="H1258" s="27">
        <f t="shared" si="442"/>
        <v>0</v>
      </c>
      <c r="I1258" s="27">
        <f t="shared" si="442"/>
        <v>0</v>
      </c>
      <c r="J1258" s="27">
        <f t="shared" si="442"/>
        <v>0</v>
      </c>
      <c r="K1258" s="27">
        <f t="shared" si="442"/>
        <v>0</v>
      </c>
      <c r="L1258" s="27">
        <f t="shared" si="419"/>
        <v>0</v>
      </c>
      <c r="M1258" s="27">
        <f>+M1259</f>
        <v>222571821813</v>
      </c>
      <c r="N1258" s="27">
        <f t="shared" ref="N1258:Q1260" si="443">+N1259</f>
        <v>222571821813</v>
      </c>
      <c r="O1258" s="27">
        <f t="shared" si="443"/>
        <v>222571821813</v>
      </c>
      <c r="P1258" s="27">
        <f t="shared" si="443"/>
        <v>7839829655</v>
      </c>
      <c r="Q1258" s="64">
        <f t="shared" si="443"/>
        <v>7839829655</v>
      </c>
    </row>
    <row r="1259" spans="1:17" ht="63.75" thickBot="1" x14ac:dyDescent="0.3">
      <c r="A1259" s="87" t="s">
        <v>508</v>
      </c>
      <c r="B1259" s="15" t="s">
        <v>297</v>
      </c>
      <c r="C1259" s="12" t="s">
        <v>13</v>
      </c>
      <c r="D1259" s="12">
        <v>13</v>
      </c>
      <c r="E1259" s="12" t="s">
        <v>14</v>
      </c>
      <c r="F1259" s="43" t="s">
        <v>488</v>
      </c>
      <c r="G1259" s="27">
        <f t="shared" si="442"/>
        <v>222571821813</v>
      </c>
      <c r="H1259" s="27">
        <f t="shared" si="442"/>
        <v>0</v>
      </c>
      <c r="I1259" s="27">
        <f t="shared" si="442"/>
        <v>0</v>
      </c>
      <c r="J1259" s="27">
        <f t="shared" si="442"/>
        <v>0</v>
      </c>
      <c r="K1259" s="27">
        <f t="shared" si="442"/>
        <v>0</v>
      </c>
      <c r="L1259" s="27">
        <f t="shared" si="419"/>
        <v>0</v>
      </c>
      <c r="M1259" s="27">
        <f>+M1260</f>
        <v>222571821813</v>
      </c>
      <c r="N1259" s="27">
        <f t="shared" si="443"/>
        <v>222571821813</v>
      </c>
      <c r="O1259" s="27">
        <f t="shared" si="443"/>
        <v>222571821813</v>
      </c>
      <c r="P1259" s="27">
        <f t="shared" si="443"/>
        <v>7839829655</v>
      </c>
      <c r="Q1259" s="64">
        <f t="shared" si="443"/>
        <v>7839829655</v>
      </c>
    </row>
    <row r="1260" spans="1:17" ht="19.5" thickBot="1" x14ac:dyDescent="0.3">
      <c r="A1260" s="87" t="s">
        <v>508</v>
      </c>
      <c r="B1260" s="15" t="s">
        <v>298</v>
      </c>
      <c r="C1260" s="12" t="s">
        <v>13</v>
      </c>
      <c r="D1260" s="12">
        <v>13</v>
      </c>
      <c r="E1260" s="12" t="s">
        <v>14</v>
      </c>
      <c r="F1260" s="16" t="s">
        <v>257</v>
      </c>
      <c r="G1260" s="27">
        <f t="shared" si="442"/>
        <v>222571821813</v>
      </c>
      <c r="H1260" s="27">
        <f t="shared" si="442"/>
        <v>0</v>
      </c>
      <c r="I1260" s="27">
        <f t="shared" si="442"/>
        <v>0</v>
      </c>
      <c r="J1260" s="27">
        <f t="shared" si="442"/>
        <v>0</v>
      </c>
      <c r="K1260" s="27">
        <f t="shared" si="442"/>
        <v>0</v>
      </c>
      <c r="L1260" s="27">
        <f t="shared" si="419"/>
        <v>0</v>
      </c>
      <c r="M1260" s="27">
        <f>+M1261</f>
        <v>222571821813</v>
      </c>
      <c r="N1260" s="27">
        <f t="shared" si="443"/>
        <v>222571821813</v>
      </c>
      <c r="O1260" s="27">
        <f t="shared" si="443"/>
        <v>222571821813</v>
      </c>
      <c r="P1260" s="27">
        <f t="shared" si="443"/>
        <v>7839829655</v>
      </c>
      <c r="Q1260" s="64">
        <f t="shared" si="443"/>
        <v>7839829655</v>
      </c>
    </row>
    <row r="1261" spans="1:17" ht="19.5" thickBot="1" x14ac:dyDescent="0.3">
      <c r="A1261" s="87" t="s">
        <v>508</v>
      </c>
      <c r="B1261" s="18" t="s">
        <v>299</v>
      </c>
      <c r="C1261" s="19" t="s">
        <v>13</v>
      </c>
      <c r="D1261" s="19">
        <v>13</v>
      </c>
      <c r="E1261" s="19" t="s">
        <v>14</v>
      </c>
      <c r="F1261" s="20" t="s">
        <v>247</v>
      </c>
      <c r="G1261" s="21">
        <v>222571821813</v>
      </c>
      <c r="H1261" s="21">
        <v>0</v>
      </c>
      <c r="I1261" s="21">
        <v>0</v>
      </c>
      <c r="J1261" s="21">
        <v>0</v>
      </c>
      <c r="K1261" s="21">
        <v>0</v>
      </c>
      <c r="L1261" s="21">
        <f t="shared" si="419"/>
        <v>0</v>
      </c>
      <c r="M1261" s="21">
        <f>+G1261+L1261</f>
        <v>222571821813</v>
      </c>
      <c r="N1261" s="21">
        <v>222571821813</v>
      </c>
      <c r="O1261" s="21">
        <v>222571821813</v>
      </c>
      <c r="P1261" s="21">
        <v>7839829655</v>
      </c>
      <c r="Q1261" s="62">
        <v>7839829655</v>
      </c>
    </row>
    <row r="1262" spans="1:17" ht="48" thickBot="1" x14ac:dyDescent="0.3">
      <c r="A1262" s="87" t="s">
        <v>508</v>
      </c>
      <c r="B1262" s="15" t="s">
        <v>300</v>
      </c>
      <c r="C1262" s="12" t="s">
        <v>13</v>
      </c>
      <c r="D1262" s="12">
        <v>13</v>
      </c>
      <c r="E1262" s="12" t="s">
        <v>14</v>
      </c>
      <c r="F1262" s="16" t="s">
        <v>489</v>
      </c>
      <c r="G1262" s="27">
        <f t="shared" ref="G1262:K1264" si="444">+G1263</f>
        <v>256174672458</v>
      </c>
      <c r="H1262" s="27">
        <f t="shared" si="444"/>
        <v>0</v>
      </c>
      <c r="I1262" s="27">
        <f t="shared" si="444"/>
        <v>0</v>
      </c>
      <c r="J1262" s="27">
        <f t="shared" si="444"/>
        <v>0</v>
      </c>
      <c r="K1262" s="27">
        <f t="shared" si="444"/>
        <v>0</v>
      </c>
      <c r="L1262" s="27">
        <f t="shared" si="419"/>
        <v>0</v>
      </c>
      <c r="M1262" s="27">
        <f>+M1263</f>
        <v>256174672458</v>
      </c>
      <c r="N1262" s="27">
        <f t="shared" ref="N1262:Q1264" si="445">+N1263</f>
        <v>256174672458</v>
      </c>
      <c r="O1262" s="27">
        <f t="shared" si="445"/>
        <v>256174672458</v>
      </c>
      <c r="P1262" s="27">
        <f t="shared" si="445"/>
        <v>783848182</v>
      </c>
      <c r="Q1262" s="64">
        <f t="shared" si="445"/>
        <v>783848182</v>
      </c>
    </row>
    <row r="1263" spans="1:17" ht="48" thickBot="1" x14ac:dyDescent="0.3">
      <c r="A1263" s="87" t="s">
        <v>508</v>
      </c>
      <c r="B1263" s="15" t="s">
        <v>302</v>
      </c>
      <c r="C1263" s="12" t="s">
        <v>13</v>
      </c>
      <c r="D1263" s="12">
        <v>13</v>
      </c>
      <c r="E1263" s="12" t="s">
        <v>14</v>
      </c>
      <c r="F1263" s="16" t="s">
        <v>489</v>
      </c>
      <c r="G1263" s="27">
        <f t="shared" si="444"/>
        <v>256174672458</v>
      </c>
      <c r="H1263" s="27">
        <f t="shared" si="444"/>
        <v>0</v>
      </c>
      <c r="I1263" s="27">
        <f t="shared" si="444"/>
        <v>0</v>
      </c>
      <c r="J1263" s="27">
        <f t="shared" si="444"/>
        <v>0</v>
      </c>
      <c r="K1263" s="27">
        <f t="shared" si="444"/>
        <v>0</v>
      </c>
      <c r="L1263" s="27">
        <f t="shared" si="419"/>
        <v>0</v>
      </c>
      <c r="M1263" s="27">
        <f>+M1264</f>
        <v>256174672458</v>
      </c>
      <c r="N1263" s="27">
        <f t="shared" si="445"/>
        <v>256174672458</v>
      </c>
      <c r="O1263" s="27">
        <f t="shared" si="445"/>
        <v>256174672458</v>
      </c>
      <c r="P1263" s="27">
        <f t="shared" si="445"/>
        <v>783848182</v>
      </c>
      <c r="Q1263" s="64">
        <f t="shared" si="445"/>
        <v>783848182</v>
      </c>
    </row>
    <row r="1264" spans="1:17" ht="19.5" thickBot="1" x14ac:dyDescent="0.3">
      <c r="A1264" s="87" t="s">
        <v>508</v>
      </c>
      <c r="B1264" s="15" t="s">
        <v>303</v>
      </c>
      <c r="C1264" s="12" t="s">
        <v>13</v>
      </c>
      <c r="D1264" s="12">
        <v>13</v>
      </c>
      <c r="E1264" s="12" t="s">
        <v>14</v>
      </c>
      <c r="F1264" s="16" t="s">
        <v>257</v>
      </c>
      <c r="G1264" s="27">
        <f t="shared" si="444"/>
        <v>256174672458</v>
      </c>
      <c r="H1264" s="27">
        <f t="shared" si="444"/>
        <v>0</v>
      </c>
      <c r="I1264" s="27">
        <f t="shared" si="444"/>
        <v>0</v>
      </c>
      <c r="J1264" s="27">
        <f t="shared" si="444"/>
        <v>0</v>
      </c>
      <c r="K1264" s="27">
        <f t="shared" si="444"/>
        <v>0</v>
      </c>
      <c r="L1264" s="27">
        <f t="shared" si="419"/>
        <v>0</v>
      </c>
      <c r="M1264" s="27">
        <f>+M1265</f>
        <v>256174672458</v>
      </c>
      <c r="N1264" s="27">
        <f t="shared" si="445"/>
        <v>256174672458</v>
      </c>
      <c r="O1264" s="27">
        <f t="shared" si="445"/>
        <v>256174672458</v>
      </c>
      <c r="P1264" s="27">
        <f t="shared" si="445"/>
        <v>783848182</v>
      </c>
      <c r="Q1264" s="64">
        <f t="shared" si="445"/>
        <v>783848182</v>
      </c>
    </row>
    <row r="1265" spans="1:17" ht="19.5" thickBot="1" x14ac:dyDescent="0.3">
      <c r="A1265" s="87" t="s">
        <v>508</v>
      </c>
      <c r="B1265" s="18" t="s">
        <v>304</v>
      </c>
      <c r="C1265" s="19" t="s">
        <v>13</v>
      </c>
      <c r="D1265" s="19">
        <v>13</v>
      </c>
      <c r="E1265" s="19" t="s">
        <v>14</v>
      </c>
      <c r="F1265" s="20" t="s">
        <v>247</v>
      </c>
      <c r="G1265" s="21">
        <v>256174672458</v>
      </c>
      <c r="H1265" s="21">
        <v>0</v>
      </c>
      <c r="I1265" s="21">
        <v>0</v>
      </c>
      <c r="J1265" s="21">
        <v>0</v>
      </c>
      <c r="K1265" s="21">
        <v>0</v>
      </c>
      <c r="L1265" s="21">
        <f t="shared" si="419"/>
        <v>0</v>
      </c>
      <c r="M1265" s="21">
        <f>+G1265+L1265</f>
        <v>256174672458</v>
      </c>
      <c r="N1265" s="21">
        <v>256174672458</v>
      </c>
      <c r="O1265" s="21">
        <v>256174672458</v>
      </c>
      <c r="P1265" s="21">
        <v>783848182</v>
      </c>
      <c r="Q1265" s="62">
        <v>783848182</v>
      </c>
    </row>
    <row r="1266" spans="1:17" ht="63.75" thickBot="1" x14ac:dyDescent="0.3">
      <c r="A1266" s="87" t="s">
        <v>508</v>
      </c>
      <c r="B1266" s="15" t="s">
        <v>305</v>
      </c>
      <c r="C1266" s="12" t="s">
        <v>13</v>
      </c>
      <c r="D1266" s="12">
        <v>13</v>
      </c>
      <c r="E1266" s="12" t="s">
        <v>14</v>
      </c>
      <c r="F1266" s="16" t="s">
        <v>490</v>
      </c>
      <c r="G1266" s="27">
        <f t="shared" ref="G1266:K1268" si="446">+G1267</f>
        <v>133566456234</v>
      </c>
      <c r="H1266" s="27">
        <f t="shared" si="446"/>
        <v>0</v>
      </c>
      <c r="I1266" s="27">
        <f t="shared" si="446"/>
        <v>0</v>
      </c>
      <c r="J1266" s="27">
        <f t="shared" si="446"/>
        <v>0</v>
      </c>
      <c r="K1266" s="27">
        <f t="shared" si="446"/>
        <v>0</v>
      </c>
      <c r="L1266" s="27">
        <f t="shared" si="419"/>
        <v>0</v>
      </c>
      <c r="M1266" s="27">
        <f>+M1267</f>
        <v>133566456234</v>
      </c>
      <c r="N1266" s="27">
        <f t="shared" ref="N1266:Q1268" si="447">+N1267</f>
        <v>133566456234</v>
      </c>
      <c r="O1266" s="27">
        <f t="shared" si="447"/>
        <v>133566456234</v>
      </c>
      <c r="P1266" s="27">
        <f t="shared" si="447"/>
        <v>426302018</v>
      </c>
      <c r="Q1266" s="64">
        <f t="shared" si="447"/>
        <v>426302018</v>
      </c>
    </row>
    <row r="1267" spans="1:17" ht="63.75" thickBot="1" x14ac:dyDescent="0.3">
      <c r="A1267" s="87" t="s">
        <v>508</v>
      </c>
      <c r="B1267" s="15" t="s">
        <v>307</v>
      </c>
      <c r="C1267" s="12" t="s">
        <v>13</v>
      </c>
      <c r="D1267" s="12">
        <v>13</v>
      </c>
      <c r="E1267" s="12" t="s">
        <v>14</v>
      </c>
      <c r="F1267" s="43" t="s">
        <v>490</v>
      </c>
      <c r="G1267" s="27">
        <f t="shared" si="446"/>
        <v>133566456234</v>
      </c>
      <c r="H1267" s="27">
        <f t="shared" si="446"/>
        <v>0</v>
      </c>
      <c r="I1267" s="27">
        <f t="shared" si="446"/>
        <v>0</v>
      </c>
      <c r="J1267" s="27">
        <f t="shared" si="446"/>
        <v>0</v>
      </c>
      <c r="K1267" s="27">
        <f t="shared" si="446"/>
        <v>0</v>
      </c>
      <c r="L1267" s="27">
        <f t="shared" si="419"/>
        <v>0</v>
      </c>
      <c r="M1267" s="27">
        <f>+M1268</f>
        <v>133566456234</v>
      </c>
      <c r="N1267" s="27">
        <f t="shared" si="447"/>
        <v>133566456234</v>
      </c>
      <c r="O1267" s="27">
        <f t="shared" si="447"/>
        <v>133566456234</v>
      </c>
      <c r="P1267" s="27">
        <f t="shared" si="447"/>
        <v>426302018</v>
      </c>
      <c r="Q1267" s="64">
        <f t="shared" si="447"/>
        <v>426302018</v>
      </c>
    </row>
    <row r="1268" spans="1:17" ht="19.5" thickBot="1" x14ac:dyDescent="0.3">
      <c r="A1268" s="87" t="s">
        <v>508</v>
      </c>
      <c r="B1268" s="15" t="s">
        <v>308</v>
      </c>
      <c r="C1268" s="12" t="s">
        <v>13</v>
      </c>
      <c r="D1268" s="12">
        <v>13</v>
      </c>
      <c r="E1268" s="12" t="s">
        <v>14</v>
      </c>
      <c r="F1268" s="16" t="s">
        <v>257</v>
      </c>
      <c r="G1268" s="27">
        <f t="shared" si="446"/>
        <v>133566456234</v>
      </c>
      <c r="H1268" s="27">
        <f t="shared" si="446"/>
        <v>0</v>
      </c>
      <c r="I1268" s="27">
        <f t="shared" si="446"/>
        <v>0</v>
      </c>
      <c r="J1268" s="27">
        <f t="shared" si="446"/>
        <v>0</v>
      </c>
      <c r="K1268" s="27">
        <f t="shared" si="446"/>
        <v>0</v>
      </c>
      <c r="L1268" s="27">
        <f t="shared" si="419"/>
        <v>0</v>
      </c>
      <c r="M1268" s="27">
        <f>+M1269</f>
        <v>133566456234</v>
      </c>
      <c r="N1268" s="27">
        <f t="shared" si="447"/>
        <v>133566456234</v>
      </c>
      <c r="O1268" s="27">
        <f t="shared" si="447"/>
        <v>133566456234</v>
      </c>
      <c r="P1268" s="27">
        <f t="shared" si="447"/>
        <v>426302018</v>
      </c>
      <c r="Q1268" s="64">
        <f t="shared" si="447"/>
        <v>426302018</v>
      </c>
    </row>
    <row r="1269" spans="1:17" ht="19.5" thickBot="1" x14ac:dyDescent="0.3">
      <c r="A1269" s="87" t="s">
        <v>508</v>
      </c>
      <c r="B1269" s="18" t="s">
        <v>309</v>
      </c>
      <c r="C1269" s="19" t="s">
        <v>13</v>
      </c>
      <c r="D1269" s="19">
        <v>13</v>
      </c>
      <c r="E1269" s="19" t="s">
        <v>14</v>
      </c>
      <c r="F1269" s="20" t="s">
        <v>247</v>
      </c>
      <c r="G1269" s="21">
        <v>133566456234</v>
      </c>
      <c r="H1269" s="21">
        <v>0</v>
      </c>
      <c r="I1269" s="21">
        <v>0</v>
      </c>
      <c r="J1269" s="21">
        <v>0</v>
      </c>
      <c r="K1269" s="21">
        <v>0</v>
      </c>
      <c r="L1269" s="21">
        <f t="shared" si="419"/>
        <v>0</v>
      </c>
      <c r="M1269" s="21">
        <f>+G1269+L1269</f>
        <v>133566456234</v>
      </c>
      <c r="N1269" s="21">
        <v>133566456234</v>
      </c>
      <c r="O1269" s="21">
        <v>133566456234</v>
      </c>
      <c r="P1269" s="21">
        <v>426302018</v>
      </c>
      <c r="Q1269" s="62">
        <v>426302018</v>
      </c>
    </row>
    <row r="1270" spans="1:17" ht="63.75" thickBot="1" x14ac:dyDescent="0.3">
      <c r="A1270" s="87" t="s">
        <v>508</v>
      </c>
      <c r="B1270" s="15" t="s">
        <v>310</v>
      </c>
      <c r="C1270" s="12" t="s">
        <v>13</v>
      </c>
      <c r="D1270" s="12">
        <v>13</v>
      </c>
      <c r="E1270" s="12" t="s">
        <v>14</v>
      </c>
      <c r="F1270" s="16" t="s">
        <v>491</v>
      </c>
      <c r="G1270" s="27">
        <f t="shared" ref="G1270:K1272" si="448">+G1271</f>
        <v>92126982346</v>
      </c>
      <c r="H1270" s="27">
        <f t="shared" si="448"/>
        <v>0</v>
      </c>
      <c r="I1270" s="27">
        <f t="shared" si="448"/>
        <v>0</v>
      </c>
      <c r="J1270" s="27">
        <f t="shared" si="448"/>
        <v>0</v>
      </c>
      <c r="K1270" s="27">
        <f t="shared" si="448"/>
        <v>0</v>
      </c>
      <c r="L1270" s="27">
        <f t="shared" si="419"/>
        <v>0</v>
      </c>
      <c r="M1270" s="27">
        <f>+M1271</f>
        <v>92126982346</v>
      </c>
      <c r="N1270" s="27">
        <f t="shared" ref="N1270:Q1272" si="449">+N1271</f>
        <v>92126982346</v>
      </c>
      <c r="O1270" s="27">
        <f t="shared" si="449"/>
        <v>92126982346</v>
      </c>
      <c r="P1270" s="27">
        <f t="shared" si="449"/>
        <v>308643829</v>
      </c>
      <c r="Q1270" s="64">
        <f t="shared" si="449"/>
        <v>308643829</v>
      </c>
    </row>
    <row r="1271" spans="1:17" ht="63.75" thickBot="1" x14ac:dyDescent="0.3">
      <c r="A1271" s="87" t="s">
        <v>508</v>
      </c>
      <c r="B1271" s="15" t="s">
        <v>312</v>
      </c>
      <c r="C1271" s="12" t="s">
        <v>13</v>
      </c>
      <c r="D1271" s="12">
        <v>13</v>
      </c>
      <c r="E1271" s="12" t="s">
        <v>14</v>
      </c>
      <c r="F1271" s="43" t="s">
        <v>491</v>
      </c>
      <c r="G1271" s="27">
        <f t="shared" si="448"/>
        <v>92126982346</v>
      </c>
      <c r="H1271" s="27">
        <f t="shared" si="448"/>
        <v>0</v>
      </c>
      <c r="I1271" s="27">
        <f t="shared" si="448"/>
        <v>0</v>
      </c>
      <c r="J1271" s="27">
        <f t="shared" si="448"/>
        <v>0</v>
      </c>
      <c r="K1271" s="27">
        <f t="shared" si="448"/>
        <v>0</v>
      </c>
      <c r="L1271" s="27">
        <f t="shared" si="419"/>
        <v>0</v>
      </c>
      <c r="M1271" s="27">
        <f>+M1272</f>
        <v>92126982346</v>
      </c>
      <c r="N1271" s="27">
        <f t="shared" si="449"/>
        <v>92126982346</v>
      </c>
      <c r="O1271" s="27">
        <f t="shared" si="449"/>
        <v>92126982346</v>
      </c>
      <c r="P1271" s="27">
        <f t="shared" si="449"/>
        <v>308643829</v>
      </c>
      <c r="Q1271" s="64">
        <f t="shared" si="449"/>
        <v>308643829</v>
      </c>
    </row>
    <row r="1272" spans="1:17" ht="19.5" thickBot="1" x14ac:dyDescent="0.3">
      <c r="A1272" s="87" t="s">
        <v>508</v>
      </c>
      <c r="B1272" s="15" t="s">
        <v>313</v>
      </c>
      <c r="C1272" s="12" t="s">
        <v>13</v>
      </c>
      <c r="D1272" s="12">
        <v>13</v>
      </c>
      <c r="E1272" s="12" t="s">
        <v>14</v>
      </c>
      <c r="F1272" s="16" t="s">
        <v>257</v>
      </c>
      <c r="G1272" s="27">
        <f t="shared" si="448"/>
        <v>92126982346</v>
      </c>
      <c r="H1272" s="27">
        <f t="shared" si="448"/>
        <v>0</v>
      </c>
      <c r="I1272" s="27">
        <f t="shared" si="448"/>
        <v>0</v>
      </c>
      <c r="J1272" s="27">
        <f t="shared" si="448"/>
        <v>0</v>
      </c>
      <c r="K1272" s="27">
        <f t="shared" si="448"/>
        <v>0</v>
      </c>
      <c r="L1272" s="27">
        <f t="shared" si="419"/>
        <v>0</v>
      </c>
      <c r="M1272" s="27">
        <f>+M1273</f>
        <v>92126982346</v>
      </c>
      <c r="N1272" s="27">
        <f t="shared" si="449"/>
        <v>92126982346</v>
      </c>
      <c r="O1272" s="27">
        <f t="shared" si="449"/>
        <v>92126982346</v>
      </c>
      <c r="P1272" s="27">
        <f t="shared" si="449"/>
        <v>308643829</v>
      </c>
      <c r="Q1272" s="64">
        <f t="shared" si="449"/>
        <v>308643829</v>
      </c>
    </row>
    <row r="1273" spans="1:17" ht="19.5" thickBot="1" x14ac:dyDescent="0.3">
      <c r="A1273" s="87" t="s">
        <v>508</v>
      </c>
      <c r="B1273" s="18" t="s">
        <v>314</v>
      </c>
      <c r="C1273" s="19" t="s">
        <v>13</v>
      </c>
      <c r="D1273" s="19">
        <v>13</v>
      </c>
      <c r="E1273" s="19" t="s">
        <v>14</v>
      </c>
      <c r="F1273" s="20" t="s">
        <v>247</v>
      </c>
      <c r="G1273" s="21">
        <v>92126982346</v>
      </c>
      <c r="H1273" s="21">
        <v>0</v>
      </c>
      <c r="I1273" s="21">
        <v>0</v>
      </c>
      <c r="J1273" s="21">
        <v>0</v>
      </c>
      <c r="K1273" s="21">
        <v>0</v>
      </c>
      <c r="L1273" s="21">
        <f t="shared" si="419"/>
        <v>0</v>
      </c>
      <c r="M1273" s="21">
        <f>+G1273+L1273</f>
        <v>92126982346</v>
      </c>
      <c r="N1273" s="21">
        <v>92126982346</v>
      </c>
      <c r="O1273" s="21">
        <v>92126982346</v>
      </c>
      <c r="P1273" s="21">
        <v>308643829</v>
      </c>
      <c r="Q1273" s="62">
        <v>308643829</v>
      </c>
    </row>
    <row r="1274" spans="1:17" ht="79.5" thickBot="1" x14ac:dyDescent="0.3">
      <c r="A1274" s="87" t="s">
        <v>508</v>
      </c>
      <c r="B1274" s="15" t="s">
        <v>315</v>
      </c>
      <c r="C1274" s="12" t="s">
        <v>13</v>
      </c>
      <c r="D1274" s="12">
        <v>13</v>
      </c>
      <c r="E1274" s="12" t="s">
        <v>14</v>
      </c>
      <c r="F1274" s="16" t="s">
        <v>492</v>
      </c>
      <c r="G1274" s="27">
        <f t="shared" ref="G1274:K1276" si="450">+G1275</f>
        <v>177242188803</v>
      </c>
      <c r="H1274" s="27">
        <f t="shared" si="450"/>
        <v>0</v>
      </c>
      <c r="I1274" s="27">
        <f t="shared" si="450"/>
        <v>0</v>
      </c>
      <c r="J1274" s="27">
        <f t="shared" si="450"/>
        <v>0</v>
      </c>
      <c r="K1274" s="27">
        <f t="shared" si="450"/>
        <v>0</v>
      </c>
      <c r="L1274" s="27">
        <f t="shared" si="419"/>
        <v>0</v>
      </c>
      <c r="M1274" s="27">
        <f>+M1275</f>
        <v>177242188803</v>
      </c>
      <c r="N1274" s="27">
        <f t="shared" ref="N1274:Q1276" si="451">+N1275</f>
        <v>177242188803</v>
      </c>
      <c r="O1274" s="27">
        <f t="shared" si="451"/>
        <v>177242188803</v>
      </c>
      <c r="P1274" s="27">
        <f t="shared" si="451"/>
        <v>12868469971</v>
      </c>
      <c r="Q1274" s="64">
        <f t="shared" si="451"/>
        <v>12868469971</v>
      </c>
    </row>
    <row r="1275" spans="1:17" ht="79.5" thickBot="1" x14ac:dyDescent="0.3">
      <c r="A1275" s="87" t="s">
        <v>508</v>
      </c>
      <c r="B1275" s="15" t="s">
        <v>317</v>
      </c>
      <c r="C1275" s="12" t="s">
        <v>13</v>
      </c>
      <c r="D1275" s="12">
        <v>13</v>
      </c>
      <c r="E1275" s="12" t="s">
        <v>14</v>
      </c>
      <c r="F1275" s="43" t="s">
        <v>492</v>
      </c>
      <c r="G1275" s="27">
        <f t="shared" si="450"/>
        <v>177242188803</v>
      </c>
      <c r="H1275" s="27">
        <f t="shared" si="450"/>
        <v>0</v>
      </c>
      <c r="I1275" s="27">
        <f t="shared" si="450"/>
        <v>0</v>
      </c>
      <c r="J1275" s="27">
        <f t="shared" si="450"/>
        <v>0</v>
      </c>
      <c r="K1275" s="27">
        <f t="shared" si="450"/>
        <v>0</v>
      </c>
      <c r="L1275" s="27">
        <f t="shared" si="419"/>
        <v>0</v>
      </c>
      <c r="M1275" s="27">
        <f>+M1276</f>
        <v>177242188803</v>
      </c>
      <c r="N1275" s="27">
        <f t="shared" si="451"/>
        <v>177242188803</v>
      </c>
      <c r="O1275" s="27">
        <f t="shared" si="451"/>
        <v>177242188803</v>
      </c>
      <c r="P1275" s="27">
        <f t="shared" si="451"/>
        <v>12868469971</v>
      </c>
      <c r="Q1275" s="64">
        <f t="shared" si="451"/>
        <v>12868469971</v>
      </c>
    </row>
    <row r="1276" spans="1:17" ht="19.5" thickBot="1" x14ac:dyDescent="0.3">
      <c r="A1276" s="87" t="s">
        <v>508</v>
      </c>
      <c r="B1276" s="15" t="s">
        <v>318</v>
      </c>
      <c r="C1276" s="12" t="s">
        <v>13</v>
      </c>
      <c r="D1276" s="12">
        <v>13</v>
      </c>
      <c r="E1276" s="12" t="s">
        <v>14</v>
      </c>
      <c r="F1276" s="16" t="s">
        <v>257</v>
      </c>
      <c r="G1276" s="27">
        <f t="shared" si="450"/>
        <v>177242188803</v>
      </c>
      <c r="H1276" s="27">
        <f t="shared" si="450"/>
        <v>0</v>
      </c>
      <c r="I1276" s="27">
        <f t="shared" si="450"/>
        <v>0</v>
      </c>
      <c r="J1276" s="27">
        <f t="shared" si="450"/>
        <v>0</v>
      </c>
      <c r="K1276" s="27">
        <f t="shared" si="450"/>
        <v>0</v>
      </c>
      <c r="L1276" s="27">
        <f t="shared" ref="L1276:L1299" si="452">+H1276-I1276+J1276-K1276</f>
        <v>0</v>
      </c>
      <c r="M1276" s="27">
        <f>+M1277</f>
        <v>177242188803</v>
      </c>
      <c r="N1276" s="27">
        <f t="shared" si="451"/>
        <v>177242188803</v>
      </c>
      <c r="O1276" s="27">
        <f t="shared" si="451"/>
        <v>177242188803</v>
      </c>
      <c r="P1276" s="27">
        <f t="shared" si="451"/>
        <v>12868469971</v>
      </c>
      <c r="Q1276" s="64">
        <f t="shared" si="451"/>
        <v>12868469971</v>
      </c>
    </row>
    <row r="1277" spans="1:17" ht="19.5" thickBot="1" x14ac:dyDescent="0.3">
      <c r="A1277" s="87" t="s">
        <v>508</v>
      </c>
      <c r="B1277" s="18" t="s">
        <v>319</v>
      </c>
      <c r="C1277" s="19" t="s">
        <v>13</v>
      </c>
      <c r="D1277" s="19">
        <v>13</v>
      </c>
      <c r="E1277" s="19" t="s">
        <v>14</v>
      </c>
      <c r="F1277" s="20" t="s">
        <v>247</v>
      </c>
      <c r="G1277" s="21">
        <v>177242188803</v>
      </c>
      <c r="H1277" s="21">
        <v>0</v>
      </c>
      <c r="I1277" s="21">
        <v>0</v>
      </c>
      <c r="J1277" s="21">
        <v>0</v>
      </c>
      <c r="K1277" s="21">
        <v>0</v>
      </c>
      <c r="L1277" s="21">
        <f t="shared" si="452"/>
        <v>0</v>
      </c>
      <c r="M1277" s="21">
        <f>+G1277+L1277</f>
        <v>177242188803</v>
      </c>
      <c r="N1277" s="21">
        <v>177242188803</v>
      </c>
      <c r="O1277" s="21">
        <v>177242188803</v>
      </c>
      <c r="P1277" s="21">
        <v>12868469971</v>
      </c>
      <c r="Q1277" s="62">
        <v>12868469971</v>
      </c>
    </row>
    <row r="1278" spans="1:17" ht="48" thickBot="1" x14ac:dyDescent="0.3">
      <c r="A1278" s="87" t="s">
        <v>508</v>
      </c>
      <c r="B1278" s="15" t="s">
        <v>320</v>
      </c>
      <c r="C1278" s="12" t="s">
        <v>13</v>
      </c>
      <c r="D1278" s="12">
        <v>13</v>
      </c>
      <c r="E1278" s="12" t="s">
        <v>14</v>
      </c>
      <c r="F1278" s="16" t="s">
        <v>493</v>
      </c>
      <c r="G1278" s="27">
        <f t="shared" ref="G1278:K1280" si="453">+G1279</f>
        <v>186661572672</v>
      </c>
      <c r="H1278" s="27">
        <f t="shared" si="453"/>
        <v>0</v>
      </c>
      <c r="I1278" s="27">
        <f t="shared" si="453"/>
        <v>0</v>
      </c>
      <c r="J1278" s="27">
        <f t="shared" si="453"/>
        <v>0</v>
      </c>
      <c r="K1278" s="27">
        <f t="shared" si="453"/>
        <v>0</v>
      </c>
      <c r="L1278" s="27">
        <f t="shared" si="452"/>
        <v>0</v>
      </c>
      <c r="M1278" s="27">
        <f>+M1279</f>
        <v>186661572672</v>
      </c>
      <c r="N1278" s="27">
        <f t="shared" ref="N1278:Q1280" si="454">+N1279</f>
        <v>186661572672</v>
      </c>
      <c r="O1278" s="27">
        <f t="shared" si="454"/>
        <v>186661572672</v>
      </c>
      <c r="P1278" s="27">
        <f t="shared" si="454"/>
        <v>65829708441</v>
      </c>
      <c r="Q1278" s="64">
        <f t="shared" si="454"/>
        <v>65829708441</v>
      </c>
    </row>
    <row r="1279" spans="1:17" ht="48" thickBot="1" x14ac:dyDescent="0.3">
      <c r="A1279" s="87" t="s">
        <v>508</v>
      </c>
      <c r="B1279" s="15" t="s">
        <v>322</v>
      </c>
      <c r="C1279" s="12" t="s">
        <v>13</v>
      </c>
      <c r="D1279" s="12">
        <v>13</v>
      </c>
      <c r="E1279" s="12" t="s">
        <v>14</v>
      </c>
      <c r="F1279" s="43" t="s">
        <v>493</v>
      </c>
      <c r="G1279" s="27">
        <f t="shared" si="453"/>
        <v>186661572672</v>
      </c>
      <c r="H1279" s="27">
        <f t="shared" si="453"/>
        <v>0</v>
      </c>
      <c r="I1279" s="27">
        <f t="shared" si="453"/>
        <v>0</v>
      </c>
      <c r="J1279" s="27">
        <f t="shared" si="453"/>
        <v>0</v>
      </c>
      <c r="K1279" s="27">
        <f t="shared" si="453"/>
        <v>0</v>
      </c>
      <c r="L1279" s="27">
        <f t="shared" si="452"/>
        <v>0</v>
      </c>
      <c r="M1279" s="27">
        <f>+M1280</f>
        <v>186661572672</v>
      </c>
      <c r="N1279" s="27">
        <f t="shared" si="454"/>
        <v>186661572672</v>
      </c>
      <c r="O1279" s="27">
        <f t="shared" si="454"/>
        <v>186661572672</v>
      </c>
      <c r="P1279" s="27">
        <f t="shared" si="454"/>
        <v>65829708441</v>
      </c>
      <c r="Q1279" s="64">
        <f t="shared" si="454"/>
        <v>65829708441</v>
      </c>
    </row>
    <row r="1280" spans="1:17" ht="19.5" thickBot="1" x14ac:dyDescent="0.3">
      <c r="A1280" s="87" t="s">
        <v>508</v>
      </c>
      <c r="B1280" s="15" t="s">
        <v>323</v>
      </c>
      <c r="C1280" s="12" t="s">
        <v>13</v>
      </c>
      <c r="D1280" s="12">
        <v>13</v>
      </c>
      <c r="E1280" s="12" t="s">
        <v>14</v>
      </c>
      <c r="F1280" s="16" t="s">
        <v>257</v>
      </c>
      <c r="G1280" s="27">
        <f t="shared" si="453"/>
        <v>186661572672</v>
      </c>
      <c r="H1280" s="27">
        <f t="shared" si="453"/>
        <v>0</v>
      </c>
      <c r="I1280" s="27">
        <f t="shared" si="453"/>
        <v>0</v>
      </c>
      <c r="J1280" s="27">
        <f t="shared" si="453"/>
        <v>0</v>
      </c>
      <c r="K1280" s="27">
        <f t="shared" si="453"/>
        <v>0</v>
      </c>
      <c r="L1280" s="27">
        <f t="shared" si="452"/>
        <v>0</v>
      </c>
      <c r="M1280" s="27">
        <f>+M1281</f>
        <v>186661572672</v>
      </c>
      <c r="N1280" s="27">
        <f t="shared" si="454"/>
        <v>186661572672</v>
      </c>
      <c r="O1280" s="27">
        <f t="shared" si="454"/>
        <v>186661572672</v>
      </c>
      <c r="P1280" s="27">
        <f t="shared" si="454"/>
        <v>65829708441</v>
      </c>
      <c r="Q1280" s="64">
        <f t="shared" si="454"/>
        <v>65829708441</v>
      </c>
    </row>
    <row r="1281" spans="1:17" ht="19.5" thickBot="1" x14ac:dyDescent="0.3">
      <c r="A1281" s="87" t="s">
        <v>508</v>
      </c>
      <c r="B1281" s="18" t="s">
        <v>324</v>
      </c>
      <c r="C1281" s="45" t="s">
        <v>13</v>
      </c>
      <c r="D1281" s="45">
        <v>13</v>
      </c>
      <c r="E1281" s="19" t="s">
        <v>14</v>
      </c>
      <c r="F1281" s="20" t="s">
        <v>247</v>
      </c>
      <c r="G1281" s="21">
        <v>186661572672</v>
      </c>
      <c r="H1281" s="21">
        <v>0</v>
      </c>
      <c r="I1281" s="21">
        <v>0</v>
      </c>
      <c r="J1281" s="21">
        <v>0</v>
      </c>
      <c r="K1281" s="21">
        <v>0</v>
      </c>
      <c r="L1281" s="21">
        <f t="shared" si="452"/>
        <v>0</v>
      </c>
      <c r="M1281" s="21">
        <f>+G1281+L1281</f>
        <v>186661572672</v>
      </c>
      <c r="N1281" s="21">
        <v>186661572672</v>
      </c>
      <c r="O1281" s="21">
        <v>186661572672</v>
      </c>
      <c r="P1281" s="21">
        <v>65829708441</v>
      </c>
      <c r="Q1281" s="62">
        <v>65829708441</v>
      </c>
    </row>
    <row r="1282" spans="1:17" ht="63.75" thickBot="1" x14ac:dyDescent="0.3">
      <c r="A1282" s="87" t="s">
        <v>508</v>
      </c>
      <c r="B1282" s="15" t="s">
        <v>325</v>
      </c>
      <c r="C1282" s="12" t="s">
        <v>13</v>
      </c>
      <c r="D1282" s="12">
        <v>13</v>
      </c>
      <c r="E1282" s="12" t="s">
        <v>14</v>
      </c>
      <c r="F1282" s="16" t="s">
        <v>494</v>
      </c>
      <c r="G1282" s="27">
        <f t="shared" ref="G1282:K1284" si="455">+G1283</f>
        <v>217966528302</v>
      </c>
      <c r="H1282" s="27">
        <f t="shared" si="455"/>
        <v>0</v>
      </c>
      <c r="I1282" s="27">
        <f t="shared" si="455"/>
        <v>0</v>
      </c>
      <c r="J1282" s="27">
        <f t="shared" si="455"/>
        <v>0</v>
      </c>
      <c r="K1282" s="27">
        <f t="shared" si="455"/>
        <v>0</v>
      </c>
      <c r="L1282" s="27">
        <f t="shared" si="452"/>
        <v>0</v>
      </c>
      <c r="M1282" s="27">
        <f>+M1283</f>
        <v>217966528302</v>
      </c>
      <c r="N1282" s="27">
        <f t="shared" ref="N1282:Q1284" si="456">+N1283</f>
        <v>217966528302</v>
      </c>
      <c r="O1282" s="27">
        <f t="shared" si="456"/>
        <v>217966528302</v>
      </c>
      <c r="P1282" s="27">
        <f t="shared" si="456"/>
        <v>35582322411</v>
      </c>
      <c r="Q1282" s="64">
        <f t="shared" si="456"/>
        <v>35582322411</v>
      </c>
    </row>
    <row r="1283" spans="1:17" ht="63.75" thickBot="1" x14ac:dyDescent="0.3">
      <c r="A1283" s="87" t="s">
        <v>508</v>
      </c>
      <c r="B1283" s="15" t="s">
        <v>327</v>
      </c>
      <c r="C1283" s="12" t="s">
        <v>13</v>
      </c>
      <c r="D1283" s="12">
        <v>13</v>
      </c>
      <c r="E1283" s="12" t="s">
        <v>14</v>
      </c>
      <c r="F1283" s="43" t="s">
        <v>494</v>
      </c>
      <c r="G1283" s="27">
        <f t="shared" si="455"/>
        <v>217966528302</v>
      </c>
      <c r="H1283" s="27">
        <f t="shared" si="455"/>
        <v>0</v>
      </c>
      <c r="I1283" s="27">
        <f t="shared" si="455"/>
        <v>0</v>
      </c>
      <c r="J1283" s="27">
        <f t="shared" si="455"/>
        <v>0</v>
      </c>
      <c r="K1283" s="27">
        <f t="shared" si="455"/>
        <v>0</v>
      </c>
      <c r="L1283" s="27">
        <f t="shared" si="452"/>
        <v>0</v>
      </c>
      <c r="M1283" s="27">
        <f>+M1284</f>
        <v>217966528302</v>
      </c>
      <c r="N1283" s="27">
        <f t="shared" si="456"/>
        <v>217966528302</v>
      </c>
      <c r="O1283" s="27">
        <f t="shared" si="456"/>
        <v>217966528302</v>
      </c>
      <c r="P1283" s="27">
        <f t="shared" si="456"/>
        <v>35582322411</v>
      </c>
      <c r="Q1283" s="64">
        <f t="shared" si="456"/>
        <v>35582322411</v>
      </c>
    </row>
    <row r="1284" spans="1:17" ht="19.5" thickBot="1" x14ac:dyDescent="0.3">
      <c r="A1284" s="87" t="s">
        <v>508</v>
      </c>
      <c r="B1284" s="15" t="s">
        <v>328</v>
      </c>
      <c r="C1284" s="12" t="s">
        <v>13</v>
      </c>
      <c r="D1284" s="12">
        <v>13</v>
      </c>
      <c r="E1284" s="12" t="s">
        <v>14</v>
      </c>
      <c r="F1284" s="16" t="s">
        <v>257</v>
      </c>
      <c r="G1284" s="27">
        <f t="shared" si="455"/>
        <v>217966528302</v>
      </c>
      <c r="H1284" s="27">
        <f t="shared" si="455"/>
        <v>0</v>
      </c>
      <c r="I1284" s="27">
        <f t="shared" si="455"/>
        <v>0</v>
      </c>
      <c r="J1284" s="27">
        <f t="shared" si="455"/>
        <v>0</v>
      </c>
      <c r="K1284" s="27">
        <f t="shared" si="455"/>
        <v>0</v>
      </c>
      <c r="L1284" s="27">
        <f t="shared" si="452"/>
        <v>0</v>
      </c>
      <c r="M1284" s="27">
        <f>+M1285</f>
        <v>217966528302</v>
      </c>
      <c r="N1284" s="27">
        <f t="shared" si="456"/>
        <v>217966528302</v>
      </c>
      <c r="O1284" s="27">
        <f t="shared" si="456"/>
        <v>217966528302</v>
      </c>
      <c r="P1284" s="27">
        <f t="shared" si="456"/>
        <v>35582322411</v>
      </c>
      <c r="Q1284" s="64">
        <f t="shared" si="456"/>
        <v>35582322411</v>
      </c>
    </row>
    <row r="1285" spans="1:17" ht="19.5" thickBot="1" x14ac:dyDescent="0.3">
      <c r="A1285" s="87" t="s">
        <v>508</v>
      </c>
      <c r="B1285" s="18" t="s">
        <v>329</v>
      </c>
      <c r="C1285" s="19" t="s">
        <v>13</v>
      </c>
      <c r="D1285" s="19">
        <v>13</v>
      </c>
      <c r="E1285" s="19" t="s">
        <v>14</v>
      </c>
      <c r="F1285" s="20" t="s">
        <v>247</v>
      </c>
      <c r="G1285" s="21">
        <v>217966528302</v>
      </c>
      <c r="H1285" s="21">
        <v>0</v>
      </c>
      <c r="I1285" s="21">
        <v>0</v>
      </c>
      <c r="J1285" s="21">
        <v>0</v>
      </c>
      <c r="K1285" s="21">
        <v>0</v>
      </c>
      <c r="L1285" s="21">
        <f t="shared" si="452"/>
        <v>0</v>
      </c>
      <c r="M1285" s="21">
        <f>+G1285+L1285</f>
        <v>217966528302</v>
      </c>
      <c r="N1285" s="21">
        <v>217966528302</v>
      </c>
      <c r="O1285" s="21">
        <v>217966528302</v>
      </c>
      <c r="P1285" s="21">
        <v>35582322411</v>
      </c>
      <c r="Q1285" s="62">
        <v>35582322411</v>
      </c>
    </row>
    <row r="1286" spans="1:17" ht="63.75" thickBot="1" x14ac:dyDescent="0.3">
      <c r="A1286" s="87" t="s">
        <v>508</v>
      </c>
      <c r="B1286" s="15" t="s">
        <v>330</v>
      </c>
      <c r="C1286" s="12" t="s">
        <v>13</v>
      </c>
      <c r="D1286" s="12">
        <v>13</v>
      </c>
      <c r="E1286" s="12" t="s">
        <v>14</v>
      </c>
      <c r="F1286" s="16" t="s">
        <v>495</v>
      </c>
      <c r="G1286" s="27">
        <f t="shared" ref="G1286:K1288" si="457">+G1287</f>
        <v>264689746048</v>
      </c>
      <c r="H1286" s="27">
        <f t="shared" si="457"/>
        <v>0</v>
      </c>
      <c r="I1286" s="27">
        <f t="shared" si="457"/>
        <v>0</v>
      </c>
      <c r="J1286" s="27">
        <f t="shared" si="457"/>
        <v>0</v>
      </c>
      <c r="K1286" s="27">
        <f t="shared" si="457"/>
        <v>0</v>
      </c>
      <c r="L1286" s="27">
        <f t="shared" si="452"/>
        <v>0</v>
      </c>
      <c r="M1286" s="27">
        <f>+M1287</f>
        <v>264689746048</v>
      </c>
      <c r="N1286" s="27">
        <f t="shared" ref="N1286:Q1288" si="458">+N1287</f>
        <v>264689746048</v>
      </c>
      <c r="O1286" s="27">
        <f t="shared" si="458"/>
        <v>264689746048</v>
      </c>
      <c r="P1286" s="27">
        <f t="shared" si="458"/>
        <v>18890851579</v>
      </c>
      <c r="Q1286" s="64">
        <f t="shared" si="458"/>
        <v>18890851579</v>
      </c>
    </row>
    <row r="1287" spans="1:17" ht="63.75" thickBot="1" x14ac:dyDescent="0.3">
      <c r="A1287" s="87" t="s">
        <v>508</v>
      </c>
      <c r="B1287" s="15" t="s">
        <v>332</v>
      </c>
      <c r="C1287" s="12" t="s">
        <v>13</v>
      </c>
      <c r="D1287" s="12">
        <v>13</v>
      </c>
      <c r="E1287" s="12" t="s">
        <v>14</v>
      </c>
      <c r="F1287" s="43" t="s">
        <v>495</v>
      </c>
      <c r="G1287" s="27">
        <f t="shared" si="457"/>
        <v>264689746048</v>
      </c>
      <c r="H1287" s="27">
        <f t="shared" si="457"/>
        <v>0</v>
      </c>
      <c r="I1287" s="27">
        <f t="shared" si="457"/>
        <v>0</v>
      </c>
      <c r="J1287" s="27">
        <f t="shared" si="457"/>
        <v>0</v>
      </c>
      <c r="K1287" s="27">
        <f t="shared" si="457"/>
        <v>0</v>
      </c>
      <c r="L1287" s="27">
        <f t="shared" si="452"/>
        <v>0</v>
      </c>
      <c r="M1287" s="27">
        <f>+M1288</f>
        <v>264689746048</v>
      </c>
      <c r="N1287" s="27">
        <f t="shared" si="458"/>
        <v>264689746048</v>
      </c>
      <c r="O1287" s="27">
        <f t="shared" si="458"/>
        <v>264689746048</v>
      </c>
      <c r="P1287" s="27">
        <f t="shared" si="458"/>
        <v>18890851579</v>
      </c>
      <c r="Q1287" s="64">
        <f t="shared" si="458"/>
        <v>18890851579</v>
      </c>
    </row>
    <row r="1288" spans="1:17" ht="19.5" thickBot="1" x14ac:dyDescent="0.3">
      <c r="A1288" s="87" t="s">
        <v>508</v>
      </c>
      <c r="B1288" s="15" t="s">
        <v>333</v>
      </c>
      <c r="C1288" s="12" t="s">
        <v>13</v>
      </c>
      <c r="D1288" s="12">
        <v>13</v>
      </c>
      <c r="E1288" s="12" t="s">
        <v>14</v>
      </c>
      <c r="F1288" s="16" t="s">
        <v>257</v>
      </c>
      <c r="G1288" s="27">
        <f t="shared" si="457"/>
        <v>264689746048</v>
      </c>
      <c r="H1288" s="27">
        <f t="shared" si="457"/>
        <v>0</v>
      </c>
      <c r="I1288" s="27">
        <f t="shared" si="457"/>
        <v>0</v>
      </c>
      <c r="J1288" s="27">
        <f t="shared" si="457"/>
        <v>0</v>
      </c>
      <c r="K1288" s="27">
        <f t="shared" si="457"/>
        <v>0</v>
      </c>
      <c r="L1288" s="27">
        <f t="shared" si="452"/>
        <v>0</v>
      </c>
      <c r="M1288" s="27">
        <f>+M1289</f>
        <v>264689746048</v>
      </c>
      <c r="N1288" s="27">
        <f t="shared" si="458"/>
        <v>264689746048</v>
      </c>
      <c r="O1288" s="27">
        <f t="shared" si="458"/>
        <v>264689746048</v>
      </c>
      <c r="P1288" s="27">
        <f t="shared" si="458"/>
        <v>18890851579</v>
      </c>
      <c r="Q1288" s="64">
        <f t="shared" si="458"/>
        <v>18890851579</v>
      </c>
    </row>
    <row r="1289" spans="1:17" ht="19.5" thickBot="1" x14ac:dyDescent="0.3">
      <c r="A1289" s="87" t="s">
        <v>508</v>
      </c>
      <c r="B1289" s="18" t="s">
        <v>334</v>
      </c>
      <c r="C1289" s="19" t="s">
        <v>13</v>
      </c>
      <c r="D1289" s="19">
        <v>13</v>
      </c>
      <c r="E1289" s="19" t="s">
        <v>14</v>
      </c>
      <c r="F1289" s="20" t="s">
        <v>247</v>
      </c>
      <c r="G1289" s="21">
        <v>264689746048</v>
      </c>
      <c r="H1289" s="21">
        <v>0</v>
      </c>
      <c r="I1289" s="21">
        <v>0</v>
      </c>
      <c r="J1289" s="21">
        <v>0</v>
      </c>
      <c r="K1289" s="21">
        <v>0</v>
      </c>
      <c r="L1289" s="21">
        <f t="shared" si="452"/>
        <v>0</v>
      </c>
      <c r="M1289" s="21">
        <f>+G1289+L1289</f>
        <v>264689746048</v>
      </c>
      <c r="N1289" s="21">
        <v>264689746048</v>
      </c>
      <c r="O1289" s="21">
        <v>264689746048</v>
      </c>
      <c r="P1289" s="21">
        <v>18890851579</v>
      </c>
      <c r="Q1289" s="62">
        <v>18890851579</v>
      </c>
    </row>
    <row r="1290" spans="1:17" ht="63.75" thickBot="1" x14ac:dyDescent="0.3">
      <c r="A1290" s="87" t="s">
        <v>508</v>
      </c>
      <c r="B1290" s="15" t="s">
        <v>335</v>
      </c>
      <c r="C1290" s="12" t="s">
        <v>13</v>
      </c>
      <c r="D1290" s="12">
        <v>13</v>
      </c>
      <c r="E1290" s="12" t="s">
        <v>14</v>
      </c>
      <c r="F1290" s="16" t="s">
        <v>496</v>
      </c>
      <c r="G1290" s="27">
        <f t="shared" ref="G1290:K1292" si="459">+G1291</f>
        <v>141607661383</v>
      </c>
      <c r="H1290" s="27">
        <f t="shared" si="459"/>
        <v>0</v>
      </c>
      <c r="I1290" s="27">
        <f t="shared" si="459"/>
        <v>0</v>
      </c>
      <c r="J1290" s="27">
        <f t="shared" si="459"/>
        <v>0</v>
      </c>
      <c r="K1290" s="27">
        <f t="shared" si="459"/>
        <v>0</v>
      </c>
      <c r="L1290" s="27">
        <f t="shared" si="452"/>
        <v>0</v>
      </c>
      <c r="M1290" s="27">
        <f>+M1291</f>
        <v>141607661383</v>
      </c>
      <c r="N1290" s="27">
        <f t="shared" ref="N1290:Q1292" si="460">+N1291</f>
        <v>141607661383</v>
      </c>
      <c r="O1290" s="27">
        <f t="shared" si="460"/>
        <v>141607661383</v>
      </c>
      <c r="P1290" s="27">
        <f t="shared" si="460"/>
        <v>35860807678</v>
      </c>
      <c r="Q1290" s="64">
        <f t="shared" si="460"/>
        <v>35860807678</v>
      </c>
    </row>
    <row r="1291" spans="1:17" ht="63.75" thickBot="1" x14ac:dyDescent="0.3">
      <c r="A1291" s="87" t="s">
        <v>508</v>
      </c>
      <c r="B1291" s="15" t="s">
        <v>337</v>
      </c>
      <c r="C1291" s="12" t="s">
        <v>13</v>
      </c>
      <c r="D1291" s="12">
        <v>13</v>
      </c>
      <c r="E1291" s="12" t="s">
        <v>14</v>
      </c>
      <c r="F1291" s="43" t="s">
        <v>496</v>
      </c>
      <c r="G1291" s="27">
        <f t="shared" si="459"/>
        <v>141607661383</v>
      </c>
      <c r="H1291" s="27">
        <f t="shared" si="459"/>
        <v>0</v>
      </c>
      <c r="I1291" s="27">
        <f t="shared" si="459"/>
        <v>0</v>
      </c>
      <c r="J1291" s="27">
        <f t="shared" si="459"/>
        <v>0</v>
      </c>
      <c r="K1291" s="27">
        <f t="shared" si="459"/>
        <v>0</v>
      </c>
      <c r="L1291" s="27">
        <f t="shared" si="452"/>
        <v>0</v>
      </c>
      <c r="M1291" s="27">
        <f>+M1292</f>
        <v>141607661383</v>
      </c>
      <c r="N1291" s="27">
        <f t="shared" si="460"/>
        <v>141607661383</v>
      </c>
      <c r="O1291" s="27">
        <f t="shared" si="460"/>
        <v>141607661383</v>
      </c>
      <c r="P1291" s="27">
        <f t="shared" si="460"/>
        <v>35860807678</v>
      </c>
      <c r="Q1291" s="64">
        <f t="shared" si="460"/>
        <v>35860807678</v>
      </c>
    </row>
    <row r="1292" spans="1:17" ht="19.5" thickBot="1" x14ac:dyDescent="0.3">
      <c r="A1292" s="87" t="s">
        <v>508</v>
      </c>
      <c r="B1292" s="15" t="s">
        <v>338</v>
      </c>
      <c r="C1292" s="12" t="s">
        <v>13</v>
      </c>
      <c r="D1292" s="12">
        <v>13</v>
      </c>
      <c r="E1292" s="12" t="s">
        <v>14</v>
      </c>
      <c r="F1292" s="16" t="s">
        <v>257</v>
      </c>
      <c r="G1292" s="27">
        <f t="shared" si="459"/>
        <v>141607661383</v>
      </c>
      <c r="H1292" s="27">
        <f t="shared" si="459"/>
        <v>0</v>
      </c>
      <c r="I1292" s="27">
        <f t="shared" si="459"/>
        <v>0</v>
      </c>
      <c r="J1292" s="27">
        <f t="shared" si="459"/>
        <v>0</v>
      </c>
      <c r="K1292" s="27">
        <f t="shared" si="459"/>
        <v>0</v>
      </c>
      <c r="L1292" s="27">
        <f t="shared" si="452"/>
        <v>0</v>
      </c>
      <c r="M1292" s="27">
        <f>+M1293</f>
        <v>141607661383</v>
      </c>
      <c r="N1292" s="27">
        <f t="shared" si="460"/>
        <v>141607661383</v>
      </c>
      <c r="O1292" s="27">
        <f t="shared" si="460"/>
        <v>141607661383</v>
      </c>
      <c r="P1292" s="27">
        <f t="shared" si="460"/>
        <v>35860807678</v>
      </c>
      <c r="Q1292" s="64">
        <f t="shared" si="460"/>
        <v>35860807678</v>
      </c>
    </row>
    <row r="1293" spans="1:17" ht="19.5" thickBot="1" x14ac:dyDescent="0.3">
      <c r="A1293" s="87" t="s">
        <v>508</v>
      </c>
      <c r="B1293" s="18" t="s">
        <v>339</v>
      </c>
      <c r="C1293" s="19" t="s">
        <v>13</v>
      </c>
      <c r="D1293" s="19">
        <v>13</v>
      </c>
      <c r="E1293" s="19" t="s">
        <v>14</v>
      </c>
      <c r="F1293" s="20" t="s">
        <v>247</v>
      </c>
      <c r="G1293" s="21">
        <v>141607661383</v>
      </c>
      <c r="H1293" s="21">
        <v>0</v>
      </c>
      <c r="I1293" s="21">
        <v>0</v>
      </c>
      <c r="J1293" s="21">
        <v>0</v>
      </c>
      <c r="K1293" s="21">
        <v>0</v>
      </c>
      <c r="L1293" s="21">
        <f t="shared" si="452"/>
        <v>0</v>
      </c>
      <c r="M1293" s="21">
        <f>+G1293+L1293</f>
        <v>141607661383</v>
      </c>
      <c r="N1293" s="21">
        <v>141607661383</v>
      </c>
      <c r="O1293" s="21">
        <v>141607661383</v>
      </c>
      <c r="P1293" s="21">
        <v>35860807678</v>
      </c>
      <c r="Q1293" s="62">
        <v>35860807678</v>
      </c>
    </row>
    <row r="1294" spans="1:17" ht="48" thickBot="1" x14ac:dyDescent="0.3">
      <c r="A1294" s="87" t="s">
        <v>508</v>
      </c>
      <c r="B1294" s="15" t="s">
        <v>340</v>
      </c>
      <c r="C1294" s="12" t="s">
        <v>13</v>
      </c>
      <c r="D1294" s="12">
        <v>13</v>
      </c>
      <c r="E1294" s="12" t="s">
        <v>14</v>
      </c>
      <c r="F1294" s="16" t="s">
        <v>497</v>
      </c>
      <c r="G1294" s="27">
        <f t="shared" ref="G1294:K1296" si="461">+G1295</f>
        <v>326484319237</v>
      </c>
      <c r="H1294" s="27">
        <f t="shared" si="461"/>
        <v>0</v>
      </c>
      <c r="I1294" s="27">
        <f t="shared" si="461"/>
        <v>0</v>
      </c>
      <c r="J1294" s="27">
        <f t="shared" si="461"/>
        <v>0</v>
      </c>
      <c r="K1294" s="27">
        <f t="shared" si="461"/>
        <v>0</v>
      </c>
      <c r="L1294" s="27">
        <f t="shared" si="452"/>
        <v>0</v>
      </c>
      <c r="M1294" s="27">
        <f>+M1295</f>
        <v>326484319237</v>
      </c>
      <c r="N1294" s="27">
        <f t="shared" ref="N1294:Q1296" si="462">+N1295</f>
        <v>326484319237</v>
      </c>
      <c r="O1294" s="27">
        <f t="shared" si="462"/>
        <v>326484319237</v>
      </c>
      <c r="P1294" s="27">
        <f t="shared" si="462"/>
        <v>18896410145</v>
      </c>
      <c r="Q1294" s="64">
        <f t="shared" si="462"/>
        <v>18896410145</v>
      </c>
    </row>
    <row r="1295" spans="1:17" ht="48" thickBot="1" x14ac:dyDescent="0.3">
      <c r="A1295" s="87" t="s">
        <v>508</v>
      </c>
      <c r="B1295" s="15" t="s">
        <v>342</v>
      </c>
      <c r="C1295" s="12" t="s">
        <v>13</v>
      </c>
      <c r="D1295" s="12">
        <v>13</v>
      </c>
      <c r="E1295" s="12" t="s">
        <v>14</v>
      </c>
      <c r="F1295" s="43" t="s">
        <v>497</v>
      </c>
      <c r="G1295" s="27">
        <f t="shared" si="461"/>
        <v>326484319237</v>
      </c>
      <c r="H1295" s="27">
        <f t="shared" si="461"/>
        <v>0</v>
      </c>
      <c r="I1295" s="27">
        <f t="shared" si="461"/>
        <v>0</v>
      </c>
      <c r="J1295" s="27">
        <f t="shared" si="461"/>
        <v>0</v>
      </c>
      <c r="K1295" s="27">
        <f t="shared" si="461"/>
        <v>0</v>
      </c>
      <c r="L1295" s="27">
        <f t="shared" si="452"/>
        <v>0</v>
      </c>
      <c r="M1295" s="27">
        <f>+M1296</f>
        <v>326484319237</v>
      </c>
      <c r="N1295" s="27">
        <f t="shared" si="462"/>
        <v>326484319237</v>
      </c>
      <c r="O1295" s="27">
        <f t="shared" si="462"/>
        <v>326484319237</v>
      </c>
      <c r="P1295" s="27">
        <f t="shared" si="462"/>
        <v>18896410145</v>
      </c>
      <c r="Q1295" s="64">
        <f t="shared" si="462"/>
        <v>18896410145</v>
      </c>
    </row>
    <row r="1296" spans="1:17" ht="19.5" thickBot="1" x14ac:dyDescent="0.3">
      <c r="A1296" s="87" t="s">
        <v>508</v>
      </c>
      <c r="B1296" s="15" t="s">
        <v>343</v>
      </c>
      <c r="C1296" s="12" t="s">
        <v>13</v>
      </c>
      <c r="D1296" s="12">
        <v>13</v>
      </c>
      <c r="E1296" s="12" t="s">
        <v>14</v>
      </c>
      <c r="F1296" s="16" t="s">
        <v>257</v>
      </c>
      <c r="G1296" s="27">
        <f t="shared" si="461"/>
        <v>326484319237</v>
      </c>
      <c r="H1296" s="27">
        <f t="shared" si="461"/>
        <v>0</v>
      </c>
      <c r="I1296" s="27">
        <f t="shared" si="461"/>
        <v>0</v>
      </c>
      <c r="J1296" s="27">
        <f t="shared" si="461"/>
        <v>0</v>
      </c>
      <c r="K1296" s="27">
        <f t="shared" si="461"/>
        <v>0</v>
      </c>
      <c r="L1296" s="27">
        <f t="shared" si="452"/>
        <v>0</v>
      </c>
      <c r="M1296" s="27">
        <f>+M1297</f>
        <v>326484319237</v>
      </c>
      <c r="N1296" s="27">
        <f t="shared" si="462"/>
        <v>326484319237</v>
      </c>
      <c r="O1296" s="27">
        <f t="shared" si="462"/>
        <v>326484319237</v>
      </c>
      <c r="P1296" s="27">
        <f t="shared" si="462"/>
        <v>18896410145</v>
      </c>
      <c r="Q1296" s="64">
        <f t="shared" si="462"/>
        <v>18896410145</v>
      </c>
    </row>
    <row r="1297" spans="1:17" ht="19.5" thickBot="1" x14ac:dyDescent="0.3">
      <c r="A1297" s="87" t="s">
        <v>508</v>
      </c>
      <c r="B1297" s="18" t="s">
        <v>344</v>
      </c>
      <c r="C1297" s="19" t="s">
        <v>13</v>
      </c>
      <c r="D1297" s="19">
        <v>13</v>
      </c>
      <c r="E1297" s="19" t="s">
        <v>14</v>
      </c>
      <c r="F1297" s="20" t="s">
        <v>247</v>
      </c>
      <c r="G1297" s="21">
        <v>326484319237</v>
      </c>
      <c r="H1297" s="21">
        <v>0</v>
      </c>
      <c r="I1297" s="21">
        <v>0</v>
      </c>
      <c r="J1297" s="21">
        <v>0</v>
      </c>
      <c r="K1297" s="21">
        <v>0</v>
      </c>
      <c r="L1297" s="21">
        <f t="shared" si="452"/>
        <v>0</v>
      </c>
      <c r="M1297" s="21">
        <f>+G1297+L1297</f>
        <v>326484319237</v>
      </c>
      <c r="N1297" s="21">
        <v>326484319237</v>
      </c>
      <c r="O1297" s="21">
        <v>326484319237</v>
      </c>
      <c r="P1297" s="21">
        <v>18896410145</v>
      </c>
      <c r="Q1297" s="62">
        <v>18896410145</v>
      </c>
    </row>
    <row r="1298" spans="1:17" ht="63.75" thickBot="1" x14ac:dyDescent="0.3">
      <c r="A1298" s="87" t="s">
        <v>508</v>
      </c>
      <c r="B1298" s="15" t="s">
        <v>345</v>
      </c>
      <c r="C1298" s="12" t="s">
        <v>13</v>
      </c>
      <c r="D1298" s="12">
        <v>13</v>
      </c>
      <c r="E1298" s="12" t="s">
        <v>14</v>
      </c>
      <c r="F1298" s="16" t="s">
        <v>498</v>
      </c>
      <c r="G1298" s="27">
        <f t="shared" ref="G1298:K1300" si="463">+G1299</f>
        <v>103270216578</v>
      </c>
      <c r="H1298" s="27">
        <f t="shared" si="463"/>
        <v>0</v>
      </c>
      <c r="I1298" s="27">
        <f t="shared" si="463"/>
        <v>0</v>
      </c>
      <c r="J1298" s="27">
        <f t="shared" si="463"/>
        <v>0</v>
      </c>
      <c r="K1298" s="27">
        <f t="shared" si="463"/>
        <v>0</v>
      </c>
      <c r="L1298" s="27">
        <f t="shared" si="452"/>
        <v>0</v>
      </c>
      <c r="M1298" s="27">
        <f>+M1299</f>
        <v>103270216578</v>
      </c>
      <c r="N1298" s="27">
        <f t="shared" ref="N1298:Q1300" si="464">+N1299</f>
        <v>103270216578</v>
      </c>
      <c r="O1298" s="27">
        <f t="shared" si="464"/>
        <v>103270216578</v>
      </c>
      <c r="P1298" s="27">
        <f t="shared" si="464"/>
        <v>2037283578</v>
      </c>
      <c r="Q1298" s="64">
        <f t="shared" si="464"/>
        <v>2037283578</v>
      </c>
    </row>
    <row r="1299" spans="1:17" ht="63.75" thickBot="1" x14ac:dyDescent="0.3">
      <c r="A1299" s="87" t="s">
        <v>508</v>
      </c>
      <c r="B1299" s="15" t="s">
        <v>347</v>
      </c>
      <c r="C1299" s="12" t="s">
        <v>13</v>
      </c>
      <c r="D1299" s="12">
        <v>13</v>
      </c>
      <c r="E1299" s="12" t="s">
        <v>14</v>
      </c>
      <c r="F1299" s="43" t="s">
        <v>498</v>
      </c>
      <c r="G1299" s="27">
        <f t="shared" si="463"/>
        <v>103270216578</v>
      </c>
      <c r="H1299" s="27">
        <f t="shared" si="463"/>
        <v>0</v>
      </c>
      <c r="I1299" s="27">
        <f t="shared" si="463"/>
        <v>0</v>
      </c>
      <c r="J1299" s="27">
        <f t="shared" si="463"/>
        <v>0</v>
      </c>
      <c r="K1299" s="27">
        <f t="shared" si="463"/>
        <v>0</v>
      </c>
      <c r="L1299" s="27">
        <f t="shared" si="452"/>
        <v>0</v>
      </c>
      <c r="M1299" s="27">
        <f>+M1300</f>
        <v>103270216578</v>
      </c>
      <c r="N1299" s="27">
        <f t="shared" si="464"/>
        <v>103270216578</v>
      </c>
      <c r="O1299" s="27">
        <f t="shared" si="464"/>
        <v>103270216578</v>
      </c>
      <c r="P1299" s="27">
        <f t="shared" si="464"/>
        <v>2037283578</v>
      </c>
      <c r="Q1299" s="64">
        <f t="shared" si="464"/>
        <v>2037283578</v>
      </c>
    </row>
    <row r="1300" spans="1:17" ht="19.5" thickBot="1" x14ac:dyDescent="0.3">
      <c r="A1300" s="87" t="s">
        <v>508</v>
      </c>
      <c r="B1300" s="15" t="s">
        <v>348</v>
      </c>
      <c r="C1300" s="12" t="s">
        <v>13</v>
      </c>
      <c r="D1300" s="12">
        <v>13</v>
      </c>
      <c r="E1300" s="12" t="s">
        <v>14</v>
      </c>
      <c r="F1300" s="16" t="s">
        <v>257</v>
      </c>
      <c r="G1300" s="27">
        <f t="shared" si="463"/>
        <v>103270216578</v>
      </c>
      <c r="H1300" s="27">
        <f t="shared" si="463"/>
        <v>0</v>
      </c>
      <c r="I1300" s="27">
        <f t="shared" si="463"/>
        <v>0</v>
      </c>
      <c r="J1300" s="27">
        <f t="shared" si="463"/>
        <v>0</v>
      </c>
      <c r="K1300" s="27">
        <f t="shared" si="463"/>
        <v>0</v>
      </c>
      <c r="L1300" s="27">
        <f>+L1301</f>
        <v>0</v>
      </c>
      <c r="M1300" s="27">
        <f>+M1301</f>
        <v>103270216578</v>
      </c>
      <c r="N1300" s="27">
        <f t="shared" si="464"/>
        <v>103270216578</v>
      </c>
      <c r="O1300" s="27">
        <f t="shared" si="464"/>
        <v>103270216578</v>
      </c>
      <c r="P1300" s="27">
        <f t="shared" si="464"/>
        <v>2037283578</v>
      </c>
      <c r="Q1300" s="64">
        <f t="shared" si="464"/>
        <v>2037283578</v>
      </c>
    </row>
    <row r="1301" spans="1:17" ht="19.5" thickBot="1" x14ac:dyDescent="0.3">
      <c r="A1301" s="87" t="s">
        <v>508</v>
      </c>
      <c r="B1301" s="18" t="s">
        <v>349</v>
      </c>
      <c r="C1301" s="19" t="s">
        <v>13</v>
      </c>
      <c r="D1301" s="19">
        <v>13</v>
      </c>
      <c r="E1301" s="19" t="s">
        <v>14</v>
      </c>
      <c r="F1301" s="20" t="s">
        <v>247</v>
      </c>
      <c r="G1301" s="21">
        <v>103270216578</v>
      </c>
      <c r="H1301" s="21">
        <v>0</v>
      </c>
      <c r="I1301" s="21">
        <v>0</v>
      </c>
      <c r="J1301" s="21">
        <v>0</v>
      </c>
      <c r="K1301" s="21">
        <v>0</v>
      </c>
      <c r="L1301" s="21">
        <f t="shared" ref="L1301:L1364" si="465">+H1301-I1301+J1301-K1301</f>
        <v>0</v>
      </c>
      <c r="M1301" s="21">
        <f>+G1301+L1301</f>
        <v>103270216578</v>
      </c>
      <c r="N1301" s="21">
        <v>103270216578</v>
      </c>
      <c r="O1301" s="21">
        <v>103270216578</v>
      </c>
      <c r="P1301" s="21">
        <v>2037283578</v>
      </c>
      <c r="Q1301" s="62">
        <v>2037283578</v>
      </c>
    </row>
    <row r="1302" spans="1:17" ht="63.75" thickBot="1" x14ac:dyDescent="0.3">
      <c r="A1302" s="87" t="s">
        <v>508</v>
      </c>
      <c r="B1302" s="15" t="s">
        <v>350</v>
      </c>
      <c r="C1302" s="12" t="s">
        <v>13</v>
      </c>
      <c r="D1302" s="12">
        <v>13</v>
      </c>
      <c r="E1302" s="12" t="s">
        <v>14</v>
      </c>
      <c r="F1302" s="16" t="s">
        <v>499</v>
      </c>
      <c r="G1302" s="27">
        <f t="shared" ref="G1302:K1304" si="466">+G1303</f>
        <v>323578411182</v>
      </c>
      <c r="H1302" s="27">
        <f t="shared" si="466"/>
        <v>0</v>
      </c>
      <c r="I1302" s="27">
        <f t="shared" si="466"/>
        <v>0</v>
      </c>
      <c r="J1302" s="27">
        <f t="shared" si="466"/>
        <v>0</v>
      </c>
      <c r="K1302" s="27">
        <f t="shared" si="466"/>
        <v>0</v>
      </c>
      <c r="L1302" s="27">
        <f t="shared" si="465"/>
        <v>0</v>
      </c>
      <c r="M1302" s="27">
        <f>+M1303</f>
        <v>323578411182</v>
      </c>
      <c r="N1302" s="27">
        <f t="shared" ref="N1302:Q1304" si="467">+N1303</f>
        <v>323578411182</v>
      </c>
      <c r="O1302" s="27">
        <f t="shared" si="467"/>
        <v>323578411182</v>
      </c>
      <c r="P1302" s="27">
        <f t="shared" si="467"/>
        <v>1121067275</v>
      </c>
      <c r="Q1302" s="64">
        <f t="shared" si="467"/>
        <v>1121067275</v>
      </c>
    </row>
    <row r="1303" spans="1:17" ht="63.75" thickBot="1" x14ac:dyDescent="0.3">
      <c r="A1303" s="87" t="s">
        <v>508</v>
      </c>
      <c r="B1303" s="15" t="s">
        <v>352</v>
      </c>
      <c r="C1303" s="12" t="s">
        <v>13</v>
      </c>
      <c r="D1303" s="12">
        <v>13</v>
      </c>
      <c r="E1303" s="12" t="s">
        <v>14</v>
      </c>
      <c r="F1303" s="16" t="s">
        <v>499</v>
      </c>
      <c r="G1303" s="27">
        <f t="shared" si="466"/>
        <v>323578411182</v>
      </c>
      <c r="H1303" s="27">
        <f t="shared" si="466"/>
        <v>0</v>
      </c>
      <c r="I1303" s="27">
        <f t="shared" si="466"/>
        <v>0</v>
      </c>
      <c r="J1303" s="27">
        <f t="shared" si="466"/>
        <v>0</v>
      </c>
      <c r="K1303" s="27">
        <f t="shared" si="466"/>
        <v>0</v>
      </c>
      <c r="L1303" s="27">
        <f t="shared" si="465"/>
        <v>0</v>
      </c>
      <c r="M1303" s="27">
        <f>+M1304</f>
        <v>323578411182</v>
      </c>
      <c r="N1303" s="27">
        <f t="shared" si="467"/>
        <v>323578411182</v>
      </c>
      <c r="O1303" s="27">
        <f t="shared" si="467"/>
        <v>323578411182</v>
      </c>
      <c r="P1303" s="27">
        <f t="shared" si="467"/>
        <v>1121067275</v>
      </c>
      <c r="Q1303" s="64">
        <f t="shared" si="467"/>
        <v>1121067275</v>
      </c>
    </row>
    <row r="1304" spans="1:17" ht="19.5" thickBot="1" x14ac:dyDescent="0.3">
      <c r="A1304" s="87" t="s">
        <v>508</v>
      </c>
      <c r="B1304" s="15" t="s">
        <v>353</v>
      </c>
      <c r="C1304" s="12" t="s">
        <v>13</v>
      </c>
      <c r="D1304" s="12">
        <v>13</v>
      </c>
      <c r="E1304" s="12" t="s">
        <v>14</v>
      </c>
      <c r="F1304" s="16" t="s">
        <v>257</v>
      </c>
      <c r="G1304" s="27">
        <f t="shared" si="466"/>
        <v>323578411182</v>
      </c>
      <c r="H1304" s="27">
        <f t="shared" si="466"/>
        <v>0</v>
      </c>
      <c r="I1304" s="27">
        <f t="shared" si="466"/>
        <v>0</v>
      </c>
      <c r="J1304" s="27">
        <f t="shared" si="466"/>
        <v>0</v>
      </c>
      <c r="K1304" s="27">
        <f t="shared" si="466"/>
        <v>0</v>
      </c>
      <c r="L1304" s="27">
        <f t="shared" si="465"/>
        <v>0</v>
      </c>
      <c r="M1304" s="27">
        <f>+M1305</f>
        <v>323578411182</v>
      </c>
      <c r="N1304" s="27">
        <f t="shared" si="467"/>
        <v>323578411182</v>
      </c>
      <c r="O1304" s="27">
        <f t="shared" si="467"/>
        <v>323578411182</v>
      </c>
      <c r="P1304" s="27">
        <f t="shared" si="467"/>
        <v>1121067275</v>
      </c>
      <c r="Q1304" s="64">
        <f t="shared" si="467"/>
        <v>1121067275</v>
      </c>
    </row>
    <row r="1305" spans="1:17" ht="19.5" thickBot="1" x14ac:dyDescent="0.3">
      <c r="A1305" s="87" t="s">
        <v>508</v>
      </c>
      <c r="B1305" s="18" t="s">
        <v>354</v>
      </c>
      <c r="C1305" s="19" t="s">
        <v>13</v>
      </c>
      <c r="D1305" s="19">
        <v>13</v>
      </c>
      <c r="E1305" s="19" t="s">
        <v>14</v>
      </c>
      <c r="F1305" s="20" t="s">
        <v>247</v>
      </c>
      <c r="G1305" s="21">
        <v>323578411182</v>
      </c>
      <c r="H1305" s="21">
        <v>0</v>
      </c>
      <c r="I1305" s="21">
        <v>0</v>
      </c>
      <c r="J1305" s="21">
        <v>0</v>
      </c>
      <c r="K1305" s="21">
        <v>0</v>
      </c>
      <c r="L1305" s="21">
        <f t="shared" si="465"/>
        <v>0</v>
      </c>
      <c r="M1305" s="21">
        <f>+G1305+L1305</f>
        <v>323578411182</v>
      </c>
      <c r="N1305" s="21">
        <v>323578411182</v>
      </c>
      <c r="O1305" s="21">
        <v>323578411182</v>
      </c>
      <c r="P1305" s="21">
        <v>1121067275</v>
      </c>
      <c r="Q1305" s="62">
        <v>1121067275</v>
      </c>
    </row>
    <row r="1306" spans="1:17" ht="63.75" thickBot="1" x14ac:dyDescent="0.3">
      <c r="A1306" s="87" t="s">
        <v>508</v>
      </c>
      <c r="B1306" s="15" t="s">
        <v>355</v>
      </c>
      <c r="C1306" s="12" t="s">
        <v>13</v>
      </c>
      <c r="D1306" s="12">
        <v>13</v>
      </c>
      <c r="E1306" s="12" t="s">
        <v>14</v>
      </c>
      <c r="F1306" s="16" t="s">
        <v>500</v>
      </c>
      <c r="G1306" s="27">
        <f t="shared" ref="G1306:K1308" si="468">+G1307</f>
        <v>53127095469</v>
      </c>
      <c r="H1306" s="27">
        <f t="shared" si="468"/>
        <v>0</v>
      </c>
      <c r="I1306" s="27">
        <f t="shared" si="468"/>
        <v>0</v>
      </c>
      <c r="J1306" s="27">
        <f t="shared" si="468"/>
        <v>0</v>
      </c>
      <c r="K1306" s="27">
        <f t="shared" si="468"/>
        <v>0</v>
      </c>
      <c r="L1306" s="27">
        <f t="shared" si="465"/>
        <v>0</v>
      </c>
      <c r="M1306" s="27">
        <f>+M1307</f>
        <v>53127095469</v>
      </c>
      <c r="N1306" s="27">
        <f t="shared" ref="N1306:Q1308" si="469">+N1307</f>
        <v>53127095469</v>
      </c>
      <c r="O1306" s="27">
        <f t="shared" si="469"/>
        <v>53127095469</v>
      </c>
      <c r="P1306" s="27">
        <f t="shared" si="469"/>
        <v>0</v>
      </c>
      <c r="Q1306" s="64">
        <f t="shared" si="469"/>
        <v>0</v>
      </c>
    </row>
    <row r="1307" spans="1:17" ht="63.75" thickBot="1" x14ac:dyDescent="0.3">
      <c r="A1307" s="87" t="s">
        <v>508</v>
      </c>
      <c r="B1307" s="15" t="s">
        <v>357</v>
      </c>
      <c r="C1307" s="12" t="s">
        <v>13</v>
      </c>
      <c r="D1307" s="12">
        <v>13</v>
      </c>
      <c r="E1307" s="12" t="s">
        <v>14</v>
      </c>
      <c r="F1307" s="43" t="s">
        <v>500</v>
      </c>
      <c r="G1307" s="27">
        <f t="shared" si="468"/>
        <v>53127095469</v>
      </c>
      <c r="H1307" s="27">
        <f t="shared" si="468"/>
        <v>0</v>
      </c>
      <c r="I1307" s="27">
        <f t="shared" si="468"/>
        <v>0</v>
      </c>
      <c r="J1307" s="27">
        <f t="shared" si="468"/>
        <v>0</v>
      </c>
      <c r="K1307" s="27">
        <f t="shared" si="468"/>
        <v>0</v>
      </c>
      <c r="L1307" s="27">
        <f t="shared" si="465"/>
        <v>0</v>
      </c>
      <c r="M1307" s="27">
        <f>+M1308</f>
        <v>53127095469</v>
      </c>
      <c r="N1307" s="27">
        <f t="shared" si="469"/>
        <v>53127095469</v>
      </c>
      <c r="O1307" s="27">
        <f t="shared" si="469"/>
        <v>53127095469</v>
      </c>
      <c r="P1307" s="27">
        <f t="shared" si="469"/>
        <v>0</v>
      </c>
      <c r="Q1307" s="64">
        <f t="shared" si="469"/>
        <v>0</v>
      </c>
    </row>
    <row r="1308" spans="1:17" ht="19.5" thickBot="1" x14ac:dyDescent="0.3">
      <c r="A1308" s="87" t="s">
        <v>508</v>
      </c>
      <c r="B1308" s="15" t="s">
        <v>358</v>
      </c>
      <c r="C1308" s="12" t="s">
        <v>13</v>
      </c>
      <c r="D1308" s="12">
        <v>13</v>
      </c>
      <c r="E1308" s="12" t="s">
        <v>14</v>
      </c>
      <c r="F1308" s="16" t="s">
        <v>257</v>
      </c>
      <c r="G1308" s="27">
        <f t="shared" si="468"/>
        <v>53127095469</v>
      </c>
      <c r="H1308" s="27">
        <f t="shared" si="468"/>
        <v>0</v>
      </c>
      <c r="I1308" s="27">
        <f t="shared" si="468"/>
        <v>0</v>
      </c>
      <c r="J1308" s="27">
        <f t="shared" si="468"/>
        <v>0</v>
      </c>
      <c r="K1308" s="27">
        <f t="shared" si="468"/>
        <v>0</v>
      </c>
      <c r="L1308" s="27">
        <f t="shared" si="465"/>
        <v>0</v>
      </c>
      <c r="M1308" s="27">
        <f>+M1309</f>
        <v>53127095469</v>
      </c>
      <c r="N1308" s="27">
        <f t="shared" si="469"/>
        <v>53127095469</v>
      </c>
      <c r="O1308" s="27">
        <f t="shared" si="469"/>
        <v>53127095469</v>
      </c>
      <c r="P1308" s="27">
        <f t="shared" si="469"/>
        <v>0</v>
      </c>
      <c r="Q1308" s="64">
        <f t="shared" si="469"/>
        <v>0</v>
      </c>
    </row>
    <row r="1309" spans="1:17" ht="19.5" thickBot="1" x14ac:dyDescent="0.3">
      <c r="A1309" s="87" t="s">
        <v>508</v>
      </c>
      <c r="B1309" s="18" t="s">
        <v>359</v>
      </c>
      <c r="C1309" s="19" t="s">
        <v>13</v>
      </c>
      <c r="D1309" s="19">
        <v>13</v>
      </c>
      <c r="E1309" s="19" t="s">
        <v>14</v>
      </c>
      <c r="F1309" s="20" t="s">
        <v>247</v>
      </c>
      <c r="G1309" s="21">
        <v>53127095469</v>
      </c>
      <c r="H1309" s="21">
        <v>0</v>
      </c>
      <c r="I1309" s="21">
        <v>0</v>
      </c>
      <c r="J1309" s="21">
        <v>0</v>
      </c>
      <c r="K1309" s="21">
        <v>0</v>
      </c>
      <c r="L1309" s="21">
        <f t="shared" si="465"/>
        <v>0</v>
      </c>
      <c r="M1309" s="21">
        <f>+G1309+L1309</f>
        <v>53127095469</v>
      </c>
      <c r="N1309" s="21">
        <v>53127095469</v>
      </c>
      <c r="O1309" s="21">
        <v>53127095469</v>
      </c>
      <c r="P1309" s="21">
        <v>0</v>
      </c>
      <c r="Q1309" s="62">
        <v>0</v>
      </c>
    </row>
    <row r="1310" spans="1:17" ht="48" thickBot="1" x14ac:dyDescent="0.3">
      <c r="A1310" s="87" t="s">
        <v>508</v>
      </c>
      <c r="B1310" s="44" t="s">
        <v>360</v>
      </c>
      <c r="C1310" s="46" t="s">
        <v>13</v>
      </c>
      <c r="D1310" s="12">
        <v>11</v>
      </c>
      <c r="E1310" s="12" t="s">
        <v>14</v>
      </c>
      <c r="F1310" s="43" t="s">
        <v>501</v>
      </c>
      <c r="G1310" s="26">
        <f t="shared" ref="G1310:K1311" si="470">+G1312</f>
        <v>25000000000</v>
      </c>
      <c r="H1310" s="26">
        <f t="shared" si="470"/>
        <v>0</v>
      </c>
      <c r="I1310" s="26">
        <f t="shared" si="470"/>
        <v>0</v>
      </c>
      <c r="J1310" s="26">
        <f t="shared" si="470"/>
        <v>0</v>
      </c>
      <c r="K1310" s="26">
        <f t="shared" si="470"/>
        <v>0</v>
      </c>
      <c r="L1310" s="26">
        <f t="shared" si="465"/>
        <v>0</v>
      </c>
      <c r="M1310" s="29">
        <f>+G1310+L1310</f>
        <v>25000000000</v>
      </c>
      <c r="N1310" s="26">
        <f t="shared" ref="N1310:Q1311" si="471">+N1312</f>
        <v>4357331701.8699999</v>
      </c>
      <c r="O1310" s="26">
        <f t="shared" si="471"/>
        <v>2199548525.96</v>
      </c>
      <c r="P1310" s="26">
        <f t="shared" si="471"/>
        <v>715167733.46000004</v>
      </c>
      <c r="Q1310" s="74">
        <f t="shared" si="471"/>
        <v>715167733.46000004</v>
      </c>
    </row>
    <row r="1311" spans="1:17" ht="48" thickBot="1" x14ac:dyDescent="0.3">
      <c r="A1311" s="87" t="s">
        <v>508</v>
      </c>
      <c r="B1311" s="44" t="s">
        <v>360</v>
      </c>
      <c r="C1311" s="46" t="s">
        <v>13</v>
      </c>
      <c r="D1311" s="12">
        <v>13</v>
      </c>
      <c r="E1311" s="12" t="s">
        <v>14</v>
      </c>
      <c r="F1311" s="43" t="s">
        <v>501</v>
      </c>
      <c r="G1311" s="26">
        <f t="shared" si="470"/>
        <v>80000000000</v>
      </c>
      <c r="H1311" s="26">
        <f t="shared" si="470"/>
        <v>0</v>
      </c>
      <c r="I1311" s="26">
        <f t="shared" si="470"/>
        <v>0</v>
      </c>
      <c r="J1311" s="26">
        <f t="shared" si="470"/>
        <v>0</v>
      </c>
      <c r="K1311" s="26">
        <f t="shared" si="470"/>
        <v>0</v>
      </c>
      <c r="L1311" s="26">
        <f t="shared" si="465"/>
        <v>0</v>
      </c>
      <c r="M1311" s="29">
        <f>+G1311+L1311</f>
        <v>80000000000</v>
      </c>
      <c r="N1311" s="26">
        <f t="shared" si="471"/>
        <v>0</v>
      </c>
      <c r="O1311" s="26">
        <f t="shared" si="471"/>
        <v>0</v>
      </c>
      <c r="P1311" s="26">
        <f t="shared" si="471"/>
        <v>0</v>
      </c>
      <c r="Q1311" s="74">
        <f t="shared" si="471"/>
        <v>0</v>
      </c>
    </row>
    <row r="1312" spans="1:17" ht="48" thickBot="1" x14ac:dyDescent="0.3">
      <c r="A1312" s="87" t="s">
        <v>508</v>
      </c>
      <c r="B1312" s="44" t="s">
        <v>362</v>
      </c>
      <c r="C1312" s="46" t="s">
        <v>13</v>
      </c>
      <c r="D1312" s="12">
        <v>11</v>
      </c>
      <c r="E1312" s="12" t="s">
        <v>14</v>
      </c>
      <c r="F1312" s="43" t="s">
        <v>501</v>
      </c>
      <c r="G1312" s="26">
        <f>+G1315+G1319</f>
        <v>25000000000</v>
      </c>
      <c r="H1312" s="26">
        <f>+H1315+H1319</f>
        <v>0</v>
      </c>
      <c r="I1312" s="26">
        <f>+I1315+I1319</f>
        <v>0</v>
      </c>
      <c r="J1312" s="26">
        <f>+J1315+J1319</f>
        <v>0</v>
      </c>
      <c r="K1312" s="26">
        <f>+K1315+K1319</f>
        <v>0</v>
      </c>
      <c r="L1312" s="26">
        <f t="shared" si="465"/>
        <v>0</v>
      </c>
      <c r="M1312" s="29">
        <f>+G1312+L1312</f>
        <v>25000000000</v>
      </c>
      <c r="N1312" s="26">
        <f>+N1315+N1319</f>
        <v>4357331701.8699999</v>
      </c>
      <c r="O1312" s="26">
        <f>+O1315+O1319</f>
        <v>2199548525.96</v>
      </c>
      <c r="P1312" s="26">
        <f>+P1315+P1319</f>
        <v>715167733.46000004</v>
      </c>
      <c r="Q1312" s="74">
        <f>+Q1315+Q1319</f>
        <v>715167733.46000004</v>
      </c>
    </row>
    <row r="1313" spans="1:17" ht="48" thickBot="1" x14ac:dyDescent="0.3">
      <c r="A1313" s="87" t="s">
        <v>508</v>
      </c>
      <c r="B1313" s="44" t="s">
        <v>362</v>
      </c>
      <c r="C1313" s="46" t="s">
        <v>13</v>
      </c>
      <c r="D1313" s="12">
        <v>13</v>
      </c>
      <c r="E1313" s="12" t="s">
        <v>14</v>
      </c>
      <c r="F1313" s="43" t="s">
        <v>501</v>
      </c>
      <c r="G1313" s="26">
        <f>+G1317</f>
        <v>80000000000</v>
      </c>
      <c r="H1313" s="26">
        <f>+H1317</f>
        <v>0</v>
      </c>
      <c r="I1313" s="26">
        <f>+I1317</f>
        <v>0</v>
      </c>
      <c r="J1313" s="26">
        <f>+J1317</f>
        <v>0</v>
      </c>
      <c r="K1313" s="26">
        <f>+K1317</f>
        <v>0</v>
      </c>
      <c r="L1313" s="26">
        <f t="shared" si="465"/>
        <v>0</v>
      </c>
      <c r="M1313" s="29">
        <f>+G1313+L1313</f>
        <v>80000000000</v>
      </c>
      <c r="N1313" s="26">
        <f>+N1317</f>
        <v>0</v>
      </c>
      <c r="O1313" s="26">
        <f>+O1317</f>
        <v>0</v>
      </c>
      <c r="P1313" s="26">
        <f>+P1317</f>
        <v>0</v>
      </c>
      <c r="Q1313" s="74">
        <f>+Q1317</f>
        <v>0</v>
      </c>
    </row>
    <row r="1314" spans="1:17" ht="19.5" thickBot="1" x14ac:dyDescent="0.3">
      <c r="A1314" s="87" t="s">
        <v>508</v>
      </c>
      <c r="B1314" s="44" t="s">
        <v>363</v>
      </c>
      <c r="C1314" s="46" t="s">
        <v>13</v>
      </c>
      <c r="D1314" s="12">
        <v>11</v>
      </c>
      <c r="E1314" s="12" t="s">
        <v>14</v>
      </c>
      <c r="F1314" s="43" t="s">
        <v>364</v>
      </c>
      <c r="G1314" s="26">
        <f>+G1315</f>
        <v>12000000000</v>
      </c>
      <c r="H1314" s="26">
        <f>+H1315</f>
        <v>0</v>
      </c>
      <c r="I1314" s="26">
        <f>+I1315</f>
        <v>0</v>
      </c>
      <c r="J1314" s="26">
        <f>+J1315</f>
        <v>0</v>
      </c>
      <c r="K1314" s="26">
        <f>+K1315</f>
        <v>0</v>
      </c>
      <c r="L1314" s="26">
        <f t="shared" si="465"/>
        <v>0</v>
      </c>
      <c r="M1314" s="26">
        <f>+M1315</f>
        <v>12000000000</v>
      </c>
      <c r="N1314" s="26">
        <f>+N1315</f>
        <v>15000</v>
      </c>
      <c r="O1314" s="26">
        <f>+O1315</f>
        <v>0</v>
      </c>
      <c r="P1314" s="26">
        <f>+P1315</f>
        <v>0</v>
      </c>
      <c r="Q1314" s="74">
        <f>+Q1315</f>
        <v>0</v>
      </c>
    </row>
    <row r="1315" spans="1:17" ht="19.5" thickBot="1" x14ac:dyDescent="0.3">
      <c r="A1315" s="87" t="s">
        <v>508</v>
      </c>
      <c r="B1315" s="47" t="s">
        <v>365</v>
      </c>
      <c r="C1315" s="48" t="s">
        <v>13</v>
      </c>
      <c r="D1315" s="19">
        <v>11</v>
      </c>
      <c r="E1315" s="19" t="s">
        <v>14</v>
      </c>
      <c r="F1315" s="20" t="s">
        <v>247</v>
      </c>
      <c r="G1315" s="21">
        <v>12000000000</v>
      </c>
      <c r="H1315" s="32">
        <v>0</v>
      </c>
      <c r="I1315" s="32">
        <v>0</v>
      </c>
      <c r="J1315" s="32">
        <v>0</v>
      </c>
      <c r="K1315" s="32">
        <v>0</v>
      </c>
      <c r="L1315" s="32">
        <f t="shared" si="465"/>
        <v>0</v>
      </c>
      <c r="M1315" s="21">
        <f>+G1315+L1315</f>
        <v>12000000000</v>
      </c>
      <c r="N1315" s="32">
        <v>15000</v>
      </c>
      <c r="O1315" s="32">
        <v>0</v>
      </c>
      <c r="P1315" s="32">
        <v>0</v>
      </c>
      <c r="Q1315" s="75">
        <v>0</v>
      </c>
    </row>
    <row r="1316" spans="1:17" ht="32.25" thickBot="1" x14ac:dyDescent="0.3">
      <c r="A1316" s="87" t="s">
        <v>508</v>
      </c>
      <c r="B1316" s="44" t="s">
        <v>366</v>
      </c>
      <c r="C1316" s="46" t="s">
        <v>13</v>
      </c>
      <c r="D1316" s="12">
        <v>13</v>
      </c>
      <c r="E1316" s="12" t="s">
        <v>14</v>
      </c>
      <c r="F1316" s="43" t="s">
        <v>367</v>
      </c>
      <c r="G1316" s="26">
        <f>+G1317</f>
        <v>80000000000</v>
      </c>
      <c r="H1316" s="26">
        <f>+H1317</f>
        <v>0</v>
      </c>
      <c r="I1316" s="26">
        <f>+I1317</f>
        <v>0</v>
      </c>
      <c r="J1316" s="26">
        <f>+J1317</f>
        <v>0</v>
      </c>
      <c r="K1316" s="26">
        <f>+K1317</f>
        <v>0</v>
      </c>
      <c r="L1316" s="26">
        <f t="shared" si="465"/>
        <v>0</v>
      </c>
      <c r="M1316" s="26">
        <f>+M1317</f>
        <v>80000000000</v>
      </c>
      <c r="N1316" s="26">
        <f>+N1317</f>
        <v>0</v>
      </c>
      <c r="O1316" s="26">
        <f>+O1317</f>
        <v>0</v>
      </c>
      <c r="P1316" s="26">
        <f>+P1317</f>
        <v>0</v>
      </c>
      <c r="Q1316" s="74">
        <f>+Q1317</f>
        <v>0</v>
      </c>
    </row>
    <row r="1317" spans="1:17" ht="19.5" thickBot="1" x14ac:dyDescent="0.3">
      <c r="A1317" s="87" t="s">
        <v>508</v>
      </c>
      <c r="B1317" s="47" t="s">
        <v>368</v>
      </c>
      <c r="C1317" s="48" t="s">
        <v>13</v>
      </c>
      <c r="D1317" s="19">
        <v>13</v>
      </c>
      <c r="E1317" s="19" t="s">
        <v>14</v>
      </c>
      <c r="F1317" s="20" t="s">
        <v>247</v>
      </c>
      <c r="G1317" s="32">
        <v>80000000000</v>
      </c>
      <c r="H1317" s="32">
        <v>0</v>
      </c>
      <c r="I1317" s="32">
        <v>0</v>
      </c>
      <c r="J1317" s="32">
        <v>0</v>
      </c>
      <c r="K1317" s="32">
        <v>0</v>
      </c>
      <c r="L1317" s="32">
        <f t="shared" si="465"/>
        <v>0</v>
      </c>
      <c r="M1317" s="21">
        <f>+G1317+L1317</f>
        <v>80000000000</v>
      </c>
      <c r="N1317" s="21">
        <v>0</v>
      </c>
      <c r="O1317" s="21">
        <v>0</v>
      </c>
      <c r="P1317" s="21">
        <v>0</v>
      </c>
      <c r="Q1317" s="62">
        <v>0</v>
      </c>
    </row>
    <row r="1318" spans="1:17" ht="19.5" thickBot="1" x14ac:dyDescent="0.3">
      <c r="A1318" s="87" t="s">
        <v>508</v>
      </c>
      <c r="B1318" s="44" t="s">
        <v>369</v>
      </c>
      <c r="C1318" s="46" t="s">
        <v>13</v>
      </c>
      <c r="D1318" s="12">
        <v>11</v>
      </c>
      <c r="E1318" s="12" t="s">
        <v>14</v>
      </c>
      <c r="F1318" s="43" t="s">
        <v>257</v>
      </c>
      <c r="G1318" s="26">
        <f>+G1319</f>
        <v>13000000000</v>
      </c>
      <c r="H1318" s="26">
        <f>+H1319</f>
        <v>0</v>
      </c>
      <c r="I1318" s="26">
        <f>+I1319</f>
        <v>0</v>
      </c>
      <c r="J1318" s="26">
        <f>+J1319</f>
        <v>0</v>
      </c>
      <c r="K1318" s="26">
        <f>+K1319</f>
        <v>0</v>
      </c>
      <c r="L1318" s="26">
        <f t="shared" si="465"/>
        <v>0</v>
      </c>
      <c r="M1318" s="26">
        <f>+M1319</f>
        <v>13000000000</v>
      </c>
      <c r="N1318" s="26">
        <f>+N1319</f>
        <v>4357316701.8699999</v>
      </c>
      <c r="O1318" s="26">
        <f>+O1319</f>
        <v>2199548525.96</v>
      </c>
      <c r="P1318" s="26">
        <f>+P1319</f>
        <v>715167733.46000004</v>
      </c>
      <c r="Q1318" s="74">
        <f>+Q1319</f>
        <v>715167733.46000004</v>
      </c>
    </row>
    <row r="1319" spans="1:17" ht="19.5" thickBot="1" x14ac:dyDescent="0.3">
      <c r="A1319" s="87" t="s">
        <v>508</v>
      </c>
      <c r="B1319" s="47" t="s">
        <v>370</v>
      </c>
      <c r="C1319" s="48" t="s">
        <v>13</v>
      </c>
      <c r="D1319" s="19">
        <v>11</v>
      </c>
      <c r="E1319" s="19" t="s">
        <v>14</v>
      </c>
      <c r="F1319" s="20" t="s">
        <v>247</v>
      </c>
      <c r="G1319" s="21">
        <v>13000000000</v>
      </c>
      <c r="H1319" s="32">
        <v>0</v>
      </c>
      <c r="I1319" s="32">
        <v>0</v>
      </c>
      <c r="J1319" s="32">
        <v>0</v>
      </c>
      <c r="K1319" s="32">
        <v>0</v>
      </c>
      <c r="L1319" s="32">
        <f t="shared" si="465"/>
        <v>0</v>
      </c>
      <c r="M1319" s="21">
        <f>+G1319+L1319</f>
        <v>13000000000</v>
      </c>
      <c r="N1319" s="21">
        <v>4357316701.8699999</v>
      </c>
      <c r="O1319" s="21">
        <v>2199548525.96</v>
      </c>
      <c r="P1319" s="32">
        <v>715167733.46000004</v>
      </c>
      <c r="Q1319" s="75">
        <v>715167733.46000004</v>
      </c>
    </row>
    <row r="1320" spans="1:17" ht="32.25" thickBot="1" x14ac:dyDescent="0.3">
      <c r="A1320" s="87" t="s">
        <v>508</v>
      </c>
      <c r="B1320" s="15" t="s">
        <v>371</v>
      </c>
      <c r="C1320" s="12" t="s">
        <v>13</v>
      </c>
      <c r="D1320" s="12">
        <v>13</v>
      </c>
      <c r="E1320" s="12" t="s">
        <v>14</v>
      </c>
      <c r="F1320" s="43" t="s">
        <v>372</v>
      </c>
      <c r="G1320" s="27">
        <f>+G1321</f>
        <v>6042022926</v>
      </c>
      <c r="H1320" s="27">
        <f>+H1321</f>
        <v>0</v>
      </c>
      <c r="I1320" s="27">
        <f>+I1321</f>
        <v>0</v>
      </c>
      <c r="J1320" s="27">
        <f>+J1321</f>
        <v>0</v>
      </c>
      <c r="K1320" s="27">
        <f>+K1321</f>
        <v>0</v>
      </c>
      <c r="L1320" s="27">
        <f t="shared" si="465"/>
        <v>0</v>
      </c>
      <c r="M1320" s="27">
        <f>+M1321</f>
        <v>6042022926</v>
      </c>
      <c r="N1320" s="27">
        <f>+N1321</f>
        <v>4120945953.5</v>
      </c>
      <c r="O1320" s="27">
        <f>+O1321</f>
        <v>4076062947.6400003</v>
      </c>
      <c r="P1320" s="27">
        <f>+P1321</f>
        <v>674609824.63999999</v>
      </c>
      <c r="Q1320" s="64">
        <f>+Q1321</f>
        <v>626917187.63999999</v>
      </c>
    </row>
    <row r="1321" spans="1:17" ht="19.5" thickBot="1" x14ac:dyDescent="0.3">
      <c r="A1321" s="87" t="s">
        <v>508</v>
      </c>
      <c r="B1321" s="15" t="s">
        <v>373</v>
      </c>
      <c r="C1321" s="12" t="s">
        <v>13</v>
      </c>
      <c r="D1321" s="12">
        <v>13</v>
      </c>
      <c r="E1321" s="12" t="s">
        <v>14</v>
      </c>
      <c r="F1321" s="16" t="s">
        <v>240</v>
      </c>
      <c r="G1321" s="27">
        <f>+G1322+G1326</f>
        <v>6042022926</v>
      </c>
      <c r="H1321" s="27">
        <f>+H1322+H1326</f>
        <v>0</v>
      </c>
      <c r="I1321" s="27">
        <f>+I1322+I1326</f>
        <v>0</v>
      </c>
      <c r="J1321" s="27">
        <f>+J1322+J1326</f>
        <v>0</v>
      </c>
      <c r="K1321" s="27">
        <f>+K1322+K1326</f>
        <v>0</v>
      </c>
      <c r="L1321" s="27">
        <f t="shared" si="465"/>
        <v>0</v>
      </c>
      <c r="M1321" s="27">
        <f>+M1322+M1326</f>
        <v>6042022926</v>
      </c>
      <c r="N1321" s="27">
        <f>+N1322+N1326</f>
        <v>4120945953.5</v>
      </c>
      <c r="O1321" s="27">
        <f>+O1322+O1326</f>
        <v>4076062947.6400003</v>
      </c>
      <c r="P1321" s="27">
        <f>+P1322+P1326</f>
        <v>674609824.63999999</v>
      </c>
      <c r="Q1321" s="64">
        <f>+Q1322+Q1326</f>
        <v>626917187.63999999</v>
      </c>
    </row>
    <row r="1322" spans="1:17" ht="32.25" thickBot="1" x14ac:dyDescent="0.3">
      <c r="A1322" s="87" t="s">
        <v>508</v>
      </c>
      <c r="B1322" s="15" t="s">
        <v>374</v>
      </c>
      <c r="C1322" s="12" t="s">
        <v>13</v>
      </c>
      <c r="D1322" s="12">
        <v>13</v>
      </c>
      <c r="E1322" s="12" t="s">
        <v>14</v>
      </c>
      <c r="F1322" s="16" t="s">
        <v>375</v>
      </c>
      <c r="G1322" s="27">
        <f t="shared" ref="G1322:K1324" si="472">+G1323</f>
        <v>2257022926</v>
      </c>
      <c r="H1322" s="27">
        <f t="shared" si="472"/>
        <v>0</v>
      </c>
      <c r="I1322" s="27">
        <f t="shared" si="472"/>
        <v>0</v>
      </c>
      <c r="J1322" s="27">
        <f t="shared" si="472"/>
        <v>0</v>
      </c>
      <c r="K1322" s="27">
        <f t="shared" si="472"/>
        <v>0</v>
      </c>
      <c r="L1322" s="27">
        <f t="shared" si="465"/>
        <v>0</v>
      </c>
      <c r="M1322" s="27">
        <f>+M1323</f>
        <v>2257022926</v>
      </c>
      <c r="N1322" s="27">
        <f t="shared" ref="N1322:Q1324" si="473">+N1323</f>
        <v>2032934127.5</v>
      </c>
      <c r="O1322" s="27">
        <f t="shared" si="473"/>
        <v>1988051121.6400001</v>
      </c>
      <c r="P1322" s="27">
        <f t="shared" si="473"/>
        <v>674609824.63999999</v>
      </c>
      <c r="Q1322" s="64">
        <f t="shared" si="473"/>
        <v>626917187.63999999</v>
      </c>
    </row>
    <row r="1323" spans="1:17" ht="32.25" thickBot="1" x14ac:dyDescent="0.3">
      <c r="A1323" s="87" t="s">
        <v>508</v>
      </c>
      <c r="B1323" s="15" t="s">
        <v>376</v>
      </c>
      <c r="C1323" s="12" t="s">
        <v>13</v>
      </c>
      <c r="D1323" s="12">
        <v>13</v>
      </c>
      <c r="E1323" s="12" t="s">
        <v>14</v>
      </c>
      <c r="F1323" s="16" t="s">
        <v>375</v>
      </c>
      <c r="G1323" s="27">
        <f t="shared" si="472"/>
        <v>2257022926</v>
      </c>
      <c r="H1323" s="27">
        <f t="shared" si="472"/>
        <v>0</v>
      </c>
      <c r="I1323" s="27">
        <f t="shared" si="472"/>
        <v>0</v>
      </c>
      <c r="J1323" s="27">
        <f t="shared" si="472"/>
        <v>0</v>
      </c>
      <c r="K1323" s="27">
        <f t="shared" si="472"/>
        <v>0</v>
      </c>
      <c r="L1323" s="27">
        <f t="shared" si="465"/>
        <v>0</v>
      </c>
      <c r="M1323" s="27">
        <f>+M1324</f>
        <v>2257022926</v>
      </c>
      <c r="N1323" s="27">
        <f t="shared" si="473"/>
        <v>2032934127.5</v>
      </c>
      <c r="O1323" s="27">
        <f t="shared" si="473"/>
        <v>1988051121.6400001</v>
      </c>
      <c r="P1323" s="27">
        <f t="shared" si="473"/>
        <v>674609824.63999999</v>
      </c>
      <c r="Q1323" s="64">
        <f t="shared" si="473"/>
        <v>626917187.63999999</v>
      </c>
    </row>
    <row r="1324" spans="1:17" ht="19.5" thickBot="1" x14ac:dyDescent="0.3">
      <c r="A1324" s="87" t="s">
        <v>508</v>
      </c>
      <c r="B1324" s="15" t="s">
        <v>377</v>
      </c>
      <c r="C1324" s="12" t="s">
        <v>13</v>
      </c>
      <c r="D1324" s="12">
        <v>13</v>
      </c>
      <c r="E1324" s="12" t="s">
        <v>14</v>
      </c>
      <c r="F1324" s="43" t="s">
        <v>378</v>
      </c>
      <c r="G1324" s="27">
        <f t="shared" si="472"/>
        <v>2257022926</v>
      </c>
      <c r="H1324" s="27">
        <f t="shared" si="472"/>
        <v>0</v>
      </c>
      <c r="I1324" s="27">
        <f t="shared" si="472"/>
        <v>0</v>
      </c>
      <c r="J1324" s="27">
        <f t="shared" si="472"/>
        <v>0</v>
      </c>
      <c r="K1324" s="27">
        <f t="shared" si="472"/>
        <v>0</v>
      </c>
      <c r="L1324" s="27">
        <f t="shared" si="465"/>
        <v>0</v>
      </c>
      <c r="M1324" s="27">
        <f>+M1325</f>
        <v>2257022926</v>
      </c>
      <c r="N1324" s="27">
        <f t="shared" si="473"/>
        <v>2032934127.5</v>
      </c>
      <c r="O1324" s="27">
        <f t="shared" si="473"/>
        <v>1988051121.6400001</v>
      </c>
      <c r="P1324" s="27">
        <f t="shared" si="473"/>
        <v>674609824.63999999</v>
      </c>
      <c r="Q1324" s="64">
        <f t="shared" si="473"/>
        <v>626917187.63999999</v>
      </c>
    </row>
    <row r="1325" spans="1:17" ht="19.5" thickBot="1" x14ac:dyDescent="0.3">
      <c r="A1325" s="87" t="s">
        <v>508</v>
      </c>
      <c r="B1325" s="18" t="s">
        <v>379</v>
      </c>
      <c r="C1325" s="19" t="s">
        <v>13</v>
      </c>
      <c r="D1325" s="19">
        <v>13</v>
      </c>
      <c r="E1325" s="19" t="s">
        <v>14</v>
      </c>
      <c r="F1325" s="20" t="s">
        <v>247</v>
      </c>
      <c r="G1325" s="21">
        <v>2257022926</v>
      </c>
      <c r="H1325" s="21">
        <v>0</v>
      </c>
      <c r="I1325" s="21">
        <v>0</v>
      </c>
      <c r="J1325" s="21">
        <v>0</v>
      </c>
      <c r="K1325" s="21">
        <v>0</v>
      </c>
      <c r="L1325" s="21">
        <f t="shared" si="465"/>
        <v>0</v>
      </c>
      <c r="M1325" s="21">
        <f>+G1325+L1325</f>
        <v>2257022926</v>
      </c>
      <c r="N1325" s="21">
        <v>2032934127.5</v>
      </c>
      <c r="O1325" s="21">
        <v>1988051121.6400001</v>
      </c>
      <c r="P1325" s="21">
        <v>674609824.63999999</v>
      </c>
      <c r="Q1325" s="62">
        <v>626917187.63999999</v>
      </c>
    </row>
    <row r="1326" spans="1:17" ht="32.25" thickBot="1" x14ac:dyDescent="0.3">
      <c r="A1326" s="87" t="s">
        <v>508</v>
      </c>
      <c r="B1326" s="15" t="s">
        <v>380</v>
      </c>
      <c r="C1326" s="12" t="s">
        <v>13</v>
      </c>
      <c r="D1326" s="12">
        <v>13</v>
      </c>
      <c r="E1326" s="12" t="s">
        <v>14</v>
      </c>
      <c r="F1326" s="16" t="s">
        <v>381</v>
      </c>
      <c r="G1326" s="27">
        <f t="shared" ref="G1326:K1328" si="474">+G1327</f>
        <v>3785000000</v>
      </c>
      <c r="H1326" s="27">
        <f t="shared" si="474"/>
        <v>0</v>
      </c>
      <c r="I1326" s="27">
        <f t="shared" si="474"/>
        <v>0</v>
      </c>
      <c r="J1326" s="27">
        <f t="shared" si="474"/>
        <v>0</v>
      </c>
      <c r="K1326" s="27">
        <f t="shared" si="474"/>
        <v>0</v>
      </c>
      <c r="L1326" s="27">
        <f t="shared" si="465"/>
        <v>0</v>
      </c>
      <c r="M1326" s="27">
        <f>+M1327</f>
        <v>3785000000</v>
      </c>
      <c r="N1326" s="27">
        <f t="shared" ref="N1326:Q1328" si="475">+N1327</f>
        <v>2088011826</v>
      </c>
      <c r="O1326" s="27">
        <f t="shared" si="475"/>
        <v>2088011826</v>
      </c>
      <c r="P1326" s="27">
        <f t="shared" si="475"/>
        <v>0</v>
      </c>
      <c r="Q1326" s="64">
        <f t="shared" si="475"/>
        <v>0</v>
      </c>
    </row>
    <row r="1327" spans="1:17" ht="32.25" thickBot="1" x14ac:dyDescent="0.3">
      <c r="A1327" s="87" t="s">
        <v>508</v>
      </c>
      <c r="B1327" s="15" t="s">
        <v>382</v>
      </c>
      <c r="C1327" s="12" t="s">
        <v>13</v>
      </c>
      <c r="D1327" s="12">
        <v>13</v>
      </c>
      <c r="E1327" s="12" t="s">
        <v>14</v>
      </c>
      <c r="F1327" s="16" t="s">
        <v>383</v>
      </c>
      <c r="G1327" s="27">
        <f t="shared" si="474"/>
        <v>3785000000</v>
      </c>
      <c r="H1327" s="27">
        <f t="shared" si="474"/>
        <v>0</v>
      </c>
      <c r="I1327" s="27">
        <f t="shared" si="474"/>
        <v>0</v>
      </c>
      <c r="J1327" s="27">
        <f t="shared" si="474"/>
        <v>0</v>
      </c>
      <c r="K1327" s="27">
        <f t="shared" si="474"/>
        <v>0</v>
      </c>
      <c r="L1327" s="27">
        <f t="shared" si="465"/>
        <v>0</v>
      </c>
      <c r="M1327" s="27">
        <f>+M1328</f>
        <v>3785000000</v>
      </c>
      <c r="N1327" s="27">
        <f t="shared" si="475"/>
        <v>2088011826</v>
      </c>
      <c r="O1327" s="27">
        <f t="shared" si="475"/>
        <v>2088011826</v>
      </c>
      <c r="P1327" s="27">
        <f t="shared" si="475"/>
        <v>0</v>
      </c>
      <c r="Q1327" s="64">
        <f t="shared" si="475"/>
        <v>0</v>
      </c>
    </row>
    <row r="1328" spans="1:17" ht="19.5" thickBot="1" x14ac:dyDescent="0.3">
      <c r="A1328" s="87" t="s">
        <v>508</v>
      </c>
      <c r="B1328" s="15" t="s">
        <v>384</v>
      </c>
      <c r="C1328" s="12" t="s">
        <v>13</v>
      </c>
      <c r="D1328" s="12">
        <v>13</v>
      </c>
      <c r="E1328" s="12" t="s">
        <v>14</v>
      </c>
      <c r="F1328" s="43" t="s">
        <v>378</v>
      </c>
      <c r="G1328" s="27">
        <f t="shared" si="474"/>
        <v>3785000000</v>
      </c>
      <c r="H1328" s="27">
        <f t="shared" si="474"/>
        <v>0</v>
      </c>
      <c r="I1328" s="27">
        <f t="shared" si="474"/>
        <v>0</v>
      </c>
      <c r="J1328" s="27">
        <f t="shared" si="474"/>
        <v>0</v>
      </c>
      <c r="K1328" s="27">
        <f t="shared" si="474"/>
        <v>0</v>
      </c>
      <c r="L1328" s="27">
        <f t="shared" si="465"/>
        <v>0</v>
      </c>
      <c r="M1328" s="27">
        <f>+M1329</f>
        <v>3785000000</v>
      </c>
      <c r="N1328" s="27">
        <f t="shared" si="475"/>
        <v>2088011826</v>
      </c>
      <c r="O1328" s="27">
        <f t="shared" si="475"/>
        <v>2088011826</v>
      </c>
      <c r="P1328" s="27">
        <f t="shared" si="475"/>
        <v>0</v>
      </c>
      <c r="Q1328" s="64">
        <f t="shared" si="475"/>
        <v>0</v>
      </c>
    </row>
    <row r="1329" spans="1:17" ht="19.5" thickBot="1" x14ac:dyDescent="0.3">
      <c r="A1329" s="87" t="s">
        <v>508</v>
      </c>
      <c r="B1329" s="18" t="s">
        <v>385</v>
      </c>
      <c r="C1329" s="19" t="s">
        <v>13</v>
      </c>
      <c r="D1329" s="19">
        <v>13</v>
      </c>
      <c r="E1329" s="19" t="s">
        <v>14</v>
      </c>
      <c r="F1329" s="20" t="s">
        <v>247</v>
      </c>
      <c r="G1329" s="21">
        <v>3785000000</v>
      </c>
      <c r="H1329" s="21">
        <v>0</v>
      </c>
      <c r="I1329" s="21">
        <v>0</v>
      </c>
      <c r="J1329" s="21">
        <v>0</v>
      </c>
      <c r="K1329" s="21">
        <v>0</v>
      </c>
      <c r="L1329" s="21">
        <f t="shared" si="465"/>
        <v>0</v>
      </c>
      <c r="M1329" s="21">
        <f>+G1329+L1329</f>
        <v>3785000000</v>
      </c>
      <c r="N1329" s="21">
        <v>2088011826</v>
      </c>
      <c r="O1329" s="21">
        <v>2088011826</v>
      </c>
      <c r="P1329" s="21">
        <v>0</v>
      </c>
      <c r="Q1329" s="62">
        <v>0</v>
      </c>
    </row>
    <row r="1330" spans="1:17" ht="19.5" thickBot="1" x14ac:dyDescent="0.3">
      <c r="A1330" s="87" t="s">
        <v>508</v>
      </c>
      <c r="B1330" s="15" t="s">
        <v>386</v>
      </c>
      <c r="C1330" s="12" t="s">
        <v>13</v>
      </c>
      <c r="D1330" s="12">
        <v>13</v>
      </c>
      <c r="E1330" s="12" t="s">
        <v>14</v>
      </c>
      <c r="F1330" s="16" t="s">
        <v>387</v>
      </c>
      <c r="G1330" s="27">
        <f t="shared" ref="G1330:K1331" si="476">+G1332</f>
        <v>1124097372</v>
      </c>
      <c r="H1330" s="27">
        <f t="shared" si="476"/>
        <v>0</v>
      </c>
      <c r="I1330" s="27">
        <f t="shared" si="476"/>
        <v>0</v>
      </c>
      <c r="J1330" s="27">
        <f t="shared" si="476"/>
        <v>0</v>
      </c>
      <c r="K1330" s="27">
        <f t="shared" si="476"/>
        <v>0</v>
      </c>
      <c r="L1330" s="27">
        <f t="shared" si="465"/>
        <v>0</v>
      </c>
      <c r="M1330" s="27">
        <f>+M1332</f>
        <v>1124097372</v>
      </c>
      <c r="N1330" s="27">
        <f t="shared" ref="N1330:Q1331" si="477">+N1332</f>
        <v>900206198</v>
      </c>
      <c r="O1330" s="27">
        <f t="shared" si="477"/>
        <v>850941931.99000001</v>
      </c>
      <c r="P1330" s="27">
        <f t="shared" si="477"/>
        <v>276202846.99000001</v>
      </c>
      <c r="Q1330" s="64">
        <f t="shared" si="477"/>
        <v>269703332.99000001</v>
      </c>
    </row>
    <row r="1331" spans="1:17" ht="19.5" thickBot="1" x14ac:dyDescent="0.3">
      <c r="A1331" s="87" t="s">
        <v>508</v>
      </c>
      <c r="B1331" s="15" t="s">
        <v>386</v>
      </c>
      <c r="C1331" s="12" t="s">
        <v>16</v>
      </c>
      <c r="D1331" s="12">
        <v>20</v>
      </c>
      <c r="E1331" s="12" t="s">
        <v>14</v>
      </c>
      <c r="F1331" s="16" t="s">
        <v>387</v>
      </c>
      <c r="G1331" s="27">
        <f t="shared" si="476"/>
        <v>76235881312</v>
      </c>
      <c r="H1331" s="27">
        <f t="shared" si="476"/>
        <v>0</v>
      </c>
      <c r="I1331" s="27">
        <f t="shared" si="476"/>
        <v>0</v>
      </c>
      <c r="J1331" s="27">
        <f t="shared" si="476"/>
        <v>0</v>
      </c>
      <c r="K1331" s="27">
        <f t="shared" si="476"/>
        <v>0</v>
      </c>
      <c r="L1331" s="27">
        <f t="shared" si="465"/>
        <v>0</v>
      </c>
      <c r="M1331" s="27">
        <f>+M1333</f>
        <v>76235881312</v>
      </c>
      <c r="N1331" s="27">
        <f t="shared" si="477"/>
        <v>49002053305</v>
      </c>
      <c r="O1331" s="27">
        <f t="shared" si="477"/>
        <v>48135153984</v>
      </c>
      <c r="P1331" s="27">
        <f t="shared" si="477"/>
        <v>5967172210.8000002</v>
      </c>
      <c r="Q1331" s="64">
        <f t="shared" si="477"/>
        <v>5967172210.8000002</v>
      </c>
    </row>
    <row r="1332" spans="1:17" ht="19.5" thickBot="1" x14ac:dyDescent="0.3">
      <c r="A1332" s="87" t="s">
        <v>508</v>
      </c>
      <c r="B1332" s="15" t="s">
        <v>388</v>
      </c>
      <c r="C1332" s="12" t="s">
        <v>13</v>
      </c>
      <c r="D1332" s="12">
        <v>13</v>
      </c>
      <c r="E1332" s="12" t="s">
        <v>14</v>
      </c>
      <c r="F1332" s="16" t="s">
        <v>240</v>
      </c>
      <c r="G1332" s="27">
        <f>+G1340</f>
        <v>1124097372</v>
      </c>
      <c r="H1332" s="27">
        <f>+H1340</f>
        <v>0</v>
      </c>
      <c r="I1332" s="27">
        <f>+I1340</f>
        <v>0</v>
      </c>
      <c r="J1332" s="27">
        <f>+J1340</f>
        <v>0</v>
      </c>
      <c r="K1332" s="27">
        <f>+K1340</f>
        <v>0</v>
      </c>
      <c r="L1332" s="27">
        <f t="shared" si="465"/>
        <v>0</v>
      </c>
      <c r="M1332" s="27">
        <f>+M1340</f>
        <v>1124097372</v>
      </c>
      <c r="N1332" s="27">
        <f>+N1340</f>
        <v>900206198</v>
      </c>
      <c r="O1332" s="27">
        <f>+O1340</f>
        <v>850941931.99000001</v>
      </c>
      <c r="P1332" s="27">
        <f>+P1340</f>
        <v>276202846.99000001</v>
      </c>
      <c r="Q1332" s="64">
        <f>+Q1340</f>
        <v>269703332.99000001</v>
      </c>
    </row>
    <row r="1333" spans="1:17" ht="19.5" thickBot="1" x14ac:dyDescent="0.3">
      <c r="A1333" s="87" t="s">
        <v>508</v>
      </c>
      <c r="B1333" s="15" t="s">
        <v>388</v>
      </c>
      <c r="C1333" s="12" t="s">
        <v>16</v>
      </c>
      <c r="D1333" s="12">
        <v>20</v>
      </c>
      <c r="E1333" s="12" t="s">
        <v>14</v>
      </c>
      <c r="F1333" s="16" t="s">
        <v>240</v>
      </c>
      <c r="G1333" s="27">
        <f t="shared" ref="G1333:K1334" si="478">+G1334</f>
        <v>76235881312</v>
      </c>
      <c r="H1333" s="27">
        <f t="shared" si="478"/>
        <v>0</v>
      </c>
      <c r="I1333" s="27">
        <f t="shared" si="478"/>
        <v>0</v>
      </c>
      <c r="J1333" s="27">
        <f t="shared" si="478"/>
        <v>0</v>
      </c>
      <c r="K1333" s="27">
        <f t="shared" si="478"/>
        <v>0</v>
      </c>
      <c r="L1333" s="27">
        <f t="shared" si="465"/>
        <v>0</v>
      </c>
      <c r="M1333" s="27">
        <f>+M1334</f>
        <v>76235881312</v>
      </c>
      <c r="N1333" s="27">
        <f t="shared" ref="N1333:Q1334" si="479">+N1334</f>
        <v>49002053305</v>
      </c>
      <c r="O1333" s="27">
        <f t="shared" si="479"/>
        <v>48135153984</v>
      </c>
      <c r="P1333" s="27">
        <f>+P1334</f>
        <v>5967172210.8000002</v>
      </c>
      <c r="Q1333" s="64">
        <f t="shared" si="479"/>
        <v>5967172210.8000002</v>
      </c>
    </row>
    <row r="1334" spans="1:17" ht="48" thickBot="1" x14ac:dyDescent="0.3">
      <c r="A1334" s="87" t="s">
        <v>508</v>
      </c>
      <c r="B1334" s="15" t="s">
        <v>389</v>
      </c>
      <c r="C1334" s="12" t="s">
        <v>16</v>
      </c>
      <c r="D1334" s="12">
        <v>20</v>
      </c>
      <c r="E1334" s="12" t="s">
        <v>14</v>
      </c>
      <c r="F1334" s="43" t="s">
        <v>390</v>
      </c>
      <c r="G1334" s="27">
        <f t="shared" si="478"/>
        <v>76235881312</v>
      </c>
      <c r="H1334" s="27">
        <f t="shared" si="478"/>
        <v>0</v>
      </c>
      <c r="I1334" s="27">
        <f t="shared" si="478"/>
        <v>0</v>
      </c>
      <c r="J1334" s="27">
        <f t="shared" si="478"/>
        <v>0</v>
      </c>
      <c r="K1334" s="27">
        <f t="shared" si="478"/>
        <v>0</v>
      </c>
      <c r="L1334" s="27">
        <f t="shared" si="465"/>
        <v>0</v>
      </c>
      <c r="M1334" s="27">
        <f>+M1335</f>
        <v>76235881312</v>
      </c>
      <c r="N1334" s="27">
        <f t="shared" si="479"/>
        <v>49002053305</v>
      </c>
      <c r="O1334" s="27">
        <f t="shared" si="479"/>
        <v>48135153984</v>
      </c>
      <c r="P1334" s="27">
        <f>+P1335</f>
        <v>5967172210.8000002</v>
      </c>
      <c r="Q1334" s="64">
        <f t="shared" si="479"/>
        <v>5967172210.8000002</v>
      </c>
    </row>
    <row r="1335" spans="1:17" ht="48" thickBot="1" x14ac:dyDescent="0.3">
      <c r="A1335" s="87" t="s">
        <v>508</v>
      </c>
      <c r="B1335" s="15" t="s">
        <v>391</v>
      </c>
      <c r="C1335" s="12" t="s">
        <v>16</v>
      </c>
      <c r="D1335" s="12">
        <v>20</v>
      </c>
      <c r="E1335" s="12" t="s">
        <v>14</v>
      </c>
      <c r="F1335" s="16" t="s">
        <v>390</v>
      </c>
      <c r="G1335" s="27">
        <f>+G1336+G1338</f>
        <v>76235881312</v>
      </c>
      <c r="H1335" s="27">
        <f>+H1336+H1338</f>
        <v>0</v>
      </c>
      <c r="I1335" s="27">
        <f>+I1336+I1338</f>
        <v>0</v>
      </c>
      <c r="J1335" s="27">
        <f>+J1336+J1338</f>
        <v>0</v>
      </c>
      <c r="K1335" s="27">
        <f>+K1336+K1338</f>
        <v>0</v>
      </c>
      <c r="L1335" s="27">
        <f t="shared" si="465"/>
        <v>0</v>
      </c>
      <c r="M1335" s="27">
        <f>+M1336+M1338</f>
        <v>76235881312</v>
      </c>
      <c r="N1335" s="27">
        <f>+N1336+N1338</f>
        <v>49002053305</v>
      </c>
      <c r="O1335" s="27">
        <f>+O1336+O1338</f>
        <v>48135153984</v>
      </c>
      <c r="P1335" s="27">
        <f>+P1336+P1338</f>
        <v>5967172210.8000002</v>
      </c>
      <c r="Q1335" s="64">
        <f>+Q1336+Q1338</f>
        <v>5967172210.8000002</v>
      </c>
    </row>
    <row r="1336" spans="1:17" ht="19.5" thickBot="1" x14ac:dyDescent="0.3">
      <c r="A1336" s="87" t="s">
        <v>508</v>
      </c>
      <c r="B1336" s="15" t="s">
        <v>392</v>
      </c>
      <c r="C1336" s="12" t="s">
        <v>16</v>
      </c>
      <c r="D1336" s="12">
        <v>20</v>
      </c>
      <c r="E1336" s="12" t="s">
        <v>14</v>
      </c>
      <c r="F1336" s="16" t="s">
        <v>393</v>
      </c>
      <c r="G1336" s="27">
        <f>+G1337</f>
        <v>65370924168</v>
      </c>
      <c r="H1336" s="27">
        <f>+H1337</f>
        <v>0</v>
      </c>
      <c r="I1336" s="27">
        <f>+I1337</f>
        <v>0</v>
      </c>
      <c r="J1336" s="27">
        <f>+J1337</f>
        <v>0</v>
      </c>
      <c r="K1336" s="27">
        <f>+K1337</f>
        <v>0</v>
      </c>
      <c r="L1336" s="27">
        <f t="shared" si="465"/>
        <v>0</v>
      </c>
      <c r="M1336" s="27">
        <f>+M1337</f>
        <v>65370924168</v>
      </c>
      <c r="N1336" s="27">
        <f>+N1337</f>
        <v>44627166353</v>
      </c>
      <c r="O1336" s="27">
        <f>+O1337</f>
        <v>43760267032</v>
      </c>
      <c r="P1336" s="27">
        <f>+P1337</f>
        <v>5317717060.8000002</v>
      </c>
      <c r="Q1336" s="64">
        <f>+Q1337</f>
        <v>5317717060.8000002</v>
      </c>
    </row>
    <row r="1337" spans="1:17" ht="19.5" thickBot="1" x14ac:dyDescent="0.3">
      <c r="A1337" s="87" t="s">
        <v>508</v>
      </c>
      <c r="B1337" s="18" t="s">
        <v>394</v>
      </c>
      <c r="C1337" s="19" t="s">
        <v>16</v>
      </c>
      <c r="D1337" s="19">
        <v>20</v>
      </c>
      <c r="E1337" s="19" t="s">
        <v>14</v>
      </c>
      <c r="F1337" s="20" t="s">
        <v>247</v>
      </c>
      <c r="G1337" s="21">
        <v>65370924168</v>
      </c>
      <c r="H1337" s="21">
        <v>0</v>
      </c>
      <c r="I1337" s="21">
        <v>0</v>
      </c>
      <c r="J1337" s="21"/>
      <c r="K1337" s="21">
        <v>0</v>
      </c>
      <c r="L1337" s="21">
        <f t="shared" si="465"/>
        <v>0</v>
      </c>
      <c r="M1337" s="21">
        <f>+G1337+L1337</f>
        <v>65370924168</v>
      </c>
      <c r="N1337" s="21">
        <v>44627166353</v>
      </c>
      <c r="O1337" s="21">
        <v>43760267032</v>
      </c>
      <c r="P1337" s="21">
        <v>5317717060.8000002</v>
      </c>
      <c r="Q1337" s="62">
        <v>5317717060.8000002</v>
      </c>
    </row>
    <row r="1338" spans="1:17" ht="19.5" thickBot="1" x14ac:dyDescent="0.3">
      <c r="A1338" s="87" t="s">
        <v>508</v>
      </c>
      <c r="B1338" s="15" t="s">
        <v>395</v>
      </c>
      <c r="C1338" s="12" t="s">
        <v>16</v>
      </c>
      <c r="D1338" s="12">
        <v>20</v>
      </c>
      <c r="E1338" s="12" t="s">
        <v>14</v>
      </c>
      <c r="F1338" s="16" t="s">
        <v>396</v>
      </c>
      <c r="G1338" s="27">
        <f>+G1339</f>
        <v>10864957144</v>
      </c>
      <c r="H1338" s="27">
        <f>+H1339</f>
        <v>0</v>
      </c>
      <c r="I1338" s="27">
        <f>+I1339</f>
        <v>0</v>
      </c>
      <c r="J1338" s="27">
        <f>+J1339</f>
        <v>0</v>
      </c>
      <c r="K1338" s="27">
        <f>+K1339</f>
        <v>0</v>
      </c>
      <c r="L1338" s="27">
        <f t="shared" si="465"/>
        <v>0</v>
      </c>
      <c r="M1338" s="27">
        <f>+M1339</f>
        <v>10864957144</v>
      </c>
      <c r="N1338" s="27">
        <f>+N1339</f>
        <v>4374886952</v>
      </c>
      <c r="O1338" s="27">
        <f>+O1339</f>
        <v>4374886952</v>
      </c>
      <c r="P1338" s="27">
        <f>+P1339</f>
        <v>649455150</v>
      </c>
      <c r="Q1338" s="64">
        <f>+Q1339</f>
        <v>649455150</v>
      </c>
    </row>
    <row r="1339" spans="1:17" ht="19.5" thickBot="1" x14ac:dyDescent="0.3">
      <c r="A1339" s="87" t="s">
        <v>508</v>
      </c>
      <c r="B1339" s="18" t="s">
        <v>397</v>
      </c>
      <c r="C1339" s="19" t="s">
        <v>16</v>
      </c>
      <c r="D1339" s="19">
        <v>20</v>
      </c>
      <c r="E1339" s="19" t="s">
        <v>14</v>
      </c>
      <c r="F1339" s="20" t="s">
        <v>247</v>
      </c>
      <c r="G1339" s="21">
        <v>10864957144</v>
      </c>
      <c r="H1339" s="21">
        <v>0</v>
      </c>
      <c r="I1339" s="21">
        <v>0</v>
      </c>
      <c r="J1339" s="21">
        <v>0</v>
      </c>
      <c r="K1339" s="21"/>
      <c r="L1339" s="21">
        <f t="shared" si="465"/>
        <v>0</v>
      </c>
      <c r="M1339" s="21">
        <f>+G1339+L1339</f>
        <v>10864957144</v>
      </c>
      <c r="N1339" s="21">
        <v>4374886952</v>
      </c>
      <c r="O1339" s="21">
        <v>4374886952</v>
      </c>
      <c r="P1339" s="21">
        <v>649455150</v>
      </c>
      <c r="Q1339" s="62">
        <v>649455150</v>
      </c>
    </row>
    <row r="1340" spans="1:17" ht="32.25" thickBot="1" x14ac:dyDescent="0.3">
      <c r="A1340" s="87" t="s">
        <v>508</v>
      </c>
      <c r="B1340" s="15" t="s">
        <v>398</v>
      </c>
      <c r="C1340" s="12" t="s">
        <v>13</v>
      </c>
      <c r="D1340" s="12">
        <v>13</v>
      </c>
      <c r="E1340" s="12" t="s">
        <v>14</v>
      </c>
      <c r="F1340" s="16" t="s">
        <v>399</v>
      </c>
      <c r="G1340" s="27">
        <f t="shared" ref="G1340:K1342" si="480">+G1341</f>
        <v>1124097372</v>
      </c>
      <c r="H1340" s="27">
        <f t="shared" si="480"/>
        <v>0</v>
      </c>
      <c r="I1340" s="27">
        <f t="shared" si="480"/>
        <v>0</v>
      </c>
      <c r="J1340" s="27">
        <f t="shared" si="480"/>
        <v>0</v>
      </c>
      <c r="K1340" s="27">
        <f t="shared" si="480"/>
        <v>0</v>
      </c>
      <c r="L1340" s="27">
        <f t="shared" si="465"/>
        <v>0</v>
      </c>
      <c r="M1340" s="27">
        <f>+M1341</f>
        <v>1124097372</v>
      </c>
      <c r="N1340" s="27">
        <f t="shared" ref="N1340:Q1342" si="481">+N1341</f>
        <v>900206198</v>
      </c>
      <c r="O1340" s="27">
        <f t="shared" si="481"/>
        <v>850941931.99000001</v>
      </c>
      <c r="P1340" s="27">
        <f t="shared" si="481"/>
        <v>276202846.99000001</v>
      </c>
      <c r="Q1340" s="64">
        <f t="shared" si="481"/>
        <v>269703332.99000001</v>
      </c>
    </row>
    <row r="1341" spans="1:17" ht="32.25" thickBot="1" x14ac:dyDescent="0.3">
      <c r="A1341" s="87" t="s">
        <v>508</v>
      </c>
      <c r="B1341" s="15" t="s">
        <v>400</v>
      </c>
      <c r="C1341" s="12" t="s">
        <v>13</v>
      </c>
      <c r="D1341" s="12">
        <v>13</v>
      </c>
      <c r="E1341" s="12" t="s">
        <v>14</v>
      </c>
      <c r="F1341" s="16" t="s">
        <v>399</v>
      </c>
      <c r="G1341" s="27">
        <f t="shared" si="480"/>
        <v>1124097372</v>
      </c>
      <c r="H1341" s="27">
        <f t="shared" si="480"/>
        <v>0</v>
      </c>
      <c r="I1341" s="27">
        <f t="shared" si="480"/>
        <v>0</v>
      </c>
      <c r="J1341" s="27">
        <f t="shared" si="480"/>
        <v>0</v>
      </c>
      <c r="K1341" s="27">
        <f t="shared" si="480"/>
        <v>0</v>
      </c>
      <c r="L1341" s="27">
        <f t="shared" si="465"/>
        <v>0</v>
      </c>
      <c r="M1341" s="27">
        <f>+M1342</f>
        <v>1124097372</v>
      </c>
      <c r="N1341" s="27">
        <f t="shared" si="481"/>
        <v>900206198</v>
      </c>
      <c r="O1341" s="27">
        <f t="shared" si="481"/>
        <v>850941931.99000001</v>
      </c>
      <c r="P1341" s="27">
        <f t="shared" si="481"/>
        <v>276202846.99000001</v>
      </c>
      <c r="Q1341" s="64">
        <f t="shared" si="481"/>
        <v>269703332.99000001</v>
      </c>
    </row>
    <row r="1342" spans="1:17" ht="19.5" thickBot="1" x14ac:dyDescent="0.3">
      <c r="A1342" s="87" t="s">
        <v>508</v>
      </c>
      <c r="B1342" s="15" t="s">
        <v>401</v>
      </c>
      <c r="C1342" s="12" t="s">
        <v>13</v>
      </c>
      <c r="D1342" s="12">
        <v>13</v>
      </c>
      <c r="E1342" s="12" t="s">
        <v>14</v>
      </c>
      <c r="F1342" s="16" t="s">
        <v>378</v>
      </c>
      <c r="G1342" s="17">
        <f t="shared" si="480"/>
        <v>1124097372</v>
      </c>
      <c r="H1342" s="17">
        <f t="shared" si="480"/>
        <v>0</v>
      </c>
      <c r="I1342" s="17">
        <f t="shared" si="480"/>
        <v>0</v>
      </c>
      <c r="J1342" s="17">
        <f t="shared" si="480"/>
        <v>0</v>
      </c>
      <c r="K1342" s="17">
        <f t="shared" si="480"/>
        <v>0</v>
      </c>
      <c r="L1342" s="17">
        <f t="shared" si="465"/>
        <v>0</v>
      </c>
      <c r="M1342" s="17">
        <f>+M1343</f>
        <v>1124097372</v>
      </c>
      <c r="N1342" s="17">
        <f t="shared" si="481"/>
        <v>900206198</v>
      </c>
      <c r="O1342" s="17">
        <f t="shared" si="481"/>
        <v>850941931.99000001</v>
      </c>
      <c r="P1342" s="17">
        <f t="shared" si="481"/>
        <v>276202846.99000001</v>
      </c>
      <c r="Q1342" s="61">
        <f t="shared" si="481"/>
        <v>269703332.99000001</v>
      </c>
    </row>
    <row r="1343" spans="1:17" ht="19.5" thickBot="1" x14ac:dyDescent="0.3">
      <c r="A1343" s="87" t="s">
        <v>508</v>
      </c>
      <c r="B1343" s="18" t="s">
        <v>402</v>
      </c>
      <c r="C1343" s="19" t="s">
        <v>13</v>
      </c>
      <c r="D1343" s="19">
        <v>13</v>
      </c>
      <c r="E1343" s="19" t="s">
        <v>14</v>
      </c>
      <c r="F1343" s="20" t="s">
        <v>247</v>
      </c>
      <c r="G1343" s="21">
        <v>1124097372</v>
      </c>
      <c r="H1343" s="21">
        <v>0</v>
      </c>
      <c r="I1343" s="21">
        <v>0</v>
      </c>
      <c r="J1343" s="21">
        <v>0</v>
      </c>
      <c r="K1343" s="21">
        <v>0</v>
      </c>
      <c r="L1343" s="21">
        <f t="shared" si="465"/>
        <v>0</v>
      </c>
      <c r="M1343" s="21">
        <f>+G1343+L1343</f>
        <v>1124097372</v>
      </c>
      <c r="N1343" s="21">
        <v>900206198</v>
      </c>
      <c r="O1343" s="21">
        <v>850941931.99000001</v>
      </c>
      <c r="P1343" s="21">
        <v>276202846.99000001</v>
      </c>
      <c r="Q1343" s="62">
        <v>269703332.99000001</v>
      </c>
    </row>
    <row r="1344" spans="1:17" ht="19.5" thickBot="1" x14ac:dyDescent="0.3">
      <c r="A1344" s="87" t="s">
        <v>508</v>
      </c>
      <c r="B1344" s="15" t="s">
        <v>403</v>
      </c>
      <c r="C1344" s="12" t="s">
        <v>13</v>
      </c>
      <c r="D1344" s="12">
        <v>13</v>
      </c>
      <c r="E1344" s="12" t="s">
        <v>14</v>
      </c>
      <c r="F1344" s="16" t="s">
        <v>404</v>
      </c>
      <c r="G1344" s="26">
        <f>+G1345</f>
        <v>4056837754</v>
      </c>
      <c r="H1344" s="26">
        <f>+H1345</f>
        <v>0</v>
      </c>
      <c r="I1344" s="26">
        <f>+I1345</f>
        <v>0</v>
      </c>
      <c r="J1344" s="26">
        <f>+J1345</f>
        <v>0</v>
      </c>
      <c r="K1344" s="26">
        <f>+K1345</f>
        <v>0</v>
      </c>
      <c r="L1344" s="26">
        <f t="shared" si="465"/>
        <v>0</v>
      </c>
      <c r="M1344" s="26">
        <f>+M1345</f>
        <v>4056837754</v>
      </c>
      <c r="N1344" s="26">
        <f>+N1345</f>
        <v>3761623260</v>
      </c>
      <c r="O1344" s="26">
        <f>+O1345</f>
        <v>3162809903</v>
      </c>
      <c r="P1344" s="26">
        <f>+P1345</f>
        <v>870672361.20000005</v>
      </c>
      <c r="Q1344" s="74">
        <f>+Q1345</f>
        <v>850028334.20000005</v>
      </c>
    </row>
    <row r="1345" spans="1:17" ht="19.5" thickBot="1" x14ac:dyDescent="0.3">
      <c r="A1345" s="87" t="s">
        <v>508</v>
      </c>
      <c r="B1345" s="15" t="s">
        <v>405</v>
      </c>
      <c r="C1345" s="12" t="s">
        <v>13</v>
      </c>
      <c r="D1345" s="12">
        <v>13</v>
      </c>
      <c r="E1345" s="12" t="s">
        <v>14</v>
      </c>
      <c r="F1345" s="43" t="s">
        <v>240</v>
      </c>
      <c r="G1345" s="26">
        <f>G1346+G1350</f>
        <v>4056837754</v>
      </c>
      <c r="H1345" s="26">
        <f>H1346+H1350</f>
        <v>0</v>
      </c>
      <c r="I1345" s="26">
        <f>I1346+I1350</f>
        <v>0</v>
      </c>
      <c r="J1345" s="26">
        <f>J1346+J1350</f>
        <v>0</v>
      </c>
      <c r="K1345" s="26">
        <f>K1346+K1350</f>
        <v>0</v>
      </c>
      <c r="L1345" s="26">
        <f t="shared" si="465"/>
        <v>0</v>
      </c>
      <c r="M1345" s="26">
        <f>M1346+M1350</f>
        <v>4056837754</v>
      </c>
      <c r="N1345" s="26">
        <f>N1346+N1350</f>
        <v>3761623260</v>
      </c>
      <c r="O1345" s="26">
        <f>O1346+O1350</f>
        <v>3162809903</v>
      </c>
      <c r="P1345" s="26">
        <f>P1346+P1350</f>
        <v>870672361.20000005</v>
      </c>
      <c r="Q1345" s="74">
        <f>Q1346+Q1350</f>
        <v>850028334.20000005</v>
      </c>
    </row>
    <row r="1346" spans="1:17" ht="32.25" thickBot="1" x14ac:dyDescent="0.3">
      <c r="A1346" s="87" t="s">
        <v>508</v>
      </c>
      <c r="B1346" s="15" t="s">
        <v>406</v>
      </c>
      <c r="C1346" s="12" t="s">
        <v>13</v>
      </c>
      <c r="D1346" s="12">
        <v>13</v>
      </c>
      <c r="E1346" s="12" t="s">
        <v>14</v>
      </c>
      <c r="F1346" s="16" t="s">
        <v>407</v>
      </c>
      <c r="G1346" s="26">
        <f>G1347</f>
        <v>1000000000</v>
      </c>
      <c r="H1346" s="26">
        <f>H1347</f>
        <v>0</v>
      </c>
      <c r="I1346" s="26">
        <f>I1347</f>
        <v>0</v>
      </c>
      <c r="J1346" s="26">
        <f>J1347</f>
        <v>0</v>
      </c>
      <c r="K1346" s="26">
        <f>K1347</f>
        <v>0</v>
      </c>
      <c r="L1346" s="26">
        <f t="shared" si="465"/>
        <v>0</v>
      </c>
      <c r="M1346" s="26">
        <f>M1347</f>
        <v>1000000000</v>
      </c>
      <c r="N1346" s="26">
        <f>N1347</f>
        <v>874002500</v>
      </c>
      <c r="O1346" s="26">
        <f>O1347</f>
        <v>367250432</v>
      </c>
      <c r="P1346" s="26">
        <f>P1347</f>
        <v>0</v>
      </c>
      <c r="Q1346" s="74">
        <f>Q1347</f>
        <v>0</v>
      </c>
    </row>
    <row r="1347" spans="1:17" ht="32.25" thickBot="1" x14ac:dyDescent="0.3">
      <c r="A1347" s="87" t="s">
        <v>508</v>
      </c>
      <c r="B1347" s="15" t="s">
        <v>408</v>
      </c>
      <c r="C1347" s="12" t="s">
        <v>13</v>
      </c>
      <c r="D1347" s="12">
        <v>13</v>
      </c>
      <c r="E1347" s="12" t="s">
        <v>14</v>
      </c>
      <c r="F1347" s="16" t="s">
        <v>407</v>
      </c>
      <c r="G1347" s="26">
        <f t="shared" ref="G1347:K1348" si="482">+G1348</f>
        <v>1000000000</v>
      </c>
      <c r="H1347" s="26">
        <f t="shared" si="482"/>
        <v>0</v>
      </c>
      <c r="I1347" s="26">
        <f t="shared" si="482"/>
        <v>0</v>
      </c>
      <c r="J1347" s="26">
        <f t="shared" si="482"/>
        <v>0</v>
      </c>
      <c r="K1347" s="26">
        <f t="shared" si="482"/>
        <v>0</v>
      </c>
      <c r="L1347" s="26">
        <f t="shared" si="465"/>
        <v>0</v>
      </c>
      <c r="M1347" s="26">
        <f>+M1348</f>
        <v>1000000000</v>
      </c>
      <c r="N1347" s="26">
        <f t="shared" ref="N1347:Q1348" si="483">+N1348</f>
        <v>874002500</v>
      </c>
      <c r="O1347" s="26">
        <f t="shared" si="483"/>
        <v>367250432</v>
      </c>
      <c r="P1347" s="26">
        <f t="shared" si="483"/>
        <v>0</v>
      </c>
      <c r="Q1347" s="74">
        <f t="shared" si="483"/>
        <v>0</v>
      </c>
    </row>
    <row r="1348" spans="1:17" ht="19.5" thickBot="1" x14ac:dyDescent="0.3">
      <c r="A1348" s="87" t="s">
        <v>508</v>
      </c>
      <c r="B1348" s="15" t="s">
        <v>409</v>
      </c>
      <c r="C1348" s="12" t="s">
        <v>13</v>
      </c>
      <c r="D1348" s="12">
        <v>13</v>
      </c>
      <c r="E1348" s="12" t="s">
        <v>14</v>
      </c>
      <c r="F1348" s="16" t="s">
        <v>410</v>
      </c>
      <c r="G1348" s="26">
        <f t="shared" si="482"/>
        <v>1000000000</v>
      </c>
      <c r="H1348" s="26">
        <f t="shared" si="482"/>
        <v>0</v>
      </c>
      <c r="I1348" s="26">
        <f t="shared" si="482"/>
        <v>0</v>
      </c>
      <c r="J1348" s="26">
        <f t="shared" si="482"/>
        <v>0</v>
      </c>
      <c r="K1348" s="26">
        <f t="shared" si="482"/>
        <v>0</v>
      </c>
      <c r="L1348" s="26">
        <f t="shared" si="465"/>
        <v>0</v>
      </c>
      <c r="M1348" s="26">
        <f>+M1349</f>
        <v>1000000000</v>
      </c>
      <c r="N1348" s="26">
        <f t="shared" si="483"/>
        <v>874002500</v>
      </c>
      <c r="O1348" s="26">
        <f t="shared" si="483"/>
        <v>367250432</v>
      </c>
      <c r="P1348" s="26">
        <f t="shared" si="483"/>
        <v>0</v>
      </c>
      <c r="Q1348" s="74">
        <f t="shared" si="483"/>
        <v>0</v>
      </c>
    </row>
    <row r="1349" spans="1:17" ht="19.5" thickBot="1" x14ac:dyDescent="0.3">
      <c r="A1349" s="87" t="s">
        <v>508</v>
      </c>
      <c r="B1349" s="18" t="s">
        <v>411</v>
      </c>
      <c r="C1349" s="19" t="s">
        <v>13</v>
      </c>
      <c r="D1349" s="19">
        <v>13</v>
      </c>
      <c r="E1349" s="19" t="s">
        <v>14</v>
      </c>
      <c r="F1349" s="20" t="s">
        <v>247</v>
      </c>
      <c r="G1349" s="21">
        <v>1000000000</v>
      </c>
      <c r="H1349" s="21">
        <v>0</v>
      </c>
      <c r="I1349" s="21">
        <v>0</v>
      </c>
      <c r="J1349" s="21">
        <v>0</v>
      </c>
      <c r="K1349" s="21">
        <v>0</v>
      </c>
      <c r="L1349" s="21">
        <f t="shared" si="465"/>
        <v>0</v>
      </c>
      <c r="M1349" s="21">
        <f>+G1349+L1349</f>
        <v>1000000000</v>
      </c>
      <c r="N1349" s="21">
        <v>874002500</v>
      </c>
      <c r="O1349" s="21">
        <v>367250432</v>
      </c>
      <c r="P1349" s="21">
        <v>0</v>
      </c>
      <c r="Q1349" s="62">
        <v>0</v>
      </c>
    </row>
    <row r="1350" spans="1:17" ht="32.25" thickBot="1" x14ac:dyDescent="0.3">
      <c r="A1350" s="87" t="s">
        <v>508</v>
      </c>
      <c r="B1350" s="15" t="s">
        <v>412</v>
      </c>
      <c r="C1350" s="12" t="s">
        <v>13</v>
      </c>
      <c r="D1350" s="12">
        <v>13</v>
      </c>
      <c r="E1350" s="12" t="s">
        <v>14</v>
      </c>
      <c r="F1350" s="16" t="s">
        <v>413</v>
      </c>
      <c r="G1350" s="27">
        <f t="shared" ref="G1350:K1352" si="484">+G1351</f>
        <v>3056837754</v>
      </c>
      <c r="H1350" s="27">
        <f t="shared" si="484"/>
        <v>0</v>
      </c>
      <c r="I1350" s="27">
        <f t="shared" si="484"/>
        <v>0</v>
      </c>
      <c r="J1350" s="27">
        <f t="shared" si="484"/>
        <v>0</v>
      </c>
      <c r="K1350" s="27">
        <f t="shared" si="484"/>
        <v>0</v>
      </c>
      <c r="L1350" s="27">
        <f t="shared" si="465"/>
        <v>0</v>
      </c>
      <c r="M1350" s="27">
        <f>+M1351</f>
        <v>3056837754</v>
      </c>
      <c r="N1350" s="27">
        <f t="shared" ref="N1350:Q1352" si="485">+N1351</f>
        <v>2887620760</v>
      </c>
      <c r="O1350" s="27">
        <f t="shared" si="485"/>
        <v>2795559471</v>
      </c>
      <c r="P1350" s="27">
        <f t="shared" si="485"/>
        <v>870672361.20000005</v>
      </c>
      <c r="Q1350" s="64">
        <f t="shared" si="485"/>
        <v>850028334.20000005</v>
      </c>
    </row>
    <row r="1351" spans="1:17" ht="32.25" thickBot="1" x14ac:dyDescent="0.3">
      <c r="A1351" s="87" t="s">
        <v>508</v>
      </c>
      <c r="B1351" s="15" t="s">
        <v>414</v>
      </c>
      <c r="C1351" s="12" t="s">
        <v>13</v>
      </c>
      <c r="D1351" s="12">
        <v>13</v>
      </c>
      <c r="E1351" s="12" t="s">
        <v>14</v>
      </c>
      <c r="F1351" s="16" t="s">
        <v>413</v>
      </c>
      <c r="G1351" s="27">
        <f t="shared" si="484"/>
        <v>3056837754</v>
      </c>
      <c r="H1351" s="27">
        <f t="shared" si="484"/>
        <v>0</v>
      </c>
      <c r="I1351" s="27">
        <f t="shared" si="484"/>
        <v>0</v>
      </c>
      <c r="J1351" s="27">
        <f t="shared" si="484"/>
        <v>0</v>
      </c>
      <c r="K1351" s="27">
        <f t="shared" si="484"/>
        <v>0</v>
      </c>
      <c r="L1351" s="27">
        <f t="shared" si="465"/>
        <v>0</v>
      </c>
      <c r="M1351" s="27">
        <f>+M1352</f>
        <v>3056837754</v>
      </c>
      <c r="N1351" s="27">
        <f t="shared" si="485"/>
        <v>2887620760</v>
      </c>
      <c r="O1351" s="27">
        <f t="shared" si="485"/>
        <v>2795559471</v>
      </c>
      <c r="P1351" s="27">
        <f t="shared" si="485"/>
        <v>870672361.20000005</v>
      </c>
      <c r="Q1351" s="64">
        <f t="shared" si="485"/>
        <v>850028334.20000005</v>
      </c>
    </row>
    <row r="1352" spans="1:17" ht="19.5" thickBot="1" x14ac:dyDescent="0.3">
      <c r="A1352" s="87" t="s">
        <v>508</v>
      </c>
      <c r="B1352" s="15" t="s">
        <v>415</v>
      </c>
      <c r="C1352" s="12" t="s">
        <v>13</v>
      </c>
      <c r="D1352" s="12">
        <v>13</v>
      </c>
      <c r="E1352" s="12" t="s">
        <v>14</v>
      </c>
      <c r="F1352" s="16" t="s">
        <v>378</v>
      </c>
      <c r="G1352" s="27">
        <f t="shared" si="484"/>
        <v>3056837754</v>
      </c>
      <c r="H1352" s="27">
        <f t="shared" si="484"/>
        <v>0</v>
      </c>
      <c r="I1352" s="27">
        <f t="shared" si="484"/>
        <v>0</v>
      </c>
      <c r="J1352" s="27">
        <f t="shared" si="484"/>
        <v>0</v>
      </c>
      <c r="K1352" s="27">
        <f t="shared" si="484"/>
        <v>0</v>
      </c>
      <c r="L1352" s="27">
        <f t="shared" si="465"/>
        <v>0</v>
      </c>
      <c r="M1352" s="27">
        <f>+M1353</f>
        <v>3056837754</v>
      </c>
      <c r="N1352" s="27">
        <f t="shared" si="485"/>
        <v>2887620760</v>
      </c>
      <c r="O1352" s="27">
        <f t="shared" si="485"/>
        <v>2795559471</v>
      </c>
      <c r="P1352" s="27">
        <f t="shared" si="485"/>
        <v>870672361.20000005</v>
      </c>
      <c r="Q1352" s="64">
        <f t="shared" si="485"/>
        <v>850028334.20000005</v>
      </c>
    </row>
    <row r="1353" spans="1:17" ht="19.5" thickBot="1" x14ac:dyDescent="0.3">
      <c r="A1353" s="87" t="s">
        <v>508</v>
      </c>
      <c r="B1353" s="18" t="s">
        <v>416</v>
      </c>
      <c r="C1353" s="19" t="s">
        <v>13</v>
      </c>
      <c r="D1353" s="19">
        <v>13</v>
      </c>
      <c r="E1353" s="19" t="s">
        <v>14</v>
      </c>
      <c r="F1353" s="20" t="s">
        <v>247</v>
      </c>
      <c r="G1353" s="21">
        <v>3056837754</v>
      </c>
      <c r="H1353" s="21">
        <v>0</v>
      </c>
      <c r="I1353" s="21">
        <v>0</v>
      </c>
      <c r="J1353" s="21">
        <v>0</v>
      </c>
      <c r="K1353" s="21">
        <v>0</v>
      </c>
      <c r="L1353" s="21">
        <f t="shared" si="465"/>
        <v>0</v>
      </c>
      <c r="M1353" s="21">
        <f>+G1353+L1353</f>
        <v>3056837754</v>
      </c>
      <c r="N1353" s="21">
        <v>2887620760</v>
      </c>
      <c r="O1353" s="21">
        <v>2795559471</v>
      </c>
      <c r="P1353" s="21">
        <v>870672361.20000005</v>
      </c>
      <c r="Q1353" s="62">
        <v>850028334.20000005</v>
      </c>
    </row>
    <row r="1354" spans="1:17" ht="19.5" thickBot="1" x14ac:dyDescent="0.3">
      <c r="A1354" s="87" t="s">
        <v>508</v>
      </c>
      <c r="B1354" s="15" t="s">
        <v>417</v>
      </c>
      <c r="C1354" s="12" t="s">
        <v>13</v>
      </c>
      <c r="D1354" s="12">
        <v>13</v>
      </c>
      <c r="E1354" s="12" t="s">
        <v>14</v>
      </c>
      <c r="F1354" s="16" t="s">
        <v>418</v>
      </c>
      <c r="G1354" s="26">
        <f t="shared" ref="G1354:K1355" si="486">+G1355</f>
        <v>907945356</v>
      </c>
      <c r="H1354" s="26">
        <f t="shared" si="486"/>
        <v>0</v>
      </c>
      <c r="I1354" s="26">
        <f t="shared" si="486"/>
        <v>0</v>
      </c>
      <c r="J1354" s="26">
        <f t="shared" si="486"/>
        <v>0</v>
      </c>
      <c r="K1354" s="26">
        <f t="shared" si="486"/>
        <v>0</v>
      </c>
      <c r="L1354" s="26">
        <f t="shared" si="465"/>
        <v>0</v>
      </c>
      <c r="M1354" s="26">
        <f>+M1355</f>
        <v>907945356</v>
      </c>
      <c r="N1354" s="26">
        <f t="shared" ref="N1354:Q1355" si="487">+N1355</f>
        <v>155805484</v>
      </c>
      <c r="O1354" s="26">
        <f t="shared" si="487"/>
        <v>151684501.33000001</v>
      </c>
      <c r="P1354" s="26">
        <f t="shared" si="487"/>
        <v>55258282.82</v>
      </c>
      <c r="Q1354" s="74">
        <f t="shared" si="487"/>
        <v>55258282.82</v>
      </c>
    </row>
    <row r="1355" spans="1:17" ht="19.5" thickBot="1" x14ac:dyDescent="0.3">
      <c r="A1355" s="87" t="s">
        <v>508</v>
      </c>
      <c r="B1355" s="15" t="s">
        <v>419</v>
      </c>
      <c r="C1355" s="12" t="s">
        <v>13</v>
      </c>
      <c r="D1355" s="12">
        <v>13</v>
      </c>
      <c r="E1355" s="12" t="s">
        <v>14</v>
      </c>
      <c r="F1355" s="43" t="s">
        <v>240</v>
      </c>
      <c r="G1355" s="26">
        <f t="shared" si="486"/>
        <v>907945356</v>
      </c>
      <c r="H1355" s="26">
        <f t="shared" si="486"/>
        <v>0</v>
      </c>
      <c r="I1355" s="26">
        <f t="shared" si="486"/>
        <v>0</v>
      </c>
      <c r="J1355" s="26">
        <f t="shared" si="486"/>
        <v>0</v>
      </c>
      <c r="K1355" s="26">
        <f t="shared" si="486"/>
        <v>0</v>
      </c>
      <c r="L1355" s="26">
        <f t="shared" si="465"/>
        <v>0</v>
      </c>
      <c r="M1355" s="26">
        <f>+M1356</f>
        <v>907945356</v>
      </c>
      <c r="N1355" s="26">
        <f t="shared" si="487"/>
        <v>155805484</v>
      </c>
      <c r="O1355" s="26">
        <f t="shared" si="487"/>
        <v>151684501.33000001</v>
      </c>
      <c r="P1355" s="26">
        <f t="shared" si="487"/>
        <v>55258282.82</v>
      </c>
      <c r="Q1355" s="74">
        <f t="shared" si="487"/>
        <v>55258282.82</v>
      </c>
    </row>
    <row r="1356" spans="1:17" ht="32.25" thickBot="1" x14ac:dyDescent="0.3">
      <c r="A1356" s="87" t="s">
        <v>508</v>
      </c>
      <c r="B1356" s="15" t="s">
        <v>420</v>
      </c>
      <c r="C1356" s="12" t="s">
        <v>13</v>
      </c>
      <c r="D1356" s="12">
        <v>13</v>
      </c>
      <c r="E1356" s="12" t="s">
        <v>14</v>
      </c>
      <c r="F1356" s="16" t="s">
        <v>421</v>
      </c>
      <c r="G1356" s="26">
        <f>G1357</f>
        <v>907945356</v>
      </c>
      <c r="H1356" s="26">
        <f>H1357</f>
        <v>0</v>
      </c>
      <c r="I1356" s="26">
        <f>I1357</f>
        <v>0</v>
      </c>
      <c r="J1356" s="26">
        <f>J1357</f>
        <v>0</v>
      </c>
      <c r="K1356" s="26">
        <f>K1357</f>
        <v>0</v>
      </c>
      <c r="L1356" s="26">
        <f t="shared" si="465"/>
        <v>0</v>
      </c>
      <c r="M1356" s="26">
        <f>M1357</f>
        <v>907945356</v>
      </c>
      <c r="N1356" s="26">
        <f>N1357</f>
        <v>155805484</v>
      </c>
      <c r="O1356" s="26">
        <f>O1357</f>
        <v>151684501.33000001</v>
      </c>
      <c r="P1356" s="26">
        <f>P1357</f>
        <v>55258282.82</v>
      </c>
      <c r="Q1356" s="74">
        <f>Q1357</f>
        <v>55258282.82</v>
      </c>
    </row>
    <row r="1357" spans="1:17" ht="32.25" thickBot="1" x14ac:dyDescent="0.3">
      <c r="A1357" s="87" t="s">
        <v>508</v>
      </c>
      <c r="B1357" s="15" t="s">
        <v>422</v>
      </c>
      <c r="C1357" s="12" t="s">
        <v>13</v>
      </c>
      <c r="D1357" s="12">
        <v>13</v>
      </c>
      <c r="E1357" s="12" t="s">
        <v>14</v>
      </c>
      <c r="F1357" s="16" t="s">
        <v>421</v>
      </c>
      <c r="G1357" s="26">
        <f t="shared" ref="G1357:K1358" si="488">+G1358</f>
        <v>907945356</v>
      </c>
      <c r="H1357" s="26">
        <f t="shared" si="488"/>
        <v>0</v>
      </c>
      <c r="I1357" s="26">
        <f t="shared" si="488"/>
        <v>0</v>
      </c>
      <c r="J1357" s="26">
        <f t="shared" si="488"/>
        <v>0</v>
      </c>
      <c r="K1357" s="26">
        <f t="shared" si="488"/>
        <v>0</v>
      </c>
      <c r="L1357" s="26">
        <f t="shared" si="465"/>
        <v>0</v>
      </c>
      <c r="M1357" s="26">
        <f>+M1358</f>
        <v>907945356</v>
      </c>
      <c r="N1357" s="26">
        <f t="shared" ref="N1357:Q1358" si="489">+N1358</f>
        <v>155805484</v>
      </c>
      <c r="O1357" s="26">
        <f t="shared" si="489"/>
        <v>151684501.33000001</v>
      </c>
      <c r="P1357" s="26">
        <f t="shared" si="489"/>
        <v>55258282.82</v>
      </c>
      <c r="Q1357" s="74">
        <f t="shared" si="489"/>
        <v>55258282.82</v>
      </c>
    </row>
    <row r="1358" spans="1:17" ht="19.5" thickBot="1" x14ac:dyDescent="0.3">
      <c r="A1358" s="87" t="s">
        <v>508</v>
      </c>
      <c r="B1358" s="15" t="s">
        <v>423</v>
      </c>
      <c r="C1358" s="12" t="s">
        <v>13</v>
      </c>
      <c r="D1358" s="12">
        <v>13</v>
      </c>
      <c r="E1358" s="12" t="s">
        <v>14</v>
      </c>
      <c r="F1358" s="16" t="s">
        <v>378</v>
      </c>
      <c r="G1358" s="26">
        <f t="shared" si="488"/>
        <v>907945356</v>
      </c>
      <c r="H1358" s="26">
        <f t="shared" si="488"/>
        <v>0</v>
      </c>
      <c r="I1358" s="26">
        <f t="shared" si="488"/>
        <v>0</v>
      </c>
      <c r="J1358" s="26">
        <f t="shared" si="488"/>
        <v>0</v>
      </c>
      <c r="K1358" s="26">
        <f t="shared" si="488"/>
        <v>0</v>
      </c>
      <c r="L1358" s="26">
        <f t="shared" si="465"/>
        <v>0</v>
      </c>
      <c r="M1358" s="26">
        <f>+M1359</f>
        <v>907945356</v>
      </c>
      <c r="N1358" s="26">
        <f t="shared" si="489"/>
        <v>155805484</v>
      </c>
      <c r="O1358" s="26">
        <f t="shared" si="489"/>
        <v>151684501.33000001</v>
      </c>
      <c r="P1358" s="26">
        <f t="shared" si="489"/>
        <v>55258282.82</v>
      </c>
      <c r="Q1358" s="74">
        <f t="shared" si="489"/>
        <v>55258282.82</v>
      </c>
    </row>
    <row r="1359" spans="1:17" ht="19.5" thickBot="1" x14ac:dyDescent="0.3">
      <c r="A1359" s="87" t="s">
        <v>508</v>
      </c>
      <c r="B1359" s="18" t="s">
        <v>424</v>
      </c>
      <c r="C1359" s="19" t="s">
        <v>13</v>
      </c>
      <c r="D1359" s="19">
        <v>13</v>
      </c>
      <c r="E1359" s="19" t="s">
        <v>14</v>
      </c>
      <c r="F1359" s="20" t="s">
        <v>247</v>
      </c>
      <c r="G1359" s="21">
        <v>907945356</v>
      </c>
      <c r="H1359" s="21">
        <v>0</v>
      </c>
      <c r="I1359" s="21">
        <v>0</v>
      </c>
      <c r="J1359" s="21">
        <v>0</v>
      </c>
      <c r="K1359" s="21">
        <v>0</v>
      </c>
      <c r="L1359" s="21">
        <f t="shared" si="465"/>
        <v>0</v>
      </c>
      <c r="M1359" s="21">
        <f>+G1359+L1359</f>
        <v>907945356</v>
      </c>
      <c r="N1359" s="21">
        <v>155805484</v>
      </c>
      <c r="O1359" s="21">
        <v>151684501.33000001</v>
      </c>
      <c r="P1359" s="21">
        <v>55258282.82</v>
      </c>
      <c r="Q1359" s="62">
        <v>55258282.82</v>
      </c>
    </row>
    <row r="1360" spans="1:17" ht="32.25" thickBot="1" x14ac:dyDescent="0.3">
      <c r="A1360" s="87" t="s">
        <v>508</v>
      </c>
      <c r="B1360" s="49" t="s">
        <v>425</v>
      </c>
      <c r="C1360" s="46" t="s">
        <v>13</v>
      </c>
      <c r="D1360" s="12">
        <v>13</v>
      </c>
      <c r="E1360" s="12" t="s">
        <v>14</v>
      </c>
      <c r="F1360" s="43" t="s">
        <v>426</v>
      </c>
      <c r="G1360" s="29">
        <f t="shared" ref="G1360:K1361" si="490">+G1362</f>
        <v>55000000000</v>
      </c>
      <c r="H1360" s="29">
        <f t="shared" si="490"/>
        <v>0</v>
      </c>
      <c r="I1360" s="29">
        <f t="shared" si="490"/>
        <v>0</v>
      </c>
      <c r="J1360" s="29">
        <f t="shared" si="490"/>
        <v>0</v>
      </c>
      <c r="K1360" s="29">
        <f t="shared" si="490"/>
        <v>0</v>
      </c>
      <c r="L1360" s="29">
        <f t="shared" si="465"/>
        <v>0</v>
      </c>
      <c r="M1360" s="29">
        <f>+M1362</f>
        <v>55000000000</v>
      </c>
      <c r="N1360" s="29">
        <f t="shared" ref="N1360:Q1361" si="491">+N1362</f>
        <v>32550849642.610001</v>
      </c>
      <c r="O1360" s="29">
        <f t="shared" si="491"/>
        <v>19231273855.32</v>
      </c>
      <c r="P1360" s="29">
        <f t="shared" si="491"/>
        <v>6591150621.7799997</v>
      </c>
      <c r="Q1360" s="63">
        <f t="shared" si="491"/>
        <v>6526591313.7799997</v>
      </c>
    </row>
    <row r="1361" spans="1:17" ht="32.25" thickBot="1" x14ac:dyDescent="0.3">
      <c r="A1361" s="87" t="s">
        <v>508</v>
      </c>
      <c r="B1361" s="49" t="s">
        <v>425</v>
      </c>
      <c r="C1361" s="46" t="s">
        <v>16</v>
      </c>
      <c r="D1361" s="12">
        <v>20</v>
      </c>
      <c r="E1361" s="12" t="s">
        <v>14</v>
      </c>
      <c r="F1361" s="43" t="s">
        <v>426</v>
      </c>
      <c r="G1361" s="29">
        <f t="shared" si="490"/>
        <v>10000000000</v>
      </c>
      <c r="H1361" s="29">
        <f t="shared" si="490"/>
        <v>0</v>
      </c>
      <c r="I1361" s="29">
        <f t="shared" si="490"/>
        <v>0</v>
      </c>
      <c r="J1361" s="29">
        <f t="shared" si="490"/>
        <v>0</v>
      </c>
      <c r="K1361" s="29">
        <f t="shared" si="490"/>
        <v>0</v>
      </c>
      <c r="L1361" s="29">
        <f t="shared" si="465"/>
        <v>0</v>
      </c>
      <c r="M1361" s="29">
        <f>+M1363</f>
        <v>10000000000</v>
      </c>
      <c r="N1361" s="29">
        <f t="shared" si="491"/>
        <v>0</v>
      </c>
      <c r="O1361" s="29">
        <f t="shared" si="491"/>
        <v>0</v>
      </c>
      <c r="P1361" s="29">
        <f t="shared" si="491"/>
        <v>0</v>
      </c>
      <c r="Q1361" s="63">
        <f t="shared" si="491"/>
        <v>0</v>
      </c>
    </row>
    <row r="1362" spans="1:17" ht="19.5" thickBot="1" x14ac:dyDescent="0.3">
      <c r="A1362" s="87" t="s">
        <v>508</v>
      </c>
      <c r="B1362" s="49" t="s">
        <v>427</v>
      </c>
      <c r="C1362" s="46" t="s">
        <v>13</v>
      </c>
      <c r="D1362" s="12">
        <v>13</v>
      </c>
      <c r="E1362" s="12" t="s">
        <v>14</v>
      </c>
      <c r="F1362" s="43" t="s">
        <v>240</v>
      </c>
      <c r="G1362" s="29">
        <f>+G1364+G1368+G1378+G1382</f>
        <v>55000000000</v>
      </c>
      <c r="H1362" s="29">
        <f>+H1364+H1368+H1378+H1382</f>
        <v>0</v>
      </c>
      <c r="I1362" s="29">
        <f>+I1364+I1368+I1378+I1382</f>
        <v>0</v>
      </c>
      <c r="J1362" s="29">
        <f>+J1364+J1368+J1378+J1382</f>
        <v>0</v>
      </c>
      <c r="K1362" s="29">
        <f>+K1364+K1368+K1378+K1382</f>
        <v>0</v>
      </c>
      <c r="L1362" s="29">
        <f t="shared" si="465"/>
        <v>0</v>
      </c>
      <c r="M1362" s="29">
        <f>+M1367+M1375+M1376+M1378+M1382</f>
        <v>55000000000</v>
      </c>
      <c r="N1362" s="29">
        <f>+N1364+N1368+N1378+N1382</f>
        <v>32550849642.610001</v>
      </c>
      <c r="O1362" s="29">
        <f>+O1364+O1368+O1378+O1382</f>
        <v>19231273855.32</v>
      </c>
      <c r="P1362" s="29">
        <f>+P1364+P1368+P1378+P1382</f>
        <v>6591150621.7799997</v>
      </c>
      <c r="Q1362" s="63">
        <f>+Q1364+Q1368+Q1378+Q1382</f>
        <v>6526591313.7799997</v>
      </c>
    </row>
    <row r="1363" spans="1:17" ht="19.5" thickBot="1" x14ac:dyDescent="0.3">
      <c r="A1363" s="87" t="s">
        <v>508</v>
      </c>
      <c r="B1363" s="49" t="s">
        <v>427</v>
      </c>
      <c r="C1363" s="46" t="s">
        <v>16</v>
      </c>
      <c r="D1363" s="12">
        <v>20</v>
      </c>
      <c r="E1363" s="12" t="s">
        <v>14</v>
      </c>
      <c r="F1363" s="43" t="s">
        <v>240</v>
      </c>
      <c r="G1363" s="29">
        <f>+G1369</f>
        <v>10000000000</v>
      </c>
      <c r="H1363" s="29">
        <f>+H1369</f>
        <v>0</v>
      </c>
      <c r="I1363" s="29">
        <f>+I1369</f>
        <v>0</v>
      </c>
      <c r="J1363" s="29">
        <f>+J1369</f>
        <v>0</v>
      </c>
      <c r="K1363" s="29">
        <f>+K1369</f>
        <v>0</v>
      </c>
      <c r="L1363" s="29">
        <f t="shared" si="465"/>
        <v>0</v>
      </c>
      <c r="M1363" s="29">
        <f>+M1377</f>
        <v>10000000000</v>
      </c>
      <c r="N1363" s="29">
        <f>+N1369</f>
        <v>0</v>
      </c>
      <c r="O1363" s="29">
        <f>+O1369</f>
        <v>0</v>
      </c>
      <c r="P1363" s="29">
        <f>+P1369</f>
        <v>0</v>
      </c>
      <c r="Q1363" s="63">
        <f>+Q1369</f>
        <v>0</v>
      </c>
    </row>
    <row r="1364" spans="1:17" ht="48" thickBot="1" x14ac:dyDescent="0.3">
      <c r="A1364" s="87" t="s">
        <v>508</v>
      </c>
      <c r="B1364" s="44" t="s">
        <v>428</v>
      </c>
      <c r="C1364" s="46" t="s">
        <v>13</v>
      </c>
      <c r="D1364" s="12">
        <v>13</v>
      </c>
      <c r="E1364" s="12" t="s">
        <v>14</v>
      </c>
      <c r="F1364" s="43" t="s">
        <v>429</v>
      </c>
      <c r="G1364" s="29">
        <f t="shared" ref="G1364:K1366" si="492">+G1365</f>
        <v>200000000</v>
      </c>
      <c r="H1364" s="29">
        <f t="shared" si="492"/>
        <v>0</v>
      </c>
      <c r="I1364" s="29">
        <f t="shared" si="492"/>
        <v>0</v>
      </c>
      <c r="J1364" s="29">
        <f t="shared" si="492"/>
        <v>0</v>
      </c>
      <c r="K1364" s="29">
        <f t="shared" si="492"/>
        <v>0</v>
      </c>
      <c r="L1364" s="29">
        <f t="shared" si="465"/>
        <v>0</v>
      </c>
      <c r="M1364" s="29">
        <f>+M1365</f>
        <v>200000000</v>
      </c>
      <c r="N1364" s="29">
        <f t="shared" ref="N1364:Q1366" si="493">+N1365</f>
        <v>144566687</v>
      </c>
      <c r="O1364" s="29">
        <f t="shared" si="493"/>
        <v>79901202.659999996</v>
      </c>
      <c r="P1364" s="29">
        <f t="shared" si="493"/>
        <v>28386757.66</v>
      </c>
      <c r="Q1364" s="63">
        <f t="shared" si="493"/>
        <v>24298309.66</v>
      </c>
    </row>
    <row r="1365" spans="1:17" ht="48" thickBot="1" x14ac:dyDescent="0.3">
      <c r="A1365" s="87" t="s">
        <v>508</v>
      </c>
      <c r="B1365" s="44" t="s">
        <v>430</v>
      </c>
      <c r="C1365" s="46" t="s">
        <v>13</v>
      </c>
      <c r="D1365" s="12">
        <v>13</v>
      </c>
      <c r="E1365" s="12" t="s">
        <v>14</v>
      </c>
      <c r="F1365" s="43" t="s">
        <v>429</v>
      </c>
      <c r="G1365" s="29">
        <f t="shared" si="492"/>
        <v>200000000</v>
      </c>
      <c r="H1365" s="29">
        <f t="shared" si="492"/>
        <v>0</v>
      </c>
      <c r="I1365" s="29">
        <f t="shared" si="492"/>
        <v>0</v>
      </c>
      <c r="J1365" s="29">
        <f t="shared" si="492"/>
        <v>0</v>
      </c>
      <c r="K1365" s="29">
        <f t="shared" si="492"/>
        <v>0</v>
      </c>
      <c r="L1365" s="29">
        <f t="shared" ref="L1365:L1428" si="494">+H1365-I1365+J1365-K1365</f>
        <v>0</v>
      </c>
      <c r="M1365" s="29">
        <f>+M1366</f>
        <v>200000000</v>
      </c>
      <c r="N1365" s="29">
        <f t="shared" si="493"/>
        <v>144566687</v>
      </c>
      <c r="O1365" s="29">
        <f t="shared" si="493"/>
        <v>79901202.659999996</v>
      </c>
      <c r="P1365" s="29">
        <f t="shared" si="493"/>
        <v>28386757.66</v>
      </c>
      <c r="Q1365" s="63">
        <f t="shared" si="493"/>
        <v>24298309.66</v>
      </c>
    </row>
    <row r="1366" spans="1:17" ht="32.25" thickBot="1" x14ac:dyDescent="0.3">
      <c r="A1366" s="87" t="s">
        <v>508</v>
      </c>
      <c r="B1366" s="44" t="s">
        <v>431</v>
      </c>
      <c r="C1366" s="46" t="s">
        <v>13</v>
      </c>
      <c r="D1366" s="12">
        <v>13</v>
      </c>
      <c r="E1366" s="12" t="s">
        <v>14</v>
      </c>
      <c r="F1366" s="43" t="s">
        <v>432</v>
      </c>
      <c r="G1366" s="29">
        <f t="shared" si="492"/>
        <v>200000000</v>
      </c>
      <c r="H1366" s="29">
        <f t="shared" si="492"/>
        <v>0</v>
      </c>
      <c r="I1366" s="29">
        <f t="shared" si="492"/>
        <v>0</v>
      </c>
      <c r="J1366" s="29">
        <f t="shared" si="492"/>
        <v>0</v>
      </c>
      <c r="K1366" s="29">
        <f t="shared" si="492"/>
        <v>0</v>
      </c>
      <c r="L1366" s="29">
        <f t="shared" si="494"/>
        <v>0</v>
      </c>
      <c r="M1366" s="29">
        <f>+M1367</f>
        <v>200000000</v>
      </c>
      <c r="N1366" s="29">
        <f t="shared" si="493"/>
        <v>144566687</v>
      </c>
      <c r="O1366" s="29">
        <f t="shared" si="493"/>
        <v>79901202.659999996</v>
      </c>
      <c r="P1366" s="29">
        <f t="shared" si="493"/>
        <v>28386757.66</v>
      </c>
      <c r="Q1366" s="63">
        <f t="shared" si="493"/>
        <v>24298309.66</v>
      </c>
    </row>
    <row r="1367" spans="1:17" ht="19.5" thickBot="1" x14ac:dyDescent="0.3">
      <c r="A1367" s="87" t="s">
        <v>508</v>
      </c>
      <c r="B1367" s="18" t="s">
        <v>433</v>
      </c>
      <c r="C1367" s="48" t="s">
        <v>13</v>
      </c>
      <c r="D1367" s="19">
        <v>13</v>
      </c>
      <c r="E1367" s="19" t="s">
        <v>14</v>
      </c>
      <c r="F1367" s="20" t="s">
        <v>247</v>
      </c>
      <c r="G1367" s="21">
        <v>200000000</v>
      </c>
      <c r="H1367" s="21">
        <v>0</v>
      </c>
      <c r="I1367" s="21">
        <v>0</v>
      </c>
      <c r="J1367" s="21">
        <v>0</v>
      </c>
      <c r="K1367" s="21">
        <v>0</v>
      </c>
      <c r="L1367" s="21">
        <f t="shared" si="494"/>
        <v>0</v>
      </c>
      <c r="M1367" s="21">
        <f t="shared" ref="M1367:M1377" si="495">+G1367+L1367</f>
        <v>200000000</v>
      </c>
      <c r="N1367" s="21">
        <v>144566687</v>
      </c>
      <c r="O1367" s="21">
        <v>79901202.659999996</v>
      </c>
      <c r="P1367" s="21">
        <v>28386757.66</v>
      </c>
      <c r="Q1367" s="62">
        <v>24298309.66</v>
      </c>
    </row>
    <row r="1368" spans="1:17" ht="48" thickBot="1" x14ac:dyDescent="0.3">
      <c r="A1368" s="87" t="s">
        <v>508</v>
      </c>
      <c r="B1368" s="44" t="s">
        <v>434</v>
      </c>
      <c r="C1368" s="50" t="s">
        <v>13</v>
      </c>
      <c r="D1368" s="12">
        <v>13</v>
      </c>
      <c r="E1368" s="12" t="s">
        <v>14</v>
      </c>
      <c r="F1368" s="43" t="s">
        <v>435</v>
      </c>
      <c r="G1368" s="26">
        <f>+G1370</f>
        <v>48800000000</v>
      </c>
      <c r="H1368" s="26">
        <f>+H1370</f>
        <v>0</v>
      </c>
      <c r="I1368" s="26">
        <f>+I1370</f>
        <v>0</v>
      </c>
      <c r="J1368" s="26">
        <f>+J1370</f>
        <v>0</v>
      </c>
      <c r="K1368" s="26">
        <f>+K1370</f>
        <v>0</v>
      </c>
      <c r="L1368" s="29">
        <f t="shared" si="494"/>
        <v>0</v>
      </c>
      <c r="M1368" s="27">
        <f t="shared" si="495"/>
        <v>48800000000</v>
      </c>
      <c r="N1368" s="26">
        <f t="shared" ref="N1368:Q1369" si="496">+N1370</f>
        <v>28076102349.82</v>
      </c>
      <c r="O1368" s="26">
        <f t="shared" si="496"/>
        <v>15001329664.83</v>
      </c>
      <c r="P1368" s="26">
        <f t="shared" si="496"/>
        <v>4466042110.29</v>
      </c>
      <c r="Q1368" s="74">
        <f t="shared" si="496"/>
        <v>4424144332.29</v>
      </c>
    </row>
    <row r="1369" spans="1:17" ht="48" thickBot="1" x14ac:dyDescent="0.3">
      <c r="A1369" s="87" t="s">
        <v>508</v>
      </c>
      <c r="B1369" s="44" t="s">
        <v>434</v>
      </c>
      <c r="C1369" s="46" t="s">
        <v>16</v>
      </c>
      <c r="D1369" s="12">
        <v>20</v>
      </c>
      <c r="E1369" s="12" t="s">
        <v>14</v>
      </c>
      <c r="F1369" s="43" t="s">
        <v>435</v>
      </c>
      <c r="G1369" s="26">
        <f>+G1374</f>
        <v>10000000000</v>
      </c>
      <c r="H1369" s="26">
        <f>+H1374</f>
        <v>0</v>
      </c>
      <c r="I1369" s="26">
        <f>+I1374</f>
        <v>0</v>
      </c>
      <c r="J1369" s="26">
        <f>+J1374</f>
        <v>0</v>
      </c>
      <c r="K1369" s="26">
        <f>+K1374</f>
        <v>0</v>
      </c>
      <c r="L1369" s="29">
        <f t="shared" si="494"/>
        <v>0</v>
      </c>
      <c r="M1369" s="27">
        <f t="shared" si="495"/>
        <v>10000000000</v>
      </c>
      <c r="N1369" s="26">
        <f>+N1371</f>
        <v>0</v>
      </c>
      <c r="O1369" s="26">
        <f>+O1371</f>
        <v>0</v>
      </c>
      <c r="P1369" s="26">
        <f t="shared" si="496"/>
        <v>0</v>
      </c>
      <c r="Q1369" s="74">
        <f>+Q1371</f>
        <v>0</v>
      </c>
    </row>
    <row r="1370" spans="1:17" ht="48" thickBot="1" x14ac:dyDescent="0.3">
      <c r="A1370" s="87" t="s">
        <v>508</v>
      </c>
      <c r="B1370" s="44" t="s">
        <v>436</v>
      </c>
      <c r="C1370" s="50" t="s">
        <v>13</v>
      </c>
      <c r="D1370" s="12">
        <v>13</v>
      </c>
      <c r="E1370" s="12" t="s">
        <v>14</v>
      </c>
      <c r="F1370" s="43" t="s">
        <v>435</v>
      </c>
      <c r="G1370" s="29">
        <f>+G1372+G1373</f>
        <v>48800000000</v>
      </c>
      <c r="H1370" s="29">
        <f>+H1372+H1373</f>
        <v>0</v>
      </c>
      <c r="I1370" s="29">
        <f>+I1372+I1373</f>
        <v>0</v>
      </c>
      <c r="J1370" s="29">
        <f>+J1372+J1373</f>
        <v>0</v>
      </c>
      <c r="K1370" s="29">
        <f>+K1372+K1373</f>
        <v>0</v>
      </c>
      <c r="L1370" s="29">
        <f t="shared" si="494"/>
        <v>0</v>
      </c>
      <c r="M1370" s="27">
        <f t="shared" si="495"/>
        <v>48800000000</v>
      </c>
      <c r="N1370" s="29">
        <f>+N1372+N1373</f>
        <v>28076102349.82</v>
      </c>
      <c r="O1370" s="29">
        <f>+O1372+O1373</f>
        <v>15001329664.83</v>
      </c>
      <c r="P1370" s="29">
        <f>+P1372+P1373</f>
        <v>4466042110.29</v>
      </c>
      <c r="Q1370" s="63">
        <f>+Q1372+Q1373</f>
        <v>4424144332.29</v>
      </c>
    </row>
    <row r="1371" spans="1:17" ht="48" thickBot="1" x14ac:dyDescent="0.3">
      <c r="A1371" s="87" t="s">
        <v>508</v>
      </c>
      <c r="B1371" s="44" t="s">
        <v>436</v>
      </c>
      <c r="C1371" s="46" t="s">
        <v>16</v>
      </c>
      <c r="D1371" s="12">
        <v>20</v>
      </c>
      <c r="E1371" s="12" t="s">
        <v>14</v>
      </c>
      <c r="F1371" s="43" t="s">
        <v>435</v>
      </c>
      <c r="G1371" s="29">
        <f>+G1374</f>
        <v>10000000000</v>
      </c>
      <c r="H1371" s="29">
        <f>+H1374</f>
        <v>0</v>
      </c>
      <c r="I1371" s="29">
        <f>+I1374</f>
        <v>0</v>
      </c>
      <c r="J1371" s="29">
        <f>+J1374</f>
        <v>0</v>
      </c>
      <c r="K1371" s="29">
        <f>+K1374</f>
        <v>0</v>
      </c>
      <c r="L1371" s="29">
        <f t="shared" si="494"/>
        <v>0</v>
      </c>
      <c r="M1371" s="27">
        <f t="shared" si="495"/>
        <v>10000000000</v>
      </c>
      <c r="N1371" s="29">
        <f>+N1374</f>
        <v>0</v>
      </c>
      <c r="O1371" s="29">
        <f>+O1374</f>
        <v>0</v>
      </c>
      <c r="P1371" s="29">
        <f>+P1374</f>
        <v>0</v>
      </c>
      <c r="Q1371" s="63">
        <f>+Q1374</f>
        <v>0</v>
      </c>
    </row>
    <row r="1372" spans="1:17" ht="19.5" thickBot="1" x14ac:dyDescent="0.3">
      <c r="A1372" s="87" t="s">
        <v>508</v>
      </c>
      <c r="B1372" s="15" t="s">
        <v>437</v>
      </c>
      <c r="C1372" s="50" t="s">
        <v>13</v>
      </c>
      <c r="D1372" s="12">
        <v>13</v>
      </c>
      <c r="E1372" s="12" t="s">
        <v>14</v>
      </c>
      <c r="F1372" s="16" t="s">
        <v>438</v>
      </c>
      <c r="G1372" s="27">
        <f>+G1376</f>
        <v>20000000000</v>
      </c>
      <c r="H1372" s="27">
        <f>+H1376</f>
        <v>0</v>
      </c>
      <c r="I1372" s="27">
        <f>+I1376</f>
        <v>0</v>
      </c>
      <c r="J1372" s="27">
        <f>+J1376</f>
        <v>0</v>
      </c>
      <c r="K1372" s="27">
        <f>+K1376</f>
        <v>0</v>
      </c>
      <c r="L1372" s="27">
        <f t="shared" si="494"/>
        <v>0</v>
      </c>
      <c r="M1372" s="27">
        <f t="shared" si="495"/>
        <v>20000000000</v>
      </c>
      <c r="N1372" s="27">
        <f>+N1376</f>
        <v>9521500000</v>
      </c>
      <c r="O1372" s="27">
        <f>+O1376</f>
        <v>45583.3</v>
      </c>
      <c r="P1372" s="27">
        <f>+P1376</f>
        <v>45583.3</v>
      </c>
      <c r="Q1372" s="64">
        <f>+Q1376</f>
        <v>45583.3</v>
      </c>
    </row>
    <row r="1373" spans="1:17" ht="19.5" thickBot="1" x14ac:dyDescent="0.3">
      <c r="A1373" s="87" t="s">
        <v>508</v>
      </c>
      <c r="B1373" s="44" t="s">
        <v>439</v>
      </c>
      <c r="C1373" s="50" t="s">
        <v>13</v>
      </c>
      <c r="D1373" s="12">
        <v>13</v>
      </c>
      <c r="E1373" s="12" t="s">
        <v>14</v>
      </c>
      <c r="F1373" s="43" t="s">
        <v>378</v>
      </c>
      <c r="G1373" s="29">
        <f>+G1375</f>
        <v>28800000000</v>
      </c>
      <c r="H1373" s="29">
        <f>+H1375</f>
        <v>0</v>
      </c>
      <c r="I1373" s="29">
        <f>+I1375</f>
        <v>0</v>
      </c>
      <c r="J1373" s="29">
        <f>+J1375</f>
        <v>0</v>
      </c>
      <c r="K1373" s="29">
        <f>+K1375</f>
        <v>0</v>
      </c>
      <c r="L1373" s="29">
        <f t="shared" si="494"/>
        <v>0</v>
      </c>
      <c r="M1373" s="27">
        <f t="shared" si="495"/>
        <v>28800000000</v>
      </c>
      <c r="N1373" s="29">
        <f>+N1375</f>
        <v>18554602349.82</v>
      </c>
      <c r="O1373" s="29">
        <f>+O1375</f>
        <v>15001284081.530001</v>
      </c>
      <c r="P1373" s="29">
        <f>+P1375</f>
        <v>4465996526.9899998</v>
      </c>
      <c r="Q1373" s="63">
        <f>+Q1375</f>
        <v>4424098748.9899998</v>
      </c>
    </row>
    <row r="1374" spans="1:17" ht="19.5" thickBot="1" x14ac:dyDescent="0.3">
      <c r="A1374" s="87" t="s">
        <v>508</v>
      </c>
      <c r="B1374" s="15" t="s">
        <v>437</v>
      </c>
      <c r="C1374" s="46" t="s">
        <v>16</v>
      </c>
      <c r="D1374" s="12">
        <v>20</v>
      </c>
      <c r="E1374" s="12" t="s">
        <v>14</v>
      </c>
      <c r="F1374" s="16" t="s">
        <v>438</v>
      </c>
      <c r="G1374" s="27">
        <f>+G1377</f>
        <v>10000000000</v>
      </c>
      <c r="H1374" s="27">
        <f>+H1377</f>
        <v>0</v>
      </c>
      <c r="I1374" s="27">
        <f>+I1377</f>
        <v>0</v>
      </c>
      <c r="J1374" s="27">
        <f>+J1377</f>
        <v>0</v>
      </c>
      <c r="K1374" s="27">
        <f>+K1377</f>
        <v>0</v>
      </c>
      <c r="L1374" s="27">
        <f t="shared" si="494"/>
        <v>0</v>
      </c>
      <c r="M1374" s="27">
        <f t="shared" si="495"/>
        <v>10000000000</v>
      </c>
      <c r="N1374" s="27">
        <f>+N1377</f>
        <v>0</v>
      </c>
      <c r="O1374" s="27">
        <f>+O1377</f>
        <v>0</v>
      </c>
      <c r="P1374" s="27">
        <f>+P1377</f>
        <v>0</v>
      </c>
      <c r="Q1374" s="64">
        <f>+Q1377</f>
        <v>0</v>
      </c>
    </row>
    <row r="1375" spans="1:17" ht="19.5" thickBot="1" x14ac:dyDescent="0.3">
      <c r="A1375" s="87" t="s">
        <v>508</v>
      </c>
      <c r="B1375" s="18" t="s">
        <v>440</v>
      </c>
      <c r="C1375" s="45" t="s">
        <v>13</v>
      </c>
      <c r="D1375" s="19">
        <v>13</v>
      </c>
      <c r="E1375" s="19" t="s">
        <v>14</v>
      </c>
      <c r="F1375" s="51" t="s">
        <v>247</v>
      </c>
      <c r="G1375" s="21">
        <v>28800000000</v>
      </c>
      <c r="H1375" s="21">
        <v>0</v>
      </c>
      <c r="I1375" s="21">
        <v>0</v>
      </c>
      <c r="J1375" s="21">
        <v>0</v>
      </c>
      <c r="K1375" s="21">
        <v>0</v>
      </c>
      <c r="L1375" s="21">
        <f t="shared" si="494"/>
        <v>0</v>
      </c>
      <c r="M1375" s="21">
        <f t="shared" si="495"/>
        <v>28800000000</v>
      </c>
      <c r="N1375" s="21">
        <v>18554602349.82</v>
      </c>
      <c r="O1375" s="21">
        <v>15001284081.530001</v>
      </c>
      <c r="P1375" s="21">
        <v>4465996526.9899998</v>
      </c>
      <c r="Q1375" s="62">
        <v>4424098748.9899998</v>
      </c>
    </row>
    <row r="1376" spans="1:17" ht="19.5" thickBot="1" x14ac:dyDescent="0.3">
      <c r="A1376" s="87" t="s">
        <v>508</v>
      </c>
      <c r="B1376" s="18" t="s">
        <v>441</v>
      </c>
      <c r="C1376" s="48" t="s">
        <v>13</v>
      </c>
      <c r="D1376" s="19">
        <v>13</v>
      </c>
      <c r="E1376" s="19" t="s">
        <v>14</v>
      </c>
      <c r="F1376" s="51" t="s">
        <v>247</v>
      </c>
      <c r="G1376" s="21">
        <v>20000000000</v>
      </c>
      <c r="H1376" s="21">
        <v>0</v>
      </c>
      <c r="I1376" s="21">
        <v>0</v>
      </c>
      <c r="J1376" s="21">
        <v>0</v>
      </c>
      <c r="K1376" s="21">
        <v>0</v>
      </c>
      <c r="L1376" s="21">
        <f t="shared" si="494"/>
        <v>0</v>
      </c>
      <c r="M1376" s="25">
        <f t="shared" si="495"/>
        <v>20000000000</v>
      </c>
      <c r="N1376" s="21">
        <v>9521500000</v>
      </c>
      <c r="O1376" s="21">
        <v>45583.3</v>
      </c>
      <c r="P1376" s="21">
        <v>45583.3</v>
      </c>
      <c r="Q1376" s="62">
        <v>45583.3</v>
      </c>
    </row>
    <row r="1377" spans="1:17" ht="19.5" thickBot="1" x14ac:dyDescent="0.3">
      <c r="A1377" s="87" t="s">
        <v>508</v>
      </c>
      <c r="B1377" s="18" t="s">
        <v>441</v>
      </c>
      <c r="C1377" s="48" t="s">
        <v>16</v>
      </c>
      <c r="D1377" s="19">
        <v>20</v>
      </c>
      <c r="E1377" s="19" t="s">
        <v>14</v>
      </c>
      <c r="F1377" s="51" t="s">
        <v>247</v>
      </c>
      <c r="G1377" s="21">
        <v>10000000000</v>
      </c>
      <c r="H1377" s="21">
        <v>0</v>
      </c>
      <c r="I1377" s="21">
        <v>0</v>
      </c>
      <c r="J1377" s="21">
        <v>0</v>
      </c>
      <c r="K1377" s="21">
        <v>0</v>
      </c>
      <c r="L1377" s="21">
        <f t="shared" si="494"/>
        <v>0</v>
      </c>
      <c r="M1377" s="25">
        <f t="shared" si="495"/>
        <v>10000000000</v>
      </c>
      <c r="N1377" s="21">
        <v>0</v>
      </c>
      <c r="O1377" s="21">
        <v>0</v>
      </c>
      <c r="P1377" s="21">
        <v>0</v>
      </c>
      <c r="Q1377" s="62">
        <v>0</v>
      </c>
    </row>
    <row r="1378" spans="1:17" ht="48" thickBot="1" x14ac:dyDescent="0.3">
      <c r="A1378" s="87" t="s">
        <v>508</v>
      </c>
      <c r="B1378" s="44" t="s">
        <v>442</v>
      </c>
      <c r="C1378" s="46" t="s">
        <v>13</v>
      </c>
      <c r="D1378" s="12">
        <v>13</v>
      </c>
      <c r="E1378" s="12" t="s">
        <v>14</v>
      </c>
      <c r="F1378" s="43" t="s">
        <v>502</v>
      </c>
      <c r="G1378" s="29">
        <f t="shared" ref="G1378:K1380" si="497">+G1379</f>
        <v>5000000000</v>
      </c>
      <c r="H1378" s="29">
        <f t="shared" si="497"/>
        <v>0</v>
      </c>
      <c r="I1378" s="29">
        <f t="shared" si="497"/>
        <v>0</v>
      </c>
      <c r="J1378" s="29">
        <f t="shared" si="497"/>
        <v>0</v>
      </c>
      <c r="K1378" s="29">
        <f t="shared" si="497"/>
        <v>0</v>
      </c>
      <c r="L1378" s="29">
        <f t="shared" si="494"/>
        <v>0</v>
      </c>
      <c r="M1378" s="29">
        <f>+M1379</f>
        <v>5000000000</v>
      </c>
      <c r="N1378" s="29">
        <f t="shared" ref="N1378:Q1380" si="498">+N1379</f>
        <v>3419411389.79</v>
      </c>
      <c r="O1378" s="29">
        <f t="shared" si="498"/>
        <v>3239307873.0799999</v>
      </c>
      <c r="P1378" s="29">
        <f t="shared" si="498"/>
        <v>1802598510.0799999</v>
      </c>
      <c r="Q1378" s="63">
        <f t="shared" si="498"/>
        <v>1786712122.0799999</v>
      </c>
    </row>
    <row r="1379" spans="1:17" ht="48" thickBot="1" x14ac:dyDescent="0.3">
      <c r="A1379" s="87" t="s">
        <v>508</v>
      </c>
      <c r="B1379" s="44" t="s">
        <v>444</v>
      </c>
      <c r="C1379" s="46" t="s">
        <v>13</v>
      </c>
      <c r="D1379" s="12">
        <v>13</v>
      </c>
      <c r="E1379" s="12" t="s">
        <v>14</v>
      </c>
      <c r="F1379" s="43" t="s">
        <v>502</v>
      </c>
      <c r="G1379" s="29">
        <f t="shared" si="497"/>
        <v>5000000000</v>
      </c>
      <c r="H1379" s="29">
        <f t="shared" si="497"/>
        <v>0</v>
      </c>
      <c r="I1379" s="29">
        <f t="shared" si="497"/>
        <v>0</v>
      </c>
      <c r="J1379" s="29">
        <f t="shared" si="497"/>
        <v>0</v>
      </c>
      <c r="K1379" s="29">
        <f t="shared" si="497"/>
        <v>0</v>
      </c>
      <c r="L1379" s="29">
        <f t="shared" si="494"/>
        <v>0</v>
      </c>
      <c r="M1379" s="29">
        <f>+M1380</f>
        <v>5000000000</v>
      </c>
      <c r="N1379" s="29">
        <f t="shared" si="498"/>
        <v>3419411389.79</v>
      </c>
      <c r="O1379" s="29">
        <f t="shared" si="498"/>
        <v>3239307873.0799999</v>
      </c>
      <c r="P1379" s="29">
        <f t="shared" si="498"/>
        <v>1802598510.0799999</v>
      </c>
      <c r="Q1379" s="63">
        <f t="shared" si="498"/>
        <v>1786712122.0799999</v>
      </c>
    </row>
    <row r="1380" spans="1:17" ht="19.5" thickBot="1" x14ac:dyDescent="0.3">
      <c r="A1380" s="87" t="s">
        <v>508</v>
      </c>
      <c r="B1380" s="44" t="s">
        <v>445</v>
      </c>
      <c r="C1380" s="46" t="s">
        <v>13</v>
      </c>
      <c r="D1380" s="12">
        <v>13</v>
      </c>
      <c r="E1380" s="12" t="s">
        <v>14</v>
      </c>
      <c r="F1380" s="43" t="s">
        <v>446</v>
      </c>
      <c r="G1380" s="29">
        <f t="shared" si="497"/>
        <v>5000000000</v>
      </c>
      <c r="H1380" s="29">
        <f t="shared" si="497"/>
        <v>0</v>
      </c>
      <c r="I1380" s="29">
        <f t="shared" si="497"/>
        <v>0</v>
      </c>
      <c r="J1380" s="29">
        <f t="shared" si="497"/>
        <v>0</v>
      </c>
      <c r="K1380" s="29">
        <f t="shared" si="497"/>
        <v>0</v>
      </c>
      <c r="L1380" s="29">
        <f t="shared" si="494"/>
        <v>0</v>
      </c>
      <c r="M1380" s="29">
        <f>+M1381</f>
        <v>5000000000</v>
      </c>
      <c r="N1380" s="29">
        <f t="shared" si="498"/>
        <v>3419411389.79</v>
      </c>
      <c r="O1380" s="29">
        <f t="shared" si="498"/>
        <v>3239307873.0799999</v>
      </c>
      <c r="P1380" s="29">
        <f t="shared" si="498"/>
        <v>1802598510.0799999</v>
      </c>
      <c r="Q1380" s="63">
        <f t="shared" si="498"/>
        <v>1786712122.0799999</v>
      </c>
    </row>
    <row r="1381" spans="1:17" ht="19.5" thickBot="1" x14ac:dyDescent="0.3">
      <c r="A1381" s="87" t="s">
        <v>508</v>
      </c>
      <c r="B1381" s="18" t="s">
        <v>447</v>
      </c>
      <c r="C1381" s="48" t="s">
        <v>13</v>
      </c>
      <c r="D1381" s="19">
        <v>13</v>
      </c>
      <c r="E1381" s="19" t="s">
        <v>14</v>
      </c>
      <c r="F1381" s="51" t="s">
        <v>247</v>
      </c>
      <c r="G1381" s="21">
        <v>5000000000</v>
      </c>
      <c r="H1381" s="21">
        <v>0</v>
      </c>
      <c r="I1381" s="21">
        <v>0</v>
      </c>
      <c r="J1381" s="21">
        <v>0</v>
      </c>
      <c r="K1381" s="21">
        <v>0</v>
      </c>
      <c r="L1381" s="21">
        <f t="shared" si="494"/>
        <v>0</v>
      </c>
      <c r="M1381" s="21">
        <f>+G1381+L1381</f>
        <v>5000000000</v>
      </c>
      <c r="N1381" s="21">
        <v>3419411389.79</v>
      </c>
      <c r="O1381" s="21">
        <v>3239307873.0799999</v>
      </c>
      <c r="P1381" s="21">
        <v>1802598510.0799999</v>
      </c>
      <c r="Q1381" s="62">
        <v>1786712122.0799999</v>
      </c>
    </row>
    <row r="1382" spans="1:17" ht="48" thickBot="1" x14ac:dyDescent="0.3">
      <c r="A1382" s="87" t="s">
        <v>508</v>
      </c>
      <c r="B1382" s="44" t="s">
        <v>448</v>
      </c>
      <c r="C1382" s="46" t="s">
        <v>13</v>
      </c>
      <c r="D1382" s="12">
        <v>13</v>
      </c>
      <c r="E1382" s="12" t="s">
        <v>14</v>
      </c>
      <c r="F1382" s="43" t="s">
        <v>449</v>
      </c>
      <c r="G1382" s="29">
        <f t="shared" ref="G1382:K1384" si="499">+G1383</f>
        <v>1000000000</v>
      </c>
      <c r="H1382" s="29">
        <f t="shared" si="499"/>
        <v>0</v>
      </c>
      <c r="I1382" s="29">
        <f t="shared" si="499"/>
        <v>0</v>
      </c>
      <c r="J1382" s="29">
        <f t="shared" si="499"/>
        <v>0</v>
      </c>
      <c r="K1382" s="29">
        <f t="shared" si="499"/>
        <v>0</v>
      </c>
      <c r="L1382" s="29">
        <f t="shared" si="494"/>
        <v>0</v>
      </c>
      <c r="M1382" s="29">
        <f>+M1383</f>
        <v>1000000000</v>
      </c>
      <c r="N1382" s="29">
        <f t="shared" ref="N1382:Q1384" si="500">+N1383</f>
        <v>910769216</v>
      </c>
      <c r="O1382" s="29">
        <f t="shared" si="500"/>
        <v>910735114.75</v>
      </c>
      <c r="P1382" s="29">
        <f t="shared" si="500"/>
        <v>294123243.75</v>
      </c>
      <c r="Q1382" s="63">
        <f t="shared" si="500"/>
        <v>291436549.75</v>
      </c>
    </row>
    <row r="1383" spans="1:17" ht="48" thickBot="1" x14ac:dyDescent="0.3">
      <c r="A1383" s="87" t="s">
        <v>508</v>
      </c>
      <c r="B1383" s="44" t="s">
        <v>450</v>
      </c>
      <c r="C1383" s="46" t="s">
        <v>13</v>
      </c>
      <c r="D1383" s="12">
        <v>13</v>
      </c>
      <c r="E1383" s="12" t="s">
        <v>14</v>
      </c>
      <c r="F1383" s="43" t="s">
        <v>449</v>
      </c>
      <c r="G1383" s="29">
        <f t="shared" si="499"/>
        <v>1000000000</v>
      </c>
      <c r="H1383" s="29">
        <f t="shared" si="499"/>
        <v>0</v>
      </c>
      <c r="I1383" s="29">
        <f t="shared" si="499"/>
        <v>0</v>
      </c>
      <c r="J1383" s="29">
        <f t="shared" si="499"/>
        <v>0</v>
      </c>
      <c r="K1383" s="29">
        <f t="shared" si="499"/>
        <v>0</v>
      </c>
      <c r="L1383" s="29">
        <f t="shared" si="494"/>
        <v>0</v>
      </c>
      <c r="M1383" s="29">
        <f>+M1384</f>
        <v>1000000000</v>
      </c>
      <c r="N1383" s="29">
        <f t="shared" si="500"/>
        <v>910769216</v>
      </c>
      <c r="O1383" s="29">
        <f t="shared" si="500"/>
        <v>910735114.75</v>
      </c>
      <c r="P1383" s="29">
        <f t="shared" si="500"/>
        <v>294123243.75</v>
      </c>
      <c r="Q1383" s="63">
        <f t="shared" si="500"/>
        <v>291436549.75</v>
      </c>
    </row>
    <row r="1384" spans="1:17" ht="19.5" thickBot="1" x14ac:dyDescent="0.3">
      <c r="A1384" s="87" t="s">
        <v>508</v>
      </c>
      <c r="B1384" s="44" t="s">
        <v>451</v>
      </c>
      <c r="C1384" s="46" t="s">
        <v>13</v>
      </c>
      <c r="D1384" s="12">
        <v>13</v>
      </c>
      <c r="E1384" s="12" t="s">
        <v>14</v>
      </c>
      <c r="F1384" s="43" t="s">
        <v>452</v>
      </c>
      <c r="G1384" s="29">
        <f t="shared" si="499"/>
        <v>1000000000</v>
      </c>
      <c r="H1384" s="29">
        <f t="shared" si="499"/>
        <v>0</v>
      </c>
      <c r="I1384" s="29">
        <f t="shared" si="499"/>
        <v>0</v>
      </c>
      <c r="J1384" s="29">
        <f t="shared" si="499"/>
        <v>0</v>
      </c>
      <c r="K1384" s="29">
        <f t="shared" si="499"/>
        <v>0</v>
      </c>
      <c r="L1384" s="29">
        <f t="shared" si="494"/>
        <v>0</v>
      </c>
      <c r="M1384" s="29">
        <f>+M1385</f>
        <v>1000000000</v>
      </c>
      <c r="N1384" s="29">
        <f t="shared" si="500"/>
        <v>910769216</v>
      </c>
      <c r="O1384" s="29">
        <f t="shared" si="500"/>
        <v>910735114.75</v>
      </c>
      <c r="P1384" s="29">
        <f t="shared" si="500"/>
        <v>294123243.75</v>
      </c>
      <c r="Q1384" s="63">
        <f t="shared" si="500"/>
        <v>291436549.75</v>
      </c>
    </row>
    <row r="1385" spans="1:17" ht="19.5" thickBot="1" x14ac:dyDescent="0.3">
      <c r="A1385" s="87" t="s">
        <v>508</v>
      </c>
      <c r="B1385" s="88" t="s">
        <v>453</v>
      </c>
      <c r="C1385" s="89" t="s">
        <v>13</v>
      </c>
      <c r="D1385" s="90">
        <v>13</v>
      </c>
      <c r="E1385" s="90" t="s">
        <v>14</v>
      </c>
      <c r="F1385" s="91" t="s">
        <v>247</v>
      </c>
      <c r="G1385" s="92">
        <v>1000000000</v>
      </c>
      <c r="H1385" s="93">
        <v>0</v>
      </c>
      <c r="I1385" s="93">
        <v>0</v>
      </c>
      <c r="J1385" s="93">
        <v>0</v>
      </c>
      <c r="K1385" s="93">
        <v>0</v>
      </c>
      <c r="L1385" s="93">
        <f t="shared" si="494"/>
        <v>0</v>
      </c>
      <c r="M1385" s="93">
        <f>+G1385+L1385</f>
        <v>1000000000</v>
      </c>
      <c r="N1385" s="93">
        <v>910769216</v>
      </c>
      <c r="O1385" s="93">
        <v>910735114.75</v>
      </c>
      <c r="P1385" s="93">
        <v>294123243.75</v>
      </c>
      <c r="Q1385" s="94">
        <v>291436549.75</v>
      </c>
    </row>
    <row r="1386" spans="1:17" ht="19.5" thickBot="1" x14ac:dyDescent="0.3">
      <c r="A1386" s="87" t="s">
        <v>511</v>
      </c>
      <c r="B1386" s="7" t="s">
        <v>12</v>
      </c>
      <c r="C1386" s="8" t="s">
        <v>13</v>
      </c>
      <c r="D1386" s="8">
        <v>10</v>
      </c>
      <c r="E1386" s="8" t="s">
        <v>14</v>
      </c>
      <c r="F1386" s="9" t="s">
        <v>15</v>
      </c>
      <c r="G1386" s="10">
        <f>+G1481</f>
        <v>1451042370</v>
      </c>
      <c r="H1386" s="10">
        <f>+H1481</f>
        <v>0</v>
      </c>
      <c r="I1386" s="10">
        <f>+I1481</f>
        <v>0</v>
      </c>
      <c r="J1386" s="10">
        <f>+J1481</f>
        <v>0</v>
      </c>
      <c r="K1386" s="10">
        <f>+K1481</f>
        <v>0</v>
      </c>
      <c r="L1386" s="10">
        <f t="shared" si="494"/>
        <v>0</v>
      </c>
      <c r="M1386" s="10">
        <f>+G1386+L1386</f>
        <v>1451042370</v>
      </c>
      <c r="N1386" s="10">
        <f>+N1481</f>
        <v>0</v>
      </c>
      <c r="O1386" s="10">
        <f>+O1481</f>
        <v>0</v>
      </c>
      <c r="P1386" s="10">
        <f>+P1481</f>
        <v>0</v>
      </c>
      <c r="Q1386" s="10">
        <f>+Q1481</f>
        <v>0</v>
      </c>
    </row>
    <row r="1387" spans="1:17" ht="19.5" thickBot="1" x14ac:dyDescent="0.3">
      <c r="A1387" s="87" t="s">
        <v>511</v>
      </c>
      <c r="B1387" s="7" t="s">
        <v>12</v>
      </c>
      <c r="C1387" s="8" t="s">
        <v>16</v>
      </c>
      <c r="D1387" s="8">
        <v>20</v>
      </c>
      <c r="E1387" s="8" t="s">
        <v>14</v>
      </c>
      <c r="F1387" s="9" t="s">
        <v>15</v>
      </c>
      <c r="G1387" s="10">
        <f>+G1388+G1417+G1472+G1488</f>
        <v>98334943000</v>
      </c>
      <c r="H1387" s="10">
        <f>+H1388+H1417+H1472+H1488</f>
        <v>0</v>
      </c>
      <c r="I1387" s="10">
        <f>+I1388+I1417+I1472+I1488</f>
        <v>0</v>
      </c>
      <c r="J1387" s="10">
        <f>+J1388+J1417+J1472+J1488</f>
        <v>354515732.60000002</v>
      </c>
      <c r="K1387" s="10">
        <f>+K1388+K1417+K1472+K1488</f>
        <v>354515732.60000002</v>
      </c>
      <c r="L1387" s="10">
        <f t="shared" si="494"/>
        <v>0</v>
      </c>
      <c r="M1387" s="10">
        <f>+G1387+L1387</f>
        <v>98334943000</v>
      </c>
      <c r="N1387" s="10">
        <f>+N1388+N1417+N1472+N1488</f>
        <v>66298719061.57</v>
      </c>
      <c r="O1387" s="10">
        <f>+O1388+O1417+O1472+O1488</f>
        <v>39204886820.639999</v>
      </c>
      <c r="P1387" s="10">
        <f>+P1388+P1417+P1472+P1488</f>
        <v>32118097123.060001</v>
      </c>
      <c r="Q1387" s="10">
        <f>+Q1388+Q1417+Q1472+Q1488</f>
        <v>30994108885.060001</v>
      </c>
    </row>
    <row r="1388" spans="1:17" ht="19.5" thickBot="1" x14ac:dyDescent="0.3">
      <c r="A1388" s="87" t="s">
        <v>511</v>
      </c>
      <c r="B1388" s="11" t="s">
        <v>17</v>
      </c>
      <c r="C1388" s="12" t="s">
        <v>16</v>
      </c>
      <c r="D1388" s="12">
        <v>20</v>
      </c>
      <c r="E1388" s="12" t="s">
        <v>14</v>
      </c>
      <c r="F1388" s="13" t="s">
        <v>18</v>
      </c>
      <c r="G1388" s="14">
        <f>+G1389</f>
        <v>51464345000</v>
      </c>
      <c r="H1388" s="14">
        <f>+H1389</f>
        <v>0</v>
      </c>
      <c r="I1388" s="14">
        <f>+I1389</f>
        <v>0</v>
      </c>
      <c r="J1388" s="14">
        <f>+J1389</f>
        <v>0</v>
      </c>
      <c r="K1388" s="14">
        <f>+K1389</f>
        <v>0</v>
      </c>
      <c r="L1388" s="14">
        <f t="shared" si="494"/>
        <v>0</v>
      </c>
      <c r="M1388" s="14">
        <f>+M1389</f>
        <v>51464345000</v>
      </c>
      <c r="N1388" s="14">
        <f>+N1389</f>
        <v>49182287000</v>
      </c>
      <c r="O1388" s="14">
        <f>+O1389</f>
        <v>24057770672.290001</v>
      </c>
      <c r="P1388" s="14">
        <f>+P1389</f>
        <v>24057770672.290001</v>
      </c>
      <c r="Q1388" s="14">
        <f>+Q1389</f>
        <v>22936149588.290001</v>
      </c>
    </row>
    <row r="1389" spans="1:17" ht="19.5" thickBot="1" x14ac:dyDescent="0.3">
      <c r="A1389" s="87" t="s">
        <v>511</v>
      </c>
      <c r="B1389" s="15" t="s">
        <v>19</v>
      </c>
      <c r="C1389" s="12" t="s">
        <v>16</v>
      </c>
      <c r="D1389" s="12">
        <v>20</v>
      </c>
      <c r="E1389" s="12" t="s">
        <v>14</v>
      </c>
      <c r="F1389" s="16" t="s">
        <v>20</v>
      </c>
      <c r="G1389" s="17">
        <f>+G1390+G1401+G1409+G1416</f>
        <v>51464345000</v>
      </c>
      <c r="H1389" s="17">
        <f>+H1390+H1401+H1409+H1416</f>
        <v>0</v>
      </c>
      <c r="I1389" s="17">
        <f>+I1390+I1401+I1409+I1416</f>
        <v>0</v>
      </c>
      <c r="J1389" s="17">
        <f>+J1390+J1401+J1409+J1416</f>
        <v>0</v>
      </c>
      <c r="K1389" s="17">
        <f>+K1390+K1401+K1409+K1416</f>
        <v>0</v>
      </c>
      <c r="L1389" s="17">
        <f t="shared" si="494"/>
        <v>0</v>
      </c>
      <c r="M1389" s="17">
        <f>+M1390+M1401+M1409+M1416</f>
        <v>51464345000</v>
      </c>
      <c r="N1389" s="17">
        <f>+N1390+N1401+N1409+N1416</f>
        <v>49182287000</v>
      </c>
      <c r="O1389" s="17">
        <f>+O1390+O1401+O1409+O1416</f>
        <v>24057770672.290001</v>
      </c>
      <c r="P1389" s="17">
        <f>+P1390+P1401+P1409+P1416</f>
        <v>24057770672.290001</v>
      </c>
      <c r="Q1389" s="17">
        <f>+Q1390+Q1401+Q1409+Q1416</f>
        <v>22936149588.290001</v>
      </c>
    </row>
    <row r="1390" spans="1:17" ht="19.5" thickBot="1" x14ac:dyDescent="0.3">
      <c r="A1390" s="87" t="s">
        <v>511</v>
      </c>
      <c r="B1390" s="15" t="s">
        <v>21</v>
      </c>
      <c r="C1390" s="12" t="s">
        <v>16</v>
      </c>
      <c r="D1390" s="12">
        <v>20</v>
      </c>
      <c r="E1390" s="12" t="s">
        <v>14</v>
      </c>
      <c r="F1390" s="16" t="s">
        <v>22</v>
      </c>
      <c r="G1390" s="17">
        <f>+G1391</f>
        <v>32943478000</v>
      </c>
      <c r="H1390" s="17">
        <f>+H1391</f>
        <v>0</v>
      </c>
      <c r="I1390" s="17">
        <f>+I1391</f>
        <v>0</v>
      </c>
      <c r="J1390" s="17">
        <f>+J1391</f>
        <v>0</v>
      </c>
      <c r="K1390" s="17">
        <f>+K1391</f>
        <v>0</v>
      </c>
      <c r="L1390" s="17">
        <f t="shared" si="494"/>
        <v>0</v>
      </c>
      <c r="M1390" s="17">
        <f>+M1391</f>
        <v>32943478000</v>
      </c>
      <c r="N1390" s="17">
        <f>+N1391</f>
        <v>32943478000</v>
      </c>
      <c r="O1390" s="17">
        <f>+O1391</f>
        <v>15815418625.02</v>
      </c>
      <c r="P1390" s="17">
        <f>+P1391</f>
        <v>15815418625.02</v>
      </c>
      <c r="Q1390" s="17">
        <f>+Q1391</f>
        <v>15815418625.02</v>
      </c>
    </row>
    <row r="1391" spans="1:17" ht="19.5" thickBot="1" x14ac:dyDescent="0.3">
      <c r="A1391" s="87" t="s">
        <v>511</v>
      </c>
      <c r="B1391" s="15" t="s">
        <v>23</v>
      </c>
      <c r="C1391" s="12" t="s">
        <v>16</v>
      </c>
      <c r="D1391" s="12">
        <v>20</v>
      </c>
      <c r="E1391" s="12" t="s">
        <v>14</v>
      </c>
      <c r="F1391" s="16" t="s">
        <v>24</v>
      </c>
      <c r="G1391" s="17">
        <f>SUM(G1392:G1400)</f>
        <v>32943478000</v>
      </c>
      <c r="H1391" s="17">
        <f>SUM(H1392:H1400)</f>
        <v>0</v>
      </c>
      <c r="I1391" s="17">
        <f>SUM(I1392:I1400)</f>
        <v>0</v>
      </c>
      <c r="J1391" s="17">
        <f>SUM(J1392:J1400)</f>
        <v>0</v>
      </c>
      <c r="K1391" s="17">
        <f>SUM(K1392:K1400)</f>
        <v>0</v>
      </c>
      <c r="L1391" s="17">
        <f t="shared" si="494"/>
        <v>0</v>
      </c>
      <c r="M1391" s="17">
        <f>SUM(M1392:M1400)</f>
        <v>32943478000</v>
      </c>
      <c r="N1391" s="17">
        <f>SUM(N1392:N1400)</f>
        <v>32943478000</v>
      </c>
      <c r="O1391" s="17">
        <f>SUM(O1392:O1400)</f>
        <v>15815418625.02</v>
      </c>
      <c r="P1391" s="17">
        <f>SUM(P1392:P1400)</f>
        <v>15815418625.02</v>
      </c>
      <c r="Q1391" s="17">
        <f>SUM(Q1392:Q1400)</f>
        <v>15815418625.02</v>
      </c>
    </row>
    <row r="1392" spans="1:17" ht="19.5" thickBot="1" x14ac:dyDescent="0.3">
      <c r="A1392" s="87" t="s">
        <v>511</v>
      </c>
      <c r="B1392" s="18" t="s">
        <v>25</v>
      </c>
      <c r="C1392" s="19" t="s">
        <v>16</v>
      </c>
      <c r="D1392" s="19">
        <v>20</v>
      </c>
      <c r="E1392" s="19" t="s">
        <v>14</v>
      </c>
      <c r="F1392" s="20" t="s">
        <v>26</v>
      </c>
      <c r="G1392" s="21">
        <v>24891309551</v>
      </c>
      <c r="H1392" s="21">
        <v>0</v>
      </c>
      <c r="I1392" s="21">
        <v>0</v>
      </c>
      <c r="J1392" s="21">
        <v>0</v>
      </c>
      <c r="K1392" s="21">
        <v>0</v>
      </c>
      <c r="L1392" s="21">
        <f t="shared" si="494"/>
        <v>0</v>
      </c>
      <c r="M1392" s="22">
        <f t="shared" ref="M1392:M1400" si="501">+G1392+L1392</f>
        <v>24891309551</v>
      </c>
      <c r="N1392" s="21">
        <v>24891309551</v>
      </c>
      <c r="O1392" s="21">
        <v>12401848200.200001</v>
      </c>
      <c r="P1392" s="21">
        <v>12401848200.200001</v>
      </c>
      <c r="Q1392" s="21">
        <v>12401848200.200001</v>
      </c>
    </row>
    <row r="1393" spans="1:17" ht="19.5" thickBot="1" x14ac:dyDescent="0.3">
      <c r="A1393" s="87" t="s">
        <v>511</v>
      </c>
      <c r="B1393" s="18" t="s">
        <v>27</v>
      </c>
      <c r="C1393" s="19" t="s">
        <v>16</v>
      </c>
      <c r="D1393" s="19">
        <v>20</v>
      </c>
      <c r="E1393" s="19" t="s">
        <v>14</v>
      </c>
      <c r="F1393" s="20" t="s">
        <v>28</v>
      </c>
      <c r="G1393" s="21">
        <v>1976608680</v>
      </c>
      <c r="H1393" s="21">
        <v>0</v>
      </c>
      <c r="I1393" s="21">
        <v>0</v>
      </c>
      <c r="J1393" s="21">
        <v>0</v>
      </c>
      <c r="K1393" s="21">
        <v>0</v>
      </c>
      <c r="L1393" s="21">
        <f t="shared" si="494"/>
        <v>0</v>
      </c>
      <c r="M1393" s="22">
        <f t="shared" si="501"/>
        <v>1976608680</v>
      </c>
      <c r="N1393" s="21">
        <v>1976608680</v>
      </c>
      <c r="O1393" s="21">
        <v>1122046172</v>
      </c>
      <c r="P1393" s="21">
        <v>1122046172</v>
      </c>
      <c r="Q1393" s="21">
        <v>1122046172</v>
      </c>
    </row>
    <row r="1394" spans="1:17" ht="19.5" thickBot="1" x14ac:dyDescent="0.3">
      <c r="A1394" s="87" t="s">
        <v>511</v>
      </c>
      <c r="B1394" s="18" t="s">
        <v>29</v>
      </c>
      <c r="C1394" s="19" t="s">
        <v>16</v>
      </c>
      <c r="D1394" s="19">
        <v>20</v>
      </c>
      <c r="E1394" s="19" t="s">
        <v>14</v>
      </c>
      <c r="F1394" s="20" t="s">
        <v>30</v>
      </c>
      <c r="G1394" s="21">
        <v>3991193</v>
      </c>
      <c r="H1394" s="21">
        <v>0</v>
      </c>
      <c r="I1394" s="21">
        <v>0</v>
      </c>
      <c r="J1394" s="21">
        <v>0</v>
      </c>
      <c r="K1394" s="21">
        <v>0</v>
      </c>
      <c r="L1394" s="21">
        <f t="shared" si="494"/>
        <v>0</v>
      </c>
      <c r="M1394" s="22">
        <f t="shared" si="501"/>
        <v>3991193</v>
      </c>
      <c r="N1394" s="21">
        <v>3991193</v>
      </c>
      <c r="O1394" s="21">
        <v>1265833</v>
      </c>
      <c r="P1394" s="21">
        <v>1265833</v>
      </c>
      <c r="Q1394" s="21">
        <v>1265833</v>
      </c>
    </row>
    <row r="1395" spans="1:17" ht="19.5" thickBot="1" x14ac:dyDescent="0.3">
      <c r="A1395" s="87" t="s">
        <v>511</v>
      </c>
      <c r="B1395" s="18" t="s">
        <v>31</v>
      </c>
      <c r="C1395" s="19" t="s">
        <v>16</v>
      </c>
      <c r="D1395" s="19">
        <v>20</v>
      </c>
      <c r="E1395" s="19" t="s">
        <v>14</v>
      </c>
      <c r="F1395" s="20" t="s">
        <v>32</v>
      </c>
      <c r="G1395" s="21">
        <v>4218200</v>
      </c>
      <c r="H1395" s="21">
        <v>0</v>
      </c>
      <c r="I1395" s="21">
        <v>0</v>
      </c>
      <c r="J1395" s="21">
        <v>0</v>
      </c>
      <c r="K1395" s="21">
        <v>0</v>
      </c>
      <c r="L1395" s="21">
        <f t="shared" si="494"/>
        <v>0</v>
      </c>
      <c r="M1395" s="22">
        <f t="shared" si="501"/>
        <v>4218200</v>
      </c>
      <c r="N1395" s="21">
        <v>4218200</v>
      </c>
      <c r="O1395" s="21">
        <v>2038793</v>
      </c>
      <c r="P1395" s="21">
        <v>2038793</v>
      </c>
      <c r="Q1395" s="21">
        <v>2038793</v>
      </c>
    </row>
    <row r="1396" spans="1:17" ht="19.5" thickBot="1" x14ac:dyDescent="0.3">
      <c r="A1396" s="87" t="s">
        <v>511</v>
      </c>
      <c r="B1396" s="18" t="s">
        <v>33</v>
      </c>
      <c r="C1396" s="19" t="s">
        <v>16</v>
      </c>
      <c r="D1396" s="19">
        <v>20</v>
      </c>
      <c r="E1396" s="19" t="s">
        <v>14</v>
      </c>
      <c r="F1396" s="20" t="s">
        <v>34</v>
      </c>
      <c r="G1396" s="21">
        <v>1317739120</v>
      </c>
      <c r="H1396" s="21">
        <v>0</v>
      </c>
      <c r="I1396" s="21">
        <v>0</v>
      </c>
      <c r="J1396" s="21">
        <v>0</v>
      </c>
      <c r="K1396" s="21">
        <v>0</v>
      </c>
      <c r="L1396" s="21">
        <f t="shared" si="494"/>
        <v>0</v>
      </c>
      <c r="M1396" s="22">
        <f t="shared" si="501"/>
        <v>1317739120</v>
      </c>
      <c r="N1396" s="21">
        <v>1317739120</v>
      </c>
      <c r="O1396" s="21">
        <v>1231799172</v>
      </c>
      <c r="P1396" s="21">
        <v>1231799172</v>
      </c>
      <c r="Q1396" s="21">
        <v>1231799172</v>
      </c>
    </row>
    <row r="1397" spans="1:17" ht="19.5" thickBot="1" x14ac:dyDescent="0.3">
      <c r="A1397" s="87" t="s">
        <v>511</v>
      </c>
      <c r="B1397" s="18" t="s">
        <v>35</v>
      </c>
      <c r="C1397" s="19" t="s">
        <v>16</v>
      </c>
      <c r="D1397" s="19">
        <v>20</v>
      </c>
      <c r="E1397" s="19" t="s">
        <v>14</v>
      </c>
      <c r="F1397" s="20" t="s">
        <v>36</v>
      </c>
      <c r="G1397" s="21">
        <v>859861479</v>
      </c>
      <c r="H1397" s="21">
        <v>0</v>
      </c>
      <c r="I1397" s="21">
        <v>0</v>
      </c>
      <c r="J1397" s="21">
        <v>0</v>
      </c>
      <c r="K1397" s="21">
        <v>0</v>
      </c>
      <c r="L1397" s="21">
        <f t="shared" si="494"/>
        <v>0</v>
      </c>
      <c r="M1397" s="22">
        <f t="shared" si="501"/>
        <v>859861479</v>
      </c>
      <c r="N1397" s="21">
        <v>859861479</v>
      </c>
      <c r="O1397" s="21">
        <v>357098050</v>
      </c>
      <c r="P1397" s="21">
        <v>357098050</v>
      </c>
      <c r="Q1397" s="21">
        <v>357098050</v>
      </c>
    </row>
    <row r="1398" spans="1:17" ht="32.25" thickBot="1" x14ac:dyDescent="0.3">
      <c r="A1398" s="87" t="s">
        <v>511</v>
      </c>
      <c r="B1398" s="18" t="s">
        <v>37</v>
      </c>
      <c r="C1398" s="19" t="s">
        <v>16</v>
      </c>
      <c r="D1398" s="19">
        <v>20</v>
      </c>
      <c r="E1398" s="19" t="s">
        <v>14</v>
      </c>
      <c r="F1398" s="20" t="s">
        <v>461</v>
      </c>
      <c r="G1398" s="21">
        <v>129930180</v>
      </c>
      <c r="H1398" s="21">
        <v>0</v>
      </c>
      <c r="I1398" s="21">
        <v>0</v>
      </c>
      <c r="J1398" s="21">
        <v>0</v>
      </c>
      <c r="K1398" s="21">
        <v>0</v>
      </c>
      <c r="L1398" s="21">
        <f t="shared" si="494"/>
        <v>0</v>
      </c>
      <c r="M1398" s="22">
        <f t="shared" si="501"/>
        <v>129930180</v>
      </c>
      <c r="N1398" s="21">
        <v>129930180</v>
      </c>
      <c r="O1398" s="21">
        <v>38884692</v>
      </c>
      <c r="P1398" s="21">
        <v>38884692</v>
      </c>
      <c r="Q1398" s="21">
        <v>38884692</v>
      </c>
    </row>
    <row r="1399" spans="1:17" ht="19.5" thickBot="1" x14ac:dyDescent="0.3">
      <c r="A1399" s="87" t="s">
        <v>511</v>
      </c>
      <c r="B1399" s="18" t="s">
        <v>39</v>
      </c>
      <c r="C1399" s="19" t="s">
        <v>16</v>
      </c>
      <c r="D1399" s="19">
        <v>20</v>
      </c>
      <c r="E1399" s="19" t="s">
        <v>14</v>
      </c>
      <c r="F1399" s="20" t="s">
        <v>40</v>
      </c>
      <c r="G1399" s="21">
        <v>2109645697</v>
      </c>
      <c r="H1399" s="21">
        <v>0</v>
      </c>
      <c r="I1399" s="21">
        <v>0</v>
      </c>
      <c r="J1399" s="21">
        <v>0</v>
      </c>
      <c r="K1399" s="21">
        <v>0</v>
      </c>
      <c r="L1399" s="21">
        <f t="shared" si="494"/>
        <v>0</v>
      </c>
      <c r="M1399" s="22">
        <f t="shared" si="501"/>
        <v>2109645697</v>
      </c>
      <c r="N1399" s="21">
        <v>2109645697</v>
      </c>
      <c r="O1399" s="21">
        <v>25914966.82</v>
      </c>
      <c r="P1399" s="21">
        <v>25914966.82</v>
      </c>
      <c r="Q1399" s="21">
        <v>25914966.82</v>
      </c>
    </row>
    <row r="1400" spans="1:17" ht="19.5" thickBot="1" x14ac:dyDescent="0.3">
      <c r="A1400" s="87" t="s">
        <v>511</v>
      </c>
      <c r="B1400" s="18" t="s">
        <v>41</v>
      </c>
      <c r="C1400" s="19" t="s">
        <v>16</v>
      </c>
      <c r="D1400" s="19">
        <v>20</v>
      </c>
      <c r="E1400" s="19" t="s">
        <v>14</v>
      </c>
      <c r="F1400" s="20" t="s">
        <v>42</v>
      </c>
      <c r="G1400" s="21">
        <v>1650173900</v>
      </c>
      <c r="H1400" s="21">
        <v>0</v>
      </c>
      <c r="I1400" s="21">
        <v>0</v>
      </c>
      <c r="J1400" s="21">
        <v>0</v>
      </c>
      <c r="K1400" s="21">
        <v>0</v>
      </c>
      <c r="L1400" s="21">
        <f t="shared" si="494"/>
        <v>0</v>
      </c>
      <c r="M1400" s="22">
        <f t="shared" si="501"/>
        <v>1650173900</v>
      </c>
      <c r="N1400" s="21">
        <v>1650173900</v>
      </c>
      <c r="O1400" s="21">
        <v>634522746</v>
      </c>
      <c r="P1400" s="21">
        <v>634522746</v>
      </c>
      <c r="Q1400" s="21">
        <v>634522746</v>
      </c>
    </row>
    <row r="1401" spans="1:17" ht="19.5" thickBot="1" x14ac:dyDescent="0.3">
      <c r="A1401" s="87" t="s">
        <v>511</v>
      </c>
      <c r="B1401" s="15" t="s">
        <v>43</v>
      </c>
      <c r="C1401" s="12" t="s">
        <v>16</v>
      </c>
      <c r="D1401" s="12">
        <v>20</v>
      </c>
      <c r="E1401" s="12" t="s">
        <v>14</v>
      </c>
      <c r="F1401" s="16" t="s">
        <v>44</v>
      </c>
      <c r="G1401" s="17">
        <f>SUM(G1402:G1408)</f>
        <v>11922438000</v>
      </c>
      <c r="H1401" s="17">
        <f>SUM(H1402:H1408)</f>
        <v>0</v>
      </c>
      <c r="I1401" s="17">
        <f>SUM(I1402:I1408)</f>
        <v>0</v>
      </c>
      <c r="J1401" s="17">
        <f>SUM(J1402:J1408)</f>
        <v>0</v>
      </c>
      <c r="K1401" s="17">
        <f>SUM(K1402:K1408)</f>
        <v>0</v>
      </c>
      <c r="L1401" s="17">
        <f t="shared" si="494"/>
        <v>0</v>
      </c>
      <c r="M1401" s="17">
        <f>SUM(M1402:M1408)</f>
        <v>11922438000</v>
      </c>
      <c r="N1401" s="17">
        <f>SUM(N1402:N1408)</f>
        <v>11922438000</v>
      </c>
      <c r="O1401" s="17">
        <f>SUM(O1402:O1408)</f>
        <v>5858074631.2700005</v>
      </c>
      <c r="P1401" s="17">
        <f>SUM(P1402:P1408)</f>
        <v>5858074631.2700005</v>
      </c>
      <c r="Q1401" s="17">
        <f>SUM(Q1402:Q1408)</f>
        <v>4736453547.2700005</v>
      </c>
    </row>
    <row r="1402" spans="1:17" ht="19.5" thickBot="1" x14ac:dyDescent="0.3">
      <c r="A1402" s="87" t="s">
        <v>511</v>
      </c>
      <c r="B1402" s="18" t="s">
        <v>45</v>
      </c>
      <c r="C1402" s="19" t="s">
        <v>16</v>
      </c>
      <c r="D1402" s="19">
        <v>20</v>
      </c>
      <c r="E1402" s="19" t="s">
        <v>14</v>
      </c>
      <c r="F1402" s="20" t="s">
        <v>46</v>
      </c>
      <c r="G1402" s="21">
        <v>3715862224</v>
      </c>
      <c r="H1402" s="21">
        <v>0</v>
      </c>
      <c r="I1402" s="21">
        <v>0</v>
      </c>
      <c r="J1402" s="21">
        <v>0</v>
      </c>
      <c r="K1402" s="21">
        <v>0</v>
      </c>
      <c r="L1402" s="21">
        <f t="shared" si="494"/>
        <v>0</v>
      </c>
      <c r="M1402" s="22">
        <f t="shared" ref="M1402:M1408" si="502">+G1402+L1402</f>
        <v>3715862224</v>
      </c>
      <c r="N1402" s="21">
        <v>3715862224</v>
      </c>
      <c r="O1402" s="21">
        <v>1734007141.1900001</v>
      </c>
      <c r="P1402" s="21">
        <v>1734007141.1900001</v>
      </c>
      <c r="Q1402" s="21">
        <v>1452126741.1900001</v>
      </c>
    </row>
    <row r="1403" spans="1:17" ht="19.5" thickBot="1" x14ac:dyDescent="0.3">
      <c r="A1403" s="87" t="s">
        <v>511</v>
      </c>
      <c r="B1403" s="18" t="s">
        <v>47</v>
      </c>
      <c r="C1403" s="19" t="s">
        <v>16</v>
      </c>
      <c r="D1403" s="19">
        <v>20</v>
      </c>
      <c r="E1403" s="19" t="s">
        <v>14</v>
      </c>
      <c r="F1403" s="20" t="s">
        <v>48</v>
      </c>
      <c r="G1403" s="21">
        <v>2627749752</v>
      </c>
      <c r="H1403" s="21">
        <v>0</v>
      </c>
      <c r="I1403" s="21">
        <v>0</v>
      </c>
      <c r="J1403" s="21">
        <v>0</v>
      </c>
      <c r="K1403" s="21">
        <v>0</v>
      </c>
      <c r="L1403" s="21">
        <f t="shared" si="494"/>
        <v>0</v>
      </c>
      <c r="M1403" s="22">
        <f t="shared" si="502"/>
        <v>2627749752</v>
      </c>
      <c r="N1403" s="21">
        <v>2627749752</v>
      </c>
      <c r="O1403" s="21">
        <v>1228154765.2</v>
      </c>
      <c r="P1403" s="21">
        <v>1228154765.2</v>
      </c>
      <c r="Q1403" s="21">
        <v>1028489065.2</v>
      </c>
    </row>
    <row r="1404" spans="1:17" ht="19.5" thickBot="1" x14ac:dyDescent="0.3">
      <c r="A1404" s="87" t="s">
        <v>511</v>
      </c>
      <c r="B1404" s="18" t="s">
        <v>49</v>
      </c>
      <c r="C1404" s="19" t="s">
        <v>16</v>
      </c>
      <c r="D1404" s="19">
        <v>20</v>
      </c>
      <c r="E1404" s="19" t="s">
        <v>14</v>
      </c>
      <c r="F1404" s="20" t="s">
        <v>50</v>
      </c>
      <c r="G1404" s="21">
        <v>2520758848</v>
      </c>
      <c r="H1404" s="21">
        <v>0</v>
      </c>
      <c r="I1404" s="21">
        <v>0</v>
      </c>
      <c r="J1404" s="21">
        <v>0</v>
      </c>
      <c r="K1404" s="21">
        <v>0</v>
      </c>
      <c r="L1404" s="21">
        <f t="shared" si="494"/>
        <v>0</v>
      </c>
      <c r="M1404" s="22">
        <f t="shared" si="502"/>
        <v>2520758848</v>
      </c>
      <c r="N1404" s="21">
        <v>2520758848</v>
      </c>
      <c r="O1404" s="21">
        <v>1404488071.6800001</v>
      </c>
      <c r="P1404" s="21">
        <v>1404488071.6800001</v>
      </c>
      <c r="Q1404" s="21">
        <v>1096771887.6800001</v>
      </c>
    </row>
    <row r="1405" spans="1:17" ht="19.5" thickBot="1" x14ac:dyDescent="0.3">
      <c r="A1405" s="87" t="s">
        <v>511</v>
      </c>
      <c r="B1405" s="18" t="s">
        <v>51</v>
      </c>
      <c r="C1405" s="19" t="s">
        <v>16</v>
      </c>
      <c r="D1405" s="19">
        <v>20</v>
      </c>
      <c r="E1405" s="19" t="s">
        <v>14</v>
      </c>
      <c r="F1405" s="20" t="s">
        <v>52</v>
      </c>
      <c r="G1405" s="21">
        <v>1291042158</v>
      </c>
      <c r="H1405" s="21">
        <v>0</v>
      </c>
      <c r="I1405" s="21">
        <v>0</v>
      </c>
      <c r="J1405" s="21">
        <v>0</v>
      </c>
      <c r="K1405" s="21">
        <v>0</v>
      </c>
      <c r="L1405" s="21">
        <f t="shared" si="494"/>
        <v>0</v>
      </c>
      <c r="M1405" s="22">
        <f t="shared" si="502"/>
        <v>1291042158</v>
      </c>
      <c r="N1405" s="21">
        <v>1291042158</v>
      </c>
      <c r="O1405" s="21">
        <v>630734548.79999995</v>
      </c>
      <c r="P1405" s="21">
        <v>630734548.79999995</v>
      </c>
      <c r="Q1405" s="21">
        <v>488043548.80000001</v>
      </c>
    </row>
    <row r="1406" spans="1:17" ht="32.25" thickBot="1" x14ac:dyDescent="0.3">
      <c r="A1406" s="87" t="s">
        <v>511</v>
      </c>
      <c r="B1406" s="18" t="s">
        <v>53</v>
      </c>
      <c r="C1406" s="19" t="s">
        <v>16</v>
      </c>
      <c r="D1406" s="19">
        <v>20</v>
      </c>
      <c r="E1406" s="19" t="s">
        <v>14</v>
      </c>
      <c r="F1406" s="20" t="s">
        <v>54</v>
      </c>
      <c r="G1406" s="21">
        <v>153073328</v>
      </c>
      <c r="H1406" s="21">
        <v>0</v>
      </c>
      <c r="I1406" s="21">
        <v>0</v>
      </c>
      <c r="J1406" s="21">
        <v>0</v>
      </c>
      <c r="K1406" s="21">
        <v>0</v>
      </c>
      <c r="L1406" s="21">
        <f t="shared" si="494"/>
        <v>0</v>
      </c>
      <c r="M1406" s="22">
        <f t="shared" si="502"/>
        <v>153073328</v>
      </c>
      <c r="N1406" s="21">
        <v>153073328</v>
      </c>
      <c r="O1406" s="21">
        <v>72209862</v>
      </c>
      <c r="P1406" s="21">
        <v>72209862</v>
      </c>
      <c r="Q1406" s="21">
        <v>60912762</v>
      </c>
    </row>
    <row r="1407" spans="1:17" ht="19.5" thickBot="1" x14ac:dyDescent="0.3">
      <c r="A1407" s="87" t="s">
        <v>511</v>
      </c>
      <c r="B1407" s="18" t="s">
        <v>55</v>
      </c>
      <c r="C1407" s="19" t="s">
        <v>16</v>
      </c>
      <c r="D1407" s="19">
        <v>20</v>
      </c>
      <c r="E1407" s="19" t="s">
        <v>14</v>
      </c>
      <c r="F1407" s="20" t="s">
        <v>56</v>
      </c>
      <c r="G1407" s="21">
        <v>968339892</v>
      </c>
      <c r="H1407" s="21">
        <v>0</v>
      </c>
      <c r="I1407" s="21">
        <v>0</v>
      </c>
      <c r="J1407" s="21">
        <v>0</v>
      </c>
      <c r="K1407" s="21">
        <v>0</v>
      </c>
      <c r="L1407" s="21">
        <f t="shared" si="494"/>
        <v>0</v>
      </c>
      <c r="M1407" s="22">
        <f t="shared" si="502"/>
        <v>968339892</v>
      </c>
      <c r="N1407" s="21">
        <v>968339892</v>
      </c>
      <c r="O1407" s="21">
        <v>473068229.19999999</v>
      </c>
      <c r="P1407" s="21">
        <v>473068229.19999999</v>
      </c>
      <c r="Q1407" s="21">
        <v>366048129.19999999</v>
      </c>
    </row>
    <row r="1408" spans="1:17" ht="19.5" thickBot="1" x14ac:dyDescent="0.3">
      <c r="A1408" s="87" t="s">
        <v>511</v>
      </c>
      <c r="B1408" s="18" t="s">
        <v>57</v>
      </c>
      <c r="C1408" s="19" t="s">
        <v>16</v>
      </c>
      <c r="D1408" s="19">
        <v>20</v>
      </c>
      <c r="E1408" s="19" t="s">
        <v>14</v>
      </c>
      <c r="F1408" s="20" t="s">
        <v>58</v>
      </c>
      <c r="G1408" s="21">
        <v>645611798</v>
      </c>
      <c r="H1408" s="21">
        <v>0</v>
      </c>
      <c r="I1408" s="21">
        <v>0</v>
      </c>
      <c r="J1408" s="21">
        <v>0</v>
      </c>
      <c r="K1408" s="21">
        <v>0</v>
      </c>
      <c r="L1408" s="21">
        <f t="shared" si="494"/>
        <v>0</v>
      </c>
      <c r="M1408" s="22">
        <f t="shared" si="502"/>
        <v>645611798</v>
      </c>
      <c r="N1408" s="21">
        <v>645611798</v>
      </c>
      <c r="O1408" s="21">
        <v>315412013.19999999</v>
      </c>
      <c r="P1408" s="21">
        <v>315412013.19999999</v>
      </c>
      <c r="Q1408" s="21">
        <v>244061413.19999999</v>
      </c>
    </row>
    <row r="1409" spans="1:17" ht="32.25" thickBot="1" x14ac:dyDescent="0.3">
      <c r="A1409" s="87" t="s">
        <v>511</v>
      </c>
      <c r="B1409" s="15" t="s">
        <v>59</v>
      </c>
      <c r="C1409" s="12" t="s">
        <v>16</v>
      </c>
      <c r="D1409" s="12">
        <v>20</v>
      </c>
      <c r="E1409" s="12" t="s">
        <v>14</v>
      </c>
      <c r="F1409" s="16" t="s">
        <v>60</v>
      </c>
      <c r="G1409" s="17">
        <f>+G1410+G1414+G1415</f>
        <v>4316371000</v>
      </c>
      <c r="H1409" s="17">
        <f>+H1410+H1414+H1415</f>
        <v>0</v>
      </c>
      <c r="I1409" s="17">
        <f>+I1410+I1414+I1415</f>
        <v>0</v>
      </c>
      <c r="J1409" s="17">
        <f>+J1410+J1414+J1415</f>
        <v>0</v>
      </c>
      <c r="K1409" s="17">
        <f>+K1410+K1414+K1415</f>
        <v>0</v>
      </c>
      <c r="L1409" s="17">
        <f t="shared" si="494"/>
        <v>0</v>
      </c>
      <c r="M1409" s="17">
        <f>+M1410+M1414+M1415</f>
        <v>4316371000</v>
      </c>
      <c r="N1409" s="17">
        <f>+N1410+N1414+N1415</f>
        <v>4316371000</v>
      </c>
      <c r="O1409" s="17">
        <f>+O1410+O1414+O1415</f>
        <v>2384277416</v>
      </c>
      <c r="P1409" s="17">
        <f>+P1410+P1414+P1415</f>
        <v>2384277416</v>
      </c>
      <c r="Q1409" s="17">
        <f>+Q1410+Q1414+Q1415</f>
        <v>2384277416</v>
      </c>
    </row>
    <row r="1410" spans="1:17" ht="32.25" thickBot="1" x14ac:dyDescent="0.3">
      <c r="A1410" s="87" t="s">
        <v>511</v>
      </c>
      <c r="B1410" s="15" t="s">
        <v>61</v>
      </c>
      <c r="C1410" s="12" t="s">
        <v>16</v>
      </c>
      <c r="D1410" s="12">
        <v>20</v>
      </c>
      <c r="E1410" s="12" t="s">
        <v>14</v>
      </c>
      <c r="F1410" s="16" t="s">
        <v>62</v>
      </c>
      <c r="G1410" s="17">
        <f>+G1411+G1412+G1413</f>
        <v>2014091242</v>
      </c>
      <c r="H1410" s="17">
        <f>+H1411+H1412+H1413</f>
        <v>0</v>
      </c>
      <c r="I1410" s="17">
        <f>+I1411+I1412+I1413</f>
        <v>0</v>
      </c>
      <c r="J1410" s="17">
        <f>+J1411+J1412+J1413</f>
        <v>0</v>
      </c>
      <c r="K1410" s="17">
        <f>+K1411+K1412+K1413</f>
        <v>0</v>
      </c>
      <c r="L1410" s="17">
        <f t="shared" si="494"/>
        <v>0</v>
      </c>
      <c r="M1410" s="24">
        <f>+M1411+M1412+M1413</f>
        <v>2014091242</v>
      </c>
      <c r="N1410" s="17">
        <f>+N1411+N1412+N1413</f>
        <v>2014091242</v>
      </c>
      <c r="O1410" s="24">
        <f>+O1411+O1412+O1413</f>
        <v>1001948019</v>
      </c>
      <c r="P1410" s="17">
        <f>+P1411+P1412+P1413</f>
        <v>1001948019</v>
      </c>
      <c r="Q1410" s="17">
        <f>+Q1411+Q1412+Q1413</f>
        <v>1001948019</v>
      </c>
    </row>
    <row r="1411" spans="1:17" ht="19.5" thickBot="1" x14ac:dyDescent="0.3">
      <c r="A1411" s="87" t="s">
        <v>511</v>
      </c>
      <c r="B1411" s="18" t="s">
        <v>63</v>
      </c>
      <c r="C1411" s="19" t="s">
        <v>16</v>
      </c>
      <c r="D1411" s="19">
        <v>20</v>
      </c>
      <c r="E1411" s="19" t="s">
        <v>14</v>
      </c>
      <c r="F1411" s="20" t="s">
        <v>64</v>
      </c>
      <c r="G1411" s="21">
        <v>750824259</v>
      </c>
      <c r="H1411" s="21">
        <v>0</v>
      </c>
      <c r="I1411" s="21">
        <v>0</v>
      </c>
      <c r="J1411" s="21">
        <v>0</v>
      </c>
      <c r="K1411" s="21">
        <v>0</v>
      </c>
      <c r="L1411" s="21">
        <f t="shared" si="494"/>
        <v>0</v>
      </c>
      <c r="M1411" s="22">
        <f t="shared" ref="M1411:M1416" si="503">+G1411+L1411</f>
        <v>750824259</v>
      </c>
      <c r="N1411" s="21">
        <v>750824259</v>
      </c>
      <c r="O1411" s="21">
        <v>632847539</v>
      </c>
      <c r="P1411" s="21">
        <v>632847539</v>
      </c>
      <c r="Q1411" s="21">
        <v>632847539</v>
      </c>
    </row>
    <row r="1412" spans="1:17" ht="19.5" thickBot="1" x14ac:dyDescent="0.3">
      <c r="A1412" s="87" t="s">
        <v>511</v>
      </c>
      <c r="B1412" s="18" t="s">
        <v>65</v>
      </c>
      <c r="C1412" s="19" t="s">
        <v>16</v>
      </c>
      <c r="D1412" s="19">
        <v>20</v>
      </c>
      <c r="E1412" s="19" t="s">
        <v>14</v>
      </c>
      <c r="F1412" s="20" t="s">
        <v>66</v>
      </c>
      <c r="G1412" s="21">
        <v>1055441724</v>
      </c>
      <c r="H1412" s="21">
        <v>0</v>
      </c>
      <c r="I1412" s="21">
        <v>0</v>
      </c>
      <c r="J1412" s="21">
        <v>0</v>
      </c>
      <c r="K1412" s="21">
        <v>0</v>
      </c>
      <c r="L1412" s="21">
        <f t="shared" si="494"/>
        <v>0</v>
      </c>
      <c r="M1412" s="22">
        <f t="shared" si="503"/>
        <v>1055441724</v>
      </c>
      <c r="N1412" s="21">
        <v>1055441724</v>
      </c>
      <c r="O1412" s="21">
        <v>294707684</v>
      </c>
      <c r="P1412" s="21">
        <v>294707684</v>
      </c>
      <c r="Q1412" s="21">
        <v>294707684</v>
      </c>
    </row>
    <row r="1413" spans="1:17" ht="19.5" thickBot="1" x14ac:dyDescent="0.3">
      <c r="A1413" s="87" t="s">
        <v>511</v>
      </c>
      <c r="B1413" s="18" t="s">
        <v>67</v>
      </c>
      <c r="C1413" s="19" t="s">
        <v>16</v>
      </c>
      <c r="D1413" s="19">
        <v>20</v>
      </c>
      <c r="E1413" s="19" t="s">
        <v>14</v>
      </c>
      <c r="F1413" s="20" t="s">
        <v>68</v>
      </c>
      <c r="G1413" s="21">
        <v>207825259</v>
      </c>
      <c r="H1413" s="21">
        <v>0</v>
      </c>
      <c r="I1413" s="21">
        <v>0</v>
      </c>
      <c r="J1413" s="21">
        <v>0</v>
      </c>
      <c r="K1413" s="21">
        <v>0</v>
      </c>
      <c r="L1413" s="21">
        <f t="shared" si="494"/>
        <v>0</v>
      </c>
      <c r="M1413" s="22">
        <f t="shared" si="503"/>
        <v>207825259</v>
      </c>
      <c r="N1413" s="21">
        <v>207825259</v>
      </c>
      <c r="O1413" s="21">
        <v>74392796</v>
      </c>
      <c r="P1413" s="21">
        <v>74392796</v>
      </c>
      <c r="Q1413" s="21">
        <v>74392796</v>
      </c>
    </row>
    <row r="1414" spans="1:17" ht="19.5" thickBot="1" x14ac:dyDescent="0.3">
      <c r="A1414" s="87" t="s">
        <v>511</v>
      </c>
      <c r="B1414" s="18" t="s">
        <v>69</v>
      </c>
      <c r="C1414" s="19" t="s">
        <v>16</v>
      </c>
      <c r="D1414" s="19">
        <v>20</v>
      </c>
      <c r="E1414" s="19" t="s">
        <v>14</v>
      </c>
      <c r="F1414" s="20" t="s">
        <v>70</v>
      </c>
      <c r="G1414" s="21">
        <v>2176888008</v>
      </c>
      <c r="H1414" s="21">
        <v>0</v>
      </c>
      <c r="I1414" s="21">
        <v>0</v>
      </c>
      <c r="J1414" s="21">
        <v>0</v>
      </c>
      <c r="K1414" s="21">
        <v>0</v>
      </c>
      <c r="L1414" s="21">
        <f t="shared" si="494"/>
        <v>0</v>
      </c>
      <c r="M1414" s="22">
        <f t="shared" si="503"/>
        <v>2176888008</v>
      </c>
      <c r="N1414" s="21">
        <v>2176888008</v>
      </c>
      <c r="O1414" s="21">
        <v>1318888268</v>
      </c>
      <c r="P1414" s="21">
        <v>1318888268</v>
      </c>
      <c r="Q1414" s="21">
        <v>1318888268</v>
      </c>
    </row>
    <row r="1415" spans="1:17" ht="19.5" thickBot="1" x14ac:dyDescent="0.3">
      <c r="A1415" s="87" t="s">
        <v>511</v>
      </c>
      <c r="B1415" s="18" t="s">
        <v>71</v>
      </c>
      <c r="C1415" s="19" t="s">
        <v>16</v>
      </c>
      <c r="D1415" s="19">
        <v>20</v>
      </c>
      <c r="E1415" s="19" t="s">
        <v>14</v>
      </c>
      <c r="F1415" s="20" t="s">
        <v>72</v>
      </c>
      <c r="G1415" s="21">
        <v>125391750</v>
      </c>
      <c r="H1415" s="21">
        <v>0</v>
      </c>
      <c r="I1415" s="21">
        <v>0</v>
      </c>
      <c r="J1415" s="21">
        <v>0</v>
      </c>
      <c r="K1415" s="21">
        <v>0</v>
      </c>
      <c r="L1415" s="21">
        <f t="shared" si="494"/>
        <v>0</v>
      </c>
      <c r="M1415" s="22">
        <f t="shared" si="503"/>
        <v>125391750</v>
      </c>
      <c r="N1415" s="21">
        <v>125391750</v>
      </c>
      <c r="O1415" s="21">
        <v>63441129</v>
      </c>
      <c r="P1415" s="21">
        <v>63441129</v>
      </c>
      <c r="Q1415" s="21">
        <v>63441129</v>
      </c>
    </row>
    <row r="1416" spans="1:17" ht="32.25" thickBot="1" x14ac:dyDescent="0.3">
      <c r="A1416" s="87" t="s">
        <v>511</v>
      </c>
      <c r="B1416" s="15" t="s">
        <v>73</v>
      </c>
      <c r="C1416" s="12" t="s">
        <v>16</v>
      </c>
      <c r="D1416" s="12">
        <v>20</v>
      </c>
      <c r="E1416" s="12" t="s">
        <v>14</v>
      </c>
      <c r="F1416" s="16" t="s">
        <v>74</v>
      </c>
      <c r="G1416" s="26">
        <v>2282058000</v>
      </c>
      <c r="H1416" s="26">
        <v>0</v>
      </c>
      <c r="I1416" s="26">
        <v>0</v>
      </c>
      <c r="J1416" s="26">
        <v>0</v>
      </c>
      <c r="K1416" s="29">
        <v>0</v>
      </c>
      <c r="L1416" s="27">
        <f t="shared" si="494"/>
        <v>0</v>
      </c>
      <c r="M1416" s="17">
        <f t="shared" si="503"/>
        <v>2282058000</v>
      </c>
      <c r="N1416" s="29">
        <v>0</v>
      </c>
      <c r="O1416" s="29">
        <v>0</v>
      </c>
      <c r="P1416" s="29">
        <v>0</v>
      </c>
      <c r="Q1416" s="29">
        <v>0</v>
      </c>
    </row>
    <row r="1417" spans="1:17" ht="19.5" thickBot="1" x14ac:dyDescent="0.3">
      <c r="A1417" s="87" t="s">
        <v>511</v>
      </c>
      <c r="B1417" s="15" t="s">
        <v>77</v>
      </c>
      <c r="C1417" s="12" t="s">
        <v>16</v>
      </c>
      <c r="D1417" s="12">
        <v>20</v>
      </c>
      <c r="E1417" s="12" t="s">
        <v>14</v>
      </c>
      <c r="F1417" s="16" t="s">
        <v>78</v>
      </c>
      <c r="G1417" s="27">
        <f>+G1418+G1426</f>
        <v>19419071000</v>
      </c>
      <c r="H1417" s="27">
        <f>+H1418+H1426</f>
        <v>0</v>
      </c>
      <c r="I1417" s="27">
        <f>+I1418+I1426</f>
        <v>0</v>
      </c>
      <c r="J1417" s="27">
        <f>+J1418+J1426</f>
        <v>354515732.60000002</v>
      </c>
      <c r="K1417" s="27">
        <f>+K1418+K1426</f>
        <v>354515732.60000002</v>
      </c>
      <c r="L1417" s="27">
        <f t="shared" si="494"/>
        <v>0</v>
      </c>
      <c r="M1417" s="27">
        <f>+M1418+M1426</f>
        <v>19419071000</v>
      </c>
      <c r="N1417" s="27">
        <f>+N1418+N1426</f>
        <v>16873918061.57</v>
      </c>
      <c r="O1417" s="27">
        <f>+O1418+O1426</f>
        <v>15061757658.309999</v>
      </c>
      <c r="P1417" s="27">
        <f>+P1418+P1426</f>
        <v>7974967960.7300005</v>
      </c>
      <c r="Q1417" s="27">
        <f>+Q1418+Q1426</f>
        <v>7972600806.7300005</v>
      </c>
    </row>
    <row r="1418" spans="1:17" ht="19.5" thickBot="1" x14ac:dyDescent="0.3">
      <c r="A1418" s="87" t="s">
        <v>511</v>
      </c>
      <c r="B1418" s="15" t="s">
        <v>79</v>
      </c>
      <c r="C1418" s="12" t="s">
        <v>16</v>
      </c>
      <c r="D1418" s="12">
        <v>20</v>
      </c>
      <c r="E1418" s="12" t="s">
        <v>14</v>
      </c>
      <c r="F1418" s="16" t="s">
        <v>80</v>
      </c>
      <c r="G1418" s="29">
        <f>+G1419</f>
        <v>0</v>
      </c>
      <c r="H1418" s="29">
        <f>+H1419</f>
        <v>0</v>
      </c>
      <c r="I1418" s="29">
        <f>+I1419</f>
        <v>0</v>
      </c>
      <c r="J1418" s="29">
        <f>+J1419</f>
        <v>64355800</v>
      </c>
      <c r="K1418" s="29">
        <f>+K1419</f>
        <v>0</v>
      </c>
      <c r="L1418" s="29">
        <f t="shared" si="494"/>
        <v>64355800</v>
      </c>
      <c r="M1418" s="29">
        <f>+M1419</f>
        <v>64355800</v>
      </c>
      <c r="N1418" s="29">
        <f>+N1419</f>
        <v>63507351.960000001</v>
      </c>
      <c r="O1418" s="29">
        <f>+O1419</f>
        <v>2151627.58</v>
      </c>
      <c r="P1418" s="29">
        <f>+P1419</f>
        <v>2151627.58</v>
      </c>
      <c r="Q1418" s="29">
        <f>+Q1419</f>
        <v>2151627.58</v>
      </c>
    </row>
    <row r="1419" spans="1:17" ht="19.5" thickBot="1" x14ac:dyDescent="0.3">
      <c r="A1419" s="87" t="s">
        <v>511</v>
      </c>
      <c r="B1419" s="15" t="s">
        <v>81</v>
      </c>
      <c r="C1419" s="12" t="s">
        <v>16</v>
      </c>
      <c r="D1419" s="12">
        <v>20</v>
      </c>
      <c r="E1419" s="12" t="s">
        <v>14</v>
      </c>
      <c r="F1419" s="16" t="s">
        <v>82</v>
      </c>
      <c r="G1419" s="27">
        <f>+G1422+G1420</f>
        <v>0</v>
      </c>
      <c r="H1419" s="27">
        <f t="shared" ref="H1419:Q1419" si="504">+H1422+H1420</f>
        <v>0</v>
      </c>
      <c r="I1419" s="27">
        <f t="shared" si="504"/>
        <v>0</v>
      </c>
      <c r="J1419" s="27">
        <f t="shared" si="504"/>
        <v>64355800</v>
      </c>
      <c r="K1419" s="27">
        <f t="shared" si="504"/>
        <v>0</v>
      </c>
      <c r="L1419" s="27">
        <f t="shared" si="494"/>
        <v>64355800</v>
      </c>
      <c r="M1419" s="27">
        <f t="shared" si="504"/>
        <v>64355800</v>
      </c>
      <c r="N1419" s="27">
        <f t="shared" si="504"/>
        <v>63507351.960000001</v>
      </c>
      <c r="O1419" s="27">
        <f t="shared" si="504"/>
        <v>2151627.58</v>
      </c>
      <c r="P1419" s="27">
        <f t="shared" si="504"/>
        <v>2151627.58</v>
      </c>
      <c r="Q1419" s="27">
        <f t="shared" si="504"/>
        <v>2151627.58</v>
      </c>
    </row>
    <row r="1420" spans="1:17" ht="32.25" thickBot="1" x14ac:dyDescent="0.3">
      <c r="A1420" s="87" t="s">
        <v>511</v>
      </c>
      <c r="B1420" s="15" t="s">
        <v>83</v>
      </c>
      <c r="C1420" s="12" t="s">
        <v>16</v>
      </c>
      <c r="D1420" s="12">
        <v>20</v>
      </c>
      <c r="E1420" s="12" t="s">
        <v>14</v>
      </c>
      <c r="F1420" s="16" t="s">
        <v>84</v>
      </c>
      <c r="G1420" s="27">
        <f>+G1421</f>
        <v>0</v>
      </c>
      <c r="H1420" s="27">
        <f>+H1421</f>
        <v>0</v>
      </c>
      <c r="I1420" s="27">
        <f>+I1421</f>
        <v>0</v>
      </c>
      <c r="J1420" s="27">
        <f>+J1421</f>
        <v>60074800</v>
      </c>
      <c r="K1420" s="27">
        <f>+K1421</f>
        <v>0</v>
      </c>
      <c r="L1420" s="27">
        <f t="shared" si="494"/>
        <v>60074800</v>
      </c>
      <c r="M1420" s="27">
        <f>+M1421</f>
        <v>60074800</v>
      </c>
      <c r="N1420" s="27">
        <f>+N1421</f>
        <v>60074800</v>
      </c>
      <c r="O1420" s="27">
        <f>+O1421</f>
        <v>0</v>
      </c>
      <c r="P1420" s="27">
        <f>+P1421</f>
        <v>0</v>
      </c>
      <c r="Q1420" s="27">
        <f>+Q1421</f>
        <v>0</v>
      </c>
    </row>
    <row r="1421" spans="1:17" ht="32.25" thickBot="1" x14ac:dyDescent="0.3">
      <c r="A1421" s="87" t="s">
        <v>511</v>
      </c>
      <c r="B1421" s="18" t="s">
        <v>85</v>
      </c>
      <c r="C1421" s="19" t="s">
        <v>16</v>
      </c>
      <c r="D1421" s="19">
        <v>20</v>
      </c>
      <c r="E1421" s="19" t="s">
        <v>14</v>
      </c>
      <c r="F1421" s="20" t="s">
        <v>509</v>
      </c>
      <c r="G1421" s="21">
        <v>0</v>
      </c>
      <c r="H1421" s="21">
        <v>0</v>
      </c>
      <c r="I1421" s="21">
        <v>0</v>
      </c>
      <c r="J1421" s="21">
        <v>60074800</v>
      </c>
      <c r="K1421" s="21">
        <v>0</v>
      </c>
      <c r="L1421" s="21">
        <f>+H1421-I1421+J1421-K1421</f>
        <v>60074800</v>
      </c>
      <c r="M1421" s="21">
        <f>+G1421+L1421</f>
        <v>60074800</v>
      </c>
      <c r="N1421" s="25">
        <v>60074800</v>
      </c>
      <c r="O1421" s="25">
        <v>0</v>
      </c>
      <c r="P1421" s="21">
        <v>0</v>
      </c>
      <c r="Q1421" s="21">
        <v>0</v>
      </c>
    </row>
    <row r="1422" spans="1:17" ht="19.5" thickBot="1" x14ac:dyDescent="0.3">
      <c r="A1422" s="87" t="s">
        <v>511</v>
      </c>
      <c r="B1422" s="15" t="s">
        <v>87</v>
      </c>
      <c r="C1422" s="12" t="s">
        <v>16</v>
      </c>
      <c r="D1422" s="12">
        <v>20</v>
      </c>
      <c r="E1422" s="12" t="s">
        <v>14</v>
      </c>
      <c r="F1422" s="16" t="s">
        <v>88</v>
      </c>
      <c r="G1422" s="27">
        <f>+G1423+G1425+G1424</f>
        <v>0</v>
      </c>
      <c r="H1422" s="27">
        <f>+H1423+H1425+H1424</f>
        <v>0</v>
      </c>
      <c r="I1422" s="27">
        <f>+I1423+I1425+I1424</f>
        <v>0</v>
      </c>
      <c r="J1422" s="27">
        <f>+J1423+J1425+J1424</f>
        <v>4281000</v>
      </c>
      <c r="K1422" s="27">
        <f>+K1423+K1425+K1424</f>
        <v>0</v>
      </c>
      <c r="L1422" s="27">
        <f t="shared" si="494"/>
        <v>4281000</v>
      </c>
      <c r="M1422" s="27">
        <f>+M1423+M1425+M1424</f>
        <v>4281000</v>
      </c>
      <c r="N1422" s="27">
        <f>+N1423+N1425+N1424</f>
        <v>3432551.96</v>
      </c>
      <c r="O1422" s="27">
        <f>+O1423+O1425+O1424</f>
        <v>2151627.58</v>
      </c>
      <c r="P1422" s="27">
        <f>+P1423+P1425+P1424</f>
        <v>2151627.58</v>
      </c>
      <c r="Q1422" s="27">
        <f>+Q1423+Q1425+Q1424</f>
        <v>2151627.58</v>
      </c>
    </row>
    <row r="1423" spans="1:17" ht="32.25" thickBot="1" x14ac:dyDescent="0.3">
      <c r="A1423" s="87" t="s">
        <v>511</v>
      </c>
      <c r="B1423" s="18" t="s">
        <v>89</v>
      </c>
      <c r="C1423" s="19" t="s">
        <v>16</v>
      </c>
      <c r="D1423" s="19">
        <v>20</v>
      </c>
      <c r="E1423" s="19" t="s">
        <v>14</v>
      </c>
      <c r="F1423" s="20" t="s">
        <v>504</v>
      </c>
      <c r="G1423" s="21">
        <v>0</v>
      </c>
      <c r="H1423" s="21">
        <v>0</v>
      </c>
      <c r="I1423" s="21">
        <v>0</v>
      </c>
      <c r="J1423" s="21">
        <f>500000+501000</f>
        <v>1001000</v>
      </c>
      <c r="K1423" s="21">
        <v>0</v>
      </c>
      <c r="L1423" s="21">
        <f t="shared" si="494"/>
        <v>1001000</v>
      </c>
      <c r="M1423" s="21">
        <f>+G1423+L1423</f>
        <v>1001000</v>
      </c>
      <c r="N1423" s="25">
        <v>519098.26</v>
      </c>
      <c r="O1423" s="25">
        <v>518173.88</v>
      </c>
      <c r="P1423" s="21">
        <v>518173.88</v>
      </c>
      <c r="Q1423" s="21">
        <v>518173.88</v>
      </c>
    </row>
    <row r="1424" spans="1:17" ht="19.5" thickBot="1" x14ac:dyDescent="0.3">
      <c r="A1424" s="87" t="s">
        <v>511</v>
      </c>
      <c r="B1424" s="18" t="s">
        <v>91</v>
      </c>
      <c r="C1424" s="19" t="s">
        <v>16</v>
      </c>
      <c r="D1424" s="19">
        <v>20</v>
      </c>
      <c r="E1424" s="19" t="s">
        <v>14</v>
      </c>
      <c r="F1424" s="20" t="s">
        <v>92</v>
      </c>
      <c r="G1424" s="21">
        <v>0</v>
      </c>
      <c r="H1424" s="21">
        <v>0</v>
      </c>
      <c r="I1424" s="21">
        <v>0</v>
      </c>
      <c r="J1424" s="21">
        <f>1000000+1280000</f>
        <v>2280000</v>
      </c>
      <c r="K1424" s="21">
        <v>0</v>
      </c>
      <c r="L1424" s="21">
        <f t="shared" si="494"/>
        <v>2280000</v>
      </c>
      <c r="M1424" s="21">
        <f>+G1424+L1424</f>
        <v>2280000</v>
      </c>
      <c r="N1424" s="25">
        <v>1916946.6</v>
      </c>
      <c r="O1424" s="25">
        <v>636946.6</v>
      </c>
      <c r="P1424" s="21">
        <v>636946.6</v>
      </c>
      <c r="Q1424" s="21">
        <v>636946.6</v>
      </c>
    </row>
    <row r="1425" spans="1:17" ht="32.25" thickBot="1" x14ac:dyDescent="0.3">
      <c r="A1425" s="87" t="s">
        <v>511</v>
      </c>
      <c r="B1425" s="18" t="s">
        <v>93</v>
      </c>
      <c r="C1425" s="19" t="s">
        <v>16</v>
      </c>
      <c r="D1425" s="19">
        <v>20</v>
      </c>
      <c r="E1425" s="19" t="s">
        <v>14</v>
      </c>
      <c r="F1425" s="20" t="s">
        <v>505</v>
      </c>
      <c r="G1425" s="21">
        <v>0</v>
      </c>
      <c r="H1425" s="21">
        <v>0</v>
      </c>
      <c r="I1425" s="21">
        <v>0</v>
      </c>
      <c r="J1425" s="21">
        <f>500000+500000</f>
        <v>1000000</v>
      </c>
      <c r="K1425" s="21">
        <v>0</v>
      </c>
      <c r="L1425" s="21">
        <f t="shared" si="494"/>
        <v>1000000</v>
      </c>
      <c r="M1425" s="21">
        <f>+G1425+L1425</f>
        <v>1000000</v>
      </c>
      <c r="N1425" s="25">
        <v>996507.1</v>
      </c>
      <c r="O1425" s="25">
        <v>996507.1</v>
      </c>
      <c r="P1425" s="21">
        <v>996507.1</v>
      </c>
      <c r="Q1425" s="21">
        <v>996507.1</v>
      </c>
    </row>
    <row r="1426" spans="1:17" ht="19.5" thickBot="1" x14ac:dyDescent="0.3">
      <c r="A1426" s="87" t="s">
        <v>511</v>
      </c>
      <c r="B1426" s="15" t="s">
        <v>95</v>
      </c>
      <c r="C1426" s="12" t="s">
        <v>16</v>
      </c>
      <c r="D1426" s="12">
        <v>20</v>
      </c>
      <c r="E1426" s="12" t="s">
        <v>14</v>
      </c>
      <c r="F1426" s="16" t="s">
        <v>96</v>
      </c>
      <c r="G1426" s="29">
        <f>+G1427+G1443</f>
        <v>19419071000</v>
      </c>
      <c r="H1426" s="29">
        <f>+H1427+H1443</f>
        <v>0</v>
      </c>
      <c r="I1426" s="29">
        <f>+I1427+I1443</f>
        <v>0</v>
      </c>
      <c r="J1426" s="29">
        <f>+J1427+J1443</f>
        <v>290159932.60000002</v>
      </c>
      <c r="K1426" s="29">
        <f>+K1427+K1443</f>
        <v>354515732.60000002</v>
      </c>
      <c r="L1426" s="29">
        <f t="shared" si="494"/>
        <v>-64355800</v>
      </c>
      <c r="M1426" s="29">
        <f>+M1427+M1443</f>
        <v>19354715200</v>
      </c>
      <c r="N1426" s="29">
        <f>+N1427+N1443</f>
        <v>16810410709.610001</v>
      </c>
      <c r="O1426" s="29">
        <f>+O1427+O1443</f>
        <v>15059606030.73</v>
      </c>
      <c r="P1426" s="29">
        <f>+P1427+P1443</f>
        <v>7972816333.1500006</v>
      </c>
      <c r="Q1426" s="29">
        <f>+Q1427+Q1443</f>
        <v>7970449179.1500006</v>
      </c>
    </row>
    <row r="1427" spans="1:17" ht="19.5" thickBot="1" x14ac:dyDescent="0.3">
      <c r="A1427" s="87" t="s">
        <v>511</v>
      </c>
      <c r="B1427" s="15" t="s">
        <v>97</v>
      </c>
      <c r="C1427" s="12" t="s">
        <v>16</v>
      </c>
      <c r="D1427" s="12">
        <v>20</v>
      </c>
      <c r="E1427" s="12" t="s">
        <v>14</v>
      </c>
      <c r="F1427" s="16" t="s">
        <v>98</v>
      </c>
      <c r="G1427" s="27">
        <f>+G1428+G1432+G1441</f>
        <v>189934492</v>
      </c>
      <c r="H1427" s="27">
        <f t="shared" ref="H1427:Q1427" si="505">+H1428+H1432+H1441</f>
        <v>0</v>
      </c>
      <c r="I1427" s="27">
        <f t="shared" si="505"/>
        <v>0</v>
      </c>
      <c r="J1427" s="27">
        <f t="shared" si="505"/>
        <v>128564000.59999999</v>
      </c>
      <c r="K1427" s="27">
        <f t="shared" si="505"/>
        <v>0</v>
      </c>
      <c r="L1427" s="27">
        <f>+H1427-I1427+J1427-K1427</f>
        <v>128564000.59999999</v>
      </c>
      <c r="M1427" s="27">
        <f t="shared" si="505"/>
        <v>318498492.60000002</v>
      </c>
      <c r="N1427" s="27">
        <f t="shared" si="505"/>
        <v>207852645.43000001</v>
      </c>
      <c r="O1427" s="27">
        <f t="shared" si="505"/>
        <v>108226456.45</v>
      </c>
      <c r="P1427" s="27">
        <f t="shared" si="505"/>
        <v>37142138.450000003</v>
      </c>
      <c r="Q1427" s="27">
        <f t="shared" si="505"/>
        <v>34774984.450000003</v>
      </c>
    </row>
    <row r="1428" spans="1:17" ht="48" thickBot="1" x14ac:dyDescent="0.3">
      <c r="A1428" s="87" t="s">
        <v>511</v>
      </c>
      <c r="B1428" s="15" t="s">
        <v>99</v>
      </c>
      <c r="C1428" s="12" t="s">
        <v>16</v>
      </c>
      <c r="D1428" s="12">
        <v>20</v>
      </c>
      <c r="E1428" s="12" t="s">
        <v>14</v>
      </c>
      <c r="F1428" s="16" t="s">
        <v>462</v>
      </c>
      <c r="G1428" s="27">
        <f>+G1429+G1430+G1431</f>
        <v>22285314</v>
      </c>
      <c r="H1428" s="27">
        <f>+H1429+H1430+H1431</f>
        <v>0</v>
      </c>
      <c r="I1428" s="27">
        <f>+I1429+I1430+I1431</f>
        <v>0</v>
      </c>
      <c r="J1428" s="27">
        <f>+J1429+J1430+J1431</f>
        <v>42559584.600000001</v>
      </c>
      <c r="K1428" s="27">
        <f>+K1429+K1430+K1431</f>
        <v>0</v>
      </c>
      <c r="L1428" s="27">
        <f t="shared" si="494"/>
        <v>42559584.600000001</v>
      </c>
      <c r="M1428" s="27">
        <f>+M1429+M1430+M1431</f>
        <v>64844898.600000001</v>
      </c>
      <c r="N1428" s="27">
        <f>+N1429+N1430+N1431</f>
        <v>51075364.859999999</v>
      </c>
      <c r="O1428" s="27">
        <f>+O1429+O1430+O1431</f>
        <v>8347408.5199999996</v>
      </c>
      <c r="P1428" s="27">
        <f>+P1429+P1430+P1431</f>
        <v>5332684.5199999996</v>
      </c>
      <c r="Q1428" s="27">
        <f>+Q1429+Q1430+Q1431</f>
        <v>5332684.5199999996</v>
      </c>
    </row>
    <row r="1429" spans="1:17" ht="48" thickBot="1" x14ac:dyDescent="0.3">
      <c r="A1429" s="87" t="s">
        <v>511</v>
      </c>
      <c r="B1429" s="18" t="s">
        <v>101</v>
      </c>
      <c r="C1429" s="19" t="s">
        <v>16</v>
      </c>
      <c r="D1429" s="19">
        <v>20</v>
      </c>
      <c r="E1429" s="19" t="s">
        <v>14</v>
      </c>
      <c r="F1429" s="20" t="s">
        <v>463</v>
      </c>
      <c r="G1429" s="21">
        <v>17785314</v>
      </c>
      <c r="H1429" s="21">
        <v>0</v>
      </c>
      <c r="I1429" s="21">
        <v>0</v>
      </c>
      <c r="J1429" s="21">
        <v>40432155</v>
      </c>
      <c r="K1429" s="21"/>
      <c r="L1429" s="21">
        <f t="shared" ref="L1429:L1500" si="506">+H1429-I1429+J1429-K1429</f>
        <v>40432155</v>
      </c>
      <c r="M1429" s="21">
        <f>+G1429+L1429</f>
        <v>58217469</v>
      </c>
      <c r="N1429" s="25">
        <v>47447935.259999998</v>
      </c>
      <c r="O1429" s="25">
        <v>7014798.9199999999</v>
      </c>
      <c r="P1429" s="21">
        <v>4000074.92</v>
      </c>
      <c r="Q1429" s="21">
        <v>4000074.92</v>
      </c>
    </row>
    <row r="1430" spans="1:17" ht="32.25" thickBot="1" x14ac:dyDescent="0.3">
      <c r="A1430" s="87" t="s">
        <v>511</v>
      </c>
      <c r="B1430" s="18" t="s">
        <v>103</v>
      </c>
      <c r="C1430" s="19" t="s">
        <v>16</v>
      </c>
      <c r="D1430" s="19">
        <v>20</v>
      </c>
      <c r="E1430" s="19" t="s">
        <v>14</v>
      </c>
      <c r="F1430" s="20" t="s">
        <v>104</v>
      </c>
      <c r="G1430" s="21">
        <v>1500000</v>
      </c>
      <c r="H1430" s="21">
        <v>0</v>
      </c>
      <c r="I1430" s="21">
        <v>0</v>
      </c>
      <c r="J1430" s="21">
        <v>2127429.6</v>
      </c>
      <c r="K1430" s="21">
        <v>0</v>
      </c>
      <c r="L1430" s="21">
        <f t="shared" si="506"/>
        <v>2127429.6</v>
      </c>
      <c r="M1430" s="21">
        <f>+G1430+L1430</f>
        <v>3627429.6</v>
      </c>
      <c r="N1430" s="25">
        <v>3627429.6</v>
      </c>
      <c r="O1430" s="25">
        <v>1332609.6000000001</v>
      </c>
      <c r="P1430" s="21">
        <v>1332609.6000000001</v>
      </c>
      <c r="Q1430" s="21">
        <v>1332609.6000000001</v>
      </c>
    </row>
    <row r="1431" spans="1:17" ht="19.5" thickBot="1" x14ac:dyDescent="0.3">
      <c r="A1431" s="87" t="s">
        <v>511</v>
      </c>
      <c r="B1431" s="18" t="s">
        <v>105</v>
      </c>
      <c r="C1431" s="19" t="s">
        <v>16</v>
      </c>
      <c r="D1431" s="19">
        <v>20</v>
      </c>
      <c r="E1431" s="19" t="s">
        <v>14</v>
      </c>
      <c r="F1431" s="20" t="s">
        <v>106</v>
      </c>
      <c r="G1431" s="21">
        <v>3000000</v>
      </c>
      <c r="H1431" s="21">
        <v>0</v>
      </c>
      <c r="I1431" s="21">
        <v>0</v>
      </c>
      <c r="J1431" s="21">
        <v>0</v>
      </c>
      <c r="K1431" s="21">
        <v>0</v>
      </c>
      <c r="L1431" s="21">
        <f t="shared" si="506"/>
        <v>0</v>
      </c>
      <c r="M1431" s="21">
        <f>+G1431+L1431</f>
        <v>3000000</v>
      </c>
      <c r="N1431" s="25">
        <v>0</v>
      </c>
      <c r="O1431" s="25">
        <v>0</v>
      </c>
      <c r="P1431" s="21">
        <v>0</v>
      </c>
      <c r="Q1431" s="21">
        <v>0</v>
      </c>
    </row>
    <row r="1432" spans="1:17" ht="32.25" thickBot="1" x14ac:dyDescent="0.3">
      <c r="A1432" s="87" t="s">
        <v>511</v>
      </c>
      <c r="B1432" s="30" t="s">
        <v>107</v>
      </c>
      <c r="C1432" s="12" t="s">
        <v>16</v>
      </c>
      <c r="D1432" s="12">
        <v>20</v>
      </c>
      <c r="E1432" s="12" t="s">
        <v>14</v>
      </c>
      <c r="F1432" s="16" t="s">
        <v>464</v>
      </c>
      <c r="G1432" s="27">
        <f>+G1434+G1435+G1437+G1438+G1440+G1436+G1433+G1439</f>
        <v>167649178</v>
      </c>
      <c r="H1432" s="27">
        <f>+H1434+H1435+H1437+H1438+H1440+H1436+H1433+H1439</f>
        <v>0</v>
      </c>
      <c r="I1432" s="27">
        <f>+I1434+I1435+I1437+I1438+I1440+I1436+I1433+I1439</f>
        <v>0</v>
      </c>
      <c r="J1432" s="27">
        <f>+J1434+J1435+J1437+J1438+J1440+J1436+J1433+J1439</f>
        <v>77079416</v>
      </c>
      <c r="K1432" s="27">
        <f>+K1434+K1435+K1437+K1438+K1440+K1436+K1433+K1439</f>
        <v>0</v>
      </c>
      <c r="L1432" s="27">
        <f>+H1432-I1432+J1432-K1432</f>
        <v>77079416</v>
      </c>
      <c r="M1432" s="27">
        <f>+M1434+M1435+M1437+M1438+M1440+M1436+M1433+M1439</f>
        <v>244728594</v>
      </c>
      <c r="N1432" s="27">
        <f>+N1434+N1435+N1437+N1438+N1440+N1436+N1433+N1439</f>
        <v>150976030.56999999</v>
      </c>
      <c r="O1432" s="27">
        <f>+O1434+O1435+O1437+O1438+O1440+O1436+O1433+O1439</f>
        <v>99879047.930000007</v>
      </c>
      <c r="P1432" s="27">
        <f>+P1434+P1435+P1437+P1438+P1440+P1436+P1433+P1439</f>
        <v>31809453.93</v>
      </c>
      <c r="Q1432" s="27">
        <f>+Q1434+Q1435+Q1437+Q1438+Q1440+Q1436+Q1433+Q1439</f>
        <v>29442299.93</v>
      </c>
    </row>
    <row r="1433" spans="1:17" ht="32.25" thickBot="1" x14ac:dyDescent="0.3">
      <c r="A1433" s="87" t="s">
        <v>511</v>
      </c>
      <c r="B1433" s="18" t="s">
        <v>109</v>
      </c>
      <c r="C1433" s="19" t="s">
        <v>16</v>
      </c>
      <c r="D1433" s="19">
        <v>20</v>
      </c>
      <c r="E1433" s="19" t="s">
        <v>14</v>
      </c>
      <c r="F1433" s="20" t="s">
        <v>510</v>
      </c>
      <c r="G1433" s="21">
        <v>0</v>
      </c>
      <c r="H1433" s="21">
        <v>0</v>
      </c>
      <c r="I1433" s="21">
        <v>0</v>
      </c>
      <c r="J1433" s="21">
        <v>7056000</v>
      </c>
      <c r="K1433" s="21">
        <v>0</v>
      </c>
      <c r="L1433" s="21">
        <f>+H1433-I1433+J1433-K1433</f>
        <v>7056000</v>
      </c>
      <c r="M1433" s="21">
        <f>+G1433+L1433</f>
        <v>7056000</v>
      </c>
      <c r="N1433" s="25">
        <v>7056000</v>
      </c>
      <c r="O1433" s="25">
        <v>0</v>
      </c>
      <c r="P1433" s="21">
        <v>0</v>
      </c>
      <c r="Q1433" s="21">
        <v>0</v>
      </c>
    </row>
    <row r="1434" spans="1:17" ht="32.25" thickBot="1" x14ac:dyDescent="0.3">
      <c r="A1434" s="87" t="s">
        <v>511</v>
      </c>
      <c r="B1434" s="31" t="s">
        <v>111</v>
      </c>
      <c r="C1434" s="19" t="s">
        <v>16</v>
      </c>
      <c r="D1434" s="19">
        <v>20</v>
      </c>
      <c r="E1434" s="19" t="s">
        <v>14</v>
      </c>
      <c r="F1434" s="20" t="s">
        <v>465</v>
      </c>
      <c r="G1434" s="21">
        <v>97696672</v>
      </c>
      <c r="H1434" s="21">
        <v>0</v>
      </c>
      <c r="I1434" s="21">
        <v>0</v>
      </c>
      <c r="J1434" s="21">
        <v>0</v>
      </c>
      <c r="K1434" s="21">
        <v>0</v>
      </c>
      <c r="L1434" s="21">
        <f t="shared" si="506"/>
        <v>0</v>
      </c>
      <c r="M1434" s="21">
        <f t="shared" ref="M1434:M1440" si="507">+G1434+L1434</f>
        <v>97696672</v>
      </c>
      <c r="N1434" s="25">
        <v>12579210.310000001</v>
      </c>
      <c r="O1434" s="25">
        <v>3361766.96</v>
      </c>
      <c r="P1434" s="21">
        <v>1242556.96</v>
      </c>
      <c r="Q1434" s="21">
        <v>1242556.96</v>
      </c>
    </row>
    <row r="1435" spans="1:17" ht="48" thickBot="1" x14ac:dyDescent="0.3">
      <c r="A1435" s="87" t="s">
        <v>511</v>
      </c>
      <c r="B1435" s="31" t="s">
        <v>113</v>
      </c>
      <c r="C1435" s="19" t="s">
        <v>16</v>
      </c>
      <c r="D1435" s="19">
        <v>20</v>
      </c>
      <c r="E1435" s="19" t="s">
        <v>14</v>
      </c>
      <c r="F1435" s="20" t="s">
        <v>114</v>
      </c>
      <c r="G1435" s="21">
        <v>53360773</v>
      </c>
      <c r="H1435" s="21">
        <v>0</v>
      </c>
      <c r="I1435" s="21">
        <v>0</v>
      </c>
      <c r="J1435" s="21">
        <v>0</v>
      </c>
      <c r="K1435" s="21">
        <v>0</v>
      </c>
      <c r="L1435" s="21">
        <f t="shared" si="506"/>
        <v>0</v>
      </c>
      <c r="M1435" s="21">
        <f t="shared" si="507"/>
        <v>53360773</v>
      </c>
      <c r="N1435" s="25">
        <v>48728572</v>
      </c>
      <c r="O1435" s="25">
        <v>48727781.799999997</v>
      </c>
      <c r="P1435" s="21">
        <v>28582952.800000001</v>
      </c>
      <c r="Q1435" s="21">
        <v>26215798.800000001</v>
      </c>
    </row>
    <row r="1436" spans="1:17" ht="19.5" thickBot="1" x14ac:dyDescent="0.3">
      <c r="A1436" s="87" t="s">
        <v>511</v>
      </c>
      <c r="B1436" s="31" t="s">
        <v>115</v>
      </c>
      <c r="C1436" s="19" t="s">
        <v>16</v>
      </c>
      <c r="D1436" s="19">
        <v>20</v>
      </c>
      <c r="E1436" s="19" t="s">
        <v>14</v>
      </c>
      <c r="F1436" s="20" t="s">
        <v>116</v>
      </c>
      <c r="G1436" s="21">
        <v>3000000</v>
      </c>
      <c r="H1436" s="21">
        <v>0</v>
      </c>
      <c r="I1436" s="21">
        <v>0</v>
      </c>
      <c r="J1436" s="21">
        <v>0</v>
      </c>
      <c r="K1436" s="21">
        <v>0</v>
      </c>
      <c r="L1436" s="21">
        <f t="shared" si="506"/>
        <v>0</v>
      </c>
      <c r="M1436" s="21">
        <f t="shared" si="507"/>
        <v>3000000</v>
      </c>
      <c r="N1436" s="25">
        <v>282700</v>
      </c>
      <c r="O1436" s="25">
        <v>281700</v>
      </c>
      <c r="P1436" s="21">
        <v>281700</v>
      </c>
      <c r="Q1436" s="21">
        <v>281700</v>
      </c>
    </row>
    <row r="1437" spans="1:17" ht="48" thickBot="1" x14ac:dyDescent="0.3">
      <c r="A1437" s="87" t="s">
        <v>511</v>
      </c>
      <c r="B1437" s="31" t="s">
        <v>117</v>
      </c>
      <c r="C1437" s="19" t="s">
        <v>16</v>
      </c>
      <c r="D1437" s="19">
        <v>20</v>
      </c>
      <c r="E1437" s="19" t="s">
        <v>14</v>
      </c>
      <c r="F1437" s="20" t="s">
        <v>118</v>
      </c>
      <c r="G1437" s="21">
        <v>3492117</v>
      </c>
      <c r="H1437" s="21">
        <v>0</v>
      </c>
      <c r="I1437" s="21">
        <v>0</v>
      </c>
      <c r="J1437" s="21">
        <f>2000000+4566885</f>
        <v>6566885</v>
      </c>
      <c r="K1437" s="21">
        <v>0</v>
      </c>
      <c r="L1437" s="21">
        <f t="shared" si="506"/>
        <v>6566885</v>
      </c>
      <c r="M1437" s="21">
        <f t="shared" si="507"/>
        <v>10059002</v>
      </c>
      <c r="N1437" s="25">
        <v>8773401.2599999998</v>
      </c>
      <c r="O1437" s="25">
        <v>4205518.2</v>
      </c>
      <c r="P1437" s="21">
        <v>1701258.2</v>
      </c>
      <c r="Q1437" s="21">
        <v>1701258.2</v>
      </c>
    </row>
    <row r="1438" spans="1:17" ht="19.5" thickBot="1" x14ac:dyDescent="0.3">
      <c r="A1438" s="87" t="s">
        <v>511</v>
      </c>
      <c r="B1438" s="31" t="s">
        <v>119</v>
      </c>
      <c r="C1438" s="19" t="s">
        <v>16</v>
      </c>
      <c r="D1438" s="19">
        <v>20</v>
      </c>
      <c r="E1438" s="19" t="s">
        <v>14</v>
      </c>
      <c r="F1438" s="20" t="s">
        <v>120</v>
      </c>
      <c r="G1438" s="21">
        <v>8099616</v>
      </c>
      <c r="H1438" s="21">
        <v>0</v>
      </c>
      <c r="I1438" s="21">
        <v>0</v>
      </c>
      <c r="J1438" s="21">
        <f>2546667+5098854</f>
        <v>7645521</v>
      </c>
      <c r="K1438" s="21">
        <v>0</v>
      </c>
      <c r="L1438" s="21">
        <f t="shared" si="506"/>
        <v>7645521</v>
      </c>
      <c r="M1438" s="21">
        <f t="shared" si="507"/>
        <v>15745137</v>
      </c>
      <c r="N1438" s="25">
        <v>15745137</v>
      </c>
      <c r="O1438" s="25">
        <v>6301296.5599999996</v>
      </c>
      <c r="P1438" s="21">
        <v>1.56</v>
      </c>
      <c r="Q1438" s="21">
        <v>1.56</v>
      </c>
    </row>
    <row r="1439" spans="1:17" ht="32.25" thickBot="1" x14ac:dyDescent="0.3">
      <c r="A1439" s="87" t="s">
        <v>511</v>
      </c>
      <c r="B1439" s="31" t="s">
        <v>121</v>
      </c>
      <c r="C1439" s="19" t="s">
        <v>16</v>
      </c>
      <c r="D1439" s="19">
        <v>20</v>
      </c>
      <c r="E1439" s="19" t="s">
        <v>14</v>
      </c>
      <c r="F1439" s="20" t="s">
        <v>512</v>
      </c>
      <c r="G1439" s="21">
        <v>0</v>
      </c>
      <c r="H1439" s="21">
        <v>0</v>
      </c>
      <c r="I1439" s="21">
        <v>0</v>
      </c>
      <c r="J1439" s="21">
        <v>223350</v>
      </c>
      <c r="K1439" s="21">
        <v>0</v>
      </c>
      <c r="L1439" s="21">
        <f t="shared" si="506"/>
        <v>223350</v>
      </c>
      <c r="M1439" s="21">
        <f t="shared" si="507"/>
        <v>223350</v>
      </c>
      <c r="N1439" s="25">
        <v>223350</v>
      </c>
      <c r="O1439" s="25">
        <v>0</v>
      </c>
      <c r="P1439" s="21">
        <v>0</v>
      </c>
      <c r="Q1439" s="21">
        <v>0</v>
      </c>
    </row>
    <row r="1440" spans="1:17" ht="19.5" thickBot="1" x14ac:dyDescent="0.3">
      <c r="A1440" s="87" t="s">
        <v>511</v>
      </c>
      <c r="B1440" s="31" t="s">
        <v>123</v>
      </c>
      <c r="C1440" s="19" t="s">
        <v>16</v>
      </c>
      <c r="D1440" s="19">
        <v>20</v>
      </c>
      <c r="E1440" s="19" t="s">
        <v>14</v>
      </c>
      <c r="F1440" s="20" t="s">
        <v>466</v>
      </c>
      <c r="G1440" s="21">
        <v>2000000</v>
      </c>
      <c r="H1440" s="21">
        <v>0</v>
      </c>
      <c r="I1440" s="21">
        <v>0</v>
      </c>
      <c r="J1440" s="21">
        <f>37000000+18587660</f>
        <v>55587660</v>
      </c>
      <c r="K1440" s="21">
        <v>0</v>
      </c>
      <c r="L1440" s="21">
        <f t="shared" si="506"/>
        <v>55587660</v>
      </c>
      <c r="M1440" s="21">
        <f t="shared" si="507"/>
        <v>57587660</v>
      </c>
      <c r="N1440" s="25">
        <v>57587660</v>
      </c>
      <c r="O1440" s="25">
        <v>37000984.409999996</v>
      </c>
      <c r="P1440" s="21">
        <v>984.41</v>
      </c>
      <c r="Q1440" s="21">
        <v>984.41</v>
      </c>
    </row>
    <row r="1441" spans="1:17" ht="32.25" thickBot="1" x14ac:dyDescent="0.3">
      <c r="A1441" s="87" t="s">
        <v>511</v>
      </c>
      <c r="B1441" s="15" t="s">
        <v>125</v>
      </c>
      <c r="C1441" s="12" t="s">
        <v>16</v>
      </c>
      <c r="D1441" s="12">
        <v>20</v>
      </c>
      <c r="E1441" s="12" t="s">
        <v>14</v>
      </c>
      <c r="F1441" s="16" t="s">
        <v>126</v>
      </c>
      <c r="G1441" s="27">
        <f>+G1442</f>
        <v>0</v>
      </c>
      <c r="H1441" s="27">
        <f>+H1442</f>
        <v>0</v>
      </c>
      <c r="I1441" s="27">
        <f>+I1442</f>
        <v>0</v>
      </c>
      <c r="J1441" s="27">
        <f>+J1442</f>
        <v>8925000</v>
      </c>
      <c r="K1441" s="27">
        <f>+K1442</f>
        <v>0</v>
      </c>
      <c r="L1441" s="27">
        <f>+H1441-I1441+J1441-K1441</f>
        <v>8925000</v>
      </c>
      <c r="M1441" s="27">
        <f>+M1442</f>
        <v>8925000</v>
      </c>
      <c r="N1441" s="27">
        <f>+N1442</f>
        <v>5801250</v>
      </c>
      <c r="O1441" s="27">
        <f>+O1442</f>
        <v>0</v>
      </c>
      <c r="P1441" s="27">
        <f>+P1442</f>
        <v>0</v>
      </c>
      <c r="Q1441" s="27">
        <f>+Q1442</f>
        <v>0</v>
      </c>
    </row>
    <row r="1442" spans="1:17" ht="32.25" thickBot="1" x14ac:dyDescent="0.3">
      <c r="A1442" s="87" t="s">
        <v>511</v>
      </c>
      <c r="B1442" s="18" t="s">
        <v>129</v>
      </c>
      <c r="C1442" s="19" t="s">
        <v>16</v>
      </c>
      <c r="D1442" s="19">
        <v>20</v>
      </c>
      <c r="E1442" s="19" t="s">
        <v>14</v>
      </c>
      <c r="F1442" s="20" t="s">
        <v>504</v>
      </c>
      <c r="G1442" s="21">
        <v>0</v>
      </c>
      <c r="H1442" s="21">
        <v>0</v>
      </c>
      <c r="I1442" s="21">
        <v>0</v>
      </c>
      <c r="J1442" s="21">
        <v>8925000</v>
      </c>
      <c r="K1442" s="21">
        <v>0</v>
      </c>
      <c r="L1442" s="21">
        <f>+H1442-I1442+J1442-K1442</f>
        <v>8925000</v>
      </c>
      <c r="M1442" s="21">
        <f>+G1442+L1442</f>
        <v>8925000</v>
      </c>
      <c r="N1442" s="25">
        <v>5801250</v>
      </c>
      <c r="O1442" s="25">
        <v>0</v>
      </c>
      <c r="P1442" s="21">
        <v>0</v>
      </c>
      <c r="Q1442" s="21">
        <v>0</v>
      </c>
    </row>
    <row r="1443" spans="1:17" ht="19.5" thickBot="1" x14ac:dyDescent="0.3">
      <c r="A1443" s="87" t="s">
        <v>511</v>
      </c>
      <c r="B1443" s="15" t="s">
        <v>133</v>
      </c>
      <c r="C1443" s="12" t="s">
        <v>16</v>
      </c>
      <c r="D1443" s="12">
        <v>20</v>
      </c>
      <c r="E1443" s="12" t="s">
        <v>14</v>
      </c>
      <c r="F1443" s="16" t="s">
        <v>134</v>
      </c>
      <c r="G1443" s="27">
        <f>+G1446+G1457+G1464+G1470+G1453+G1444</f>
        <v>19229136508</v>
      </c>
      <c r="H1443" s="27">
        <f>+H1446+H1457+H1464+H1470+H1453+H1444</f>
        <v>0</v>
      </c>
      <c r="I1443" s="27">
        <f>+I1446+I1457+I1464+I1470+I1453+I1444</f>
        <v>0</v>
      </c>
      <c r="J1443" s="27">
        <f>+J1446+J1457+J1464+J1470+J1453+J1444</f>
        <v>161595932</v>
      </c>
      <c r="K1443" s="27">
        <f>+K1446+K1457+K1464+K1470+K1453+K1444</f>
        <v>354515732.60000002</v>
      </c>
      <c r="L1443" s="27">
        <f t="shared" si="506"/>
        <v>-192919800.60000002</v>
      </c>
      <c r="M1443" s="27">
        <f>+M1446+M1457+M1464+M1470+M1453+M1444</f>
        <v>19036216707.400002</v>
      </c>
      <c r="N1443" s="27">
        <f>+N1446+N1457+N1464+N1470+N1453+N1444</f>
        <v>16602558064.18</v>
      </c>
      <c r="O1443" s="27">
        <f>+O1446+O1457+O1464+O1470+O1453+O1444</f>
        <v>14951379574.279999</v>
      </c>
      <c r="P1443" s="27">
        <f>+P1446+P1457+P1464+P1470+P1453+P1444</f>
        <v>7935674194.7000008</v>
      </c>
      <c r="Q1443" s="27">
        <f>+Q1446+Q1457+Q1464+Q1470+Q1453+Q1444</f>
        <v>7935674194.7000008</v>
      </c>
    </row>
    <row r="1444" spans="1:17" ht="19.5" thickBot="1" x14ac:dyDescent="0.3">
      <c r="A1444" s="87" t="s">
        <v>511</v>
      </c>
      <c r="B1444" s="15" t="s">
        <v>135</v>
      </c>
      <c r="C1444" s="12" t="s">
        <v>16</v>
      </c>
      <c r="D1444" s="12">
        <v>20</v>
      </c>
      <c r="E1444" s="12" t="s">
        <v>14</v>
      </c>
      <c r="F1444" s="16" t="s">
        <v>136</v>
      </c>
      <c r="G1444" s="27">
        <f>+G1445</f>
        <v>0</v>
      </c>
      <c r="H1444" s="27">
        <f>+H1445</f>
        <v>0</v>
      </c>
      <c r="I1444" s="27">
        <f>+I1445</f>
        <v>0</v>
      </c>
      <c r="J1444" s="27">
        <f>+J1445</f>
        <v>10000000</v>
      </c>
      <c r="K1444" s="27">
        <f>+K1445</f>
        <v>0</v>
      </c>
      <c r="L1444" s="27">
        <f>+H1444-I1444+J1444-K1444</f>
        <v>10000000</v>
      </c>
      <c r="M1444" s="27">
        <f>+M1445</f>
        <v>10000000</v>
      </c>
      <c r="N1444" s="27">
        <f>+N1445</f>
        <v>10000000</v>
      </c>
      <c r="O1444" s="27">
        <f>+O1445</f>
        <v>10000000</v>
      </c>
      <c r="P1444" s="27">
        <f>+P1445</f>
        <v>0</v>
      </c>
      <c r="Q1444" s="27">
        <f>+Q1445</f>
        <v>0</v>
      </c>
    </row>
    <row r="1445" spans="1:17" ht="19.5" thickBot="1" x14ac:dyDescent="0.3">
      <c r="A1445" s="87" t="s">
        <v>511</v>
      </c>
      <c r="B1445" s="18" t="s">
        <v>137</v>
      </c>
      <c r="C1445" s="19" t="s">
        <v>16</v>
      </c>
      <c r="D1445" s="19">
        <v>20</v>
      </c>
      <c r="E1445" s="19" t="s">
        <v>14</v>
      </c>
      <c r="F1445" s="20" t="s">
        <v>138</v>
      </c>
      <c r="G1445" s="21">
        <v>0</v>
      </c>
      <c r="H1445" s="21">
        <v>0</v>
      </c>
      <c r="I1445" s="21">
        <v>0</v>
      </c>
      <c r="J1445" s="21">
        <v>10000000</v>
      </c>
      <c r="K1445" s="21">
        <v>0</v>
      </c>
      <c r="L1445" s="21">
        <f>+H1445-I1445+J1445-K1445</f>
        <v>10000000</v>
      </c>
      <c r="M1445" s="21">
        <f>+G1445+L1445</f>
        <v>10000000</v>
      </c>
      <c r="N1445" s="25">
        <v>10000000</v>
      </c>
      <c r="O1445" s="25">
        <v>10000000</v>
      </c>
      <c r="P1445" s="21">
        <v>0</v>
      </c>
      <c r="Q1445" s="21">
        <v>0</v>
      </c>
    </row>
    <row r="1446" spans="1:17" ht="63.75" thickBot="1" x14ac:dyDescent="0.3">
      <c r="A1446" s="87" t="s">
        <v>511</v>
      </c>
      <c r="B1446" s="15" t="s">
        <v>139</v>
      </c>
      <c r="C1446" s="12" t="s">
        <v>16</v>
      </c>
      <c r="D1446" s="12">
        <v>20</v>
      </c>
      <c r="E1446" s="12" t="s">
        <v>14</v>
      </c>
      <c r="F1446" s="16" t="s">
        <v>467</v>
      </c>
      <c r="G1446" s="27">
        <f>+G1447+G1450+G1451+G1452+G1449+G1448</f>
        <v>952153325</v>
      </c>
      <c r="H1446" s="27">
        <f>+H1447+H1450+H1451+H1452+H1449+H1448</f>
        <v>0</v>
      </c>
      <c r="I1446" s="27">
        <f>+I1447+I1450+I1451+I1452+I1449+I1448</f>
        <v>0</v>
      </c>
      <c r="J1446" s="27">
        <f>+J1447+J1450+J1451+J1452+J1449+J1448</f>
        <v>45000000</v>
      </c>
      <c r="K1446" s="27">
        <f>+K1447+K1450+K1451+K1452+K1449+K1448</f>
        <v>0</v>
      </c>
      <c r="L1446" s="27">
        <f t="shared" si="506"/>
        <v>45000000</v>
      </c>
      <c r="M1446" s="27">
        <f>+M1447+M1450+M1451+M1452+M1449+M1448</f>
        <v>997153325</v>
      </c>
      <c r="N1446" s="27">
        <f>+N1447+N1450+N1451+N1452+N1449+N1448</f>
        <v>848488034.27999997</v>
      </c>
      <c r="O1446" s="27">
        <f>+O1447+O1450+O1451+O1452+O1449+O1448</f>
        <v>492830360.48000002</v>
      </c>
      <c r="P1446" s="27">
        <f>+P1447+P1450+P1451+P1452+P1449+P1448</f>
        <v>304631660.81999999</v>
      </c>
      <c r="Q1446" s="27">
        <f>+Q1447+Q1450+Q1451+Q1452+Q1449+Q1448</f>
        <v>304631660.81999999</v>
      </c>
    </row>
    <row r="1447" spans="1:17" ht="32.25" thickBot="1" x14ac:dyDescent="0.3">
      <c r="A1447" s="87" t="s">
        <v>511</v>
      </c>
      <c r="B1447" s="18" t="s">
        <v>141</v>
      </c>
      <c r="C1447" s="19" t="s">
        <v>16</v>
      </c>
      <c r="D1447" s="19">
        <v>20</v>
      </c>
      <c r="E1447" s="19" t="s">
        <v>14</v>
      </c>
      <c r="F1447" s="20" t="s">
        <v>142</v>
      </c>
      <c r="G1447" s="21">
        <v>16420000</v>
      </c>
      <c r="H1447" s="21">
        <v>0</v>
      </c>
      <c r="I1447" s="21">
        <v>0</v>
      </c>
      <c r="J1447" s="21">
        <v>0</v>
      </c>
      <c r="K1447" s="21">
        <v>0</v>
      </c>
      <c r="L1447" s="21">
        <f t="shared" si="506"/>
        <v>0</v>
      </c>
      <c r="M1447" s="21">
        <f t="shared" ref="M1447:M1452" si="508">+G1447+L1447</f>
        <v>16420000</v>
      </c>
      <c r="N1447" s="25">
        <v>3899396.95</v>
      </c>
      <c r="O1447" s="25">
        <v>3899396.95</v>
      </c>
      <c r="P1447" s="21">
        <v>3899396.95</v>
      </c>
      <c r="Q1447" s="21">
        <v>3899396.95</v>
      </c>
    </row>
    <row r="1448" spans="1:17" ht="19.5" thickBot="1" x14ac:dyDescent="0.3">
      <c r="A1448" s="87" t="s">
        <v>511</v>
      </c>
      <c r="B1448" s="18" t="s">
        <v>143</v>
      </c>
      <c r="C1448" s="19" t="s">
        <v>16</v>
      </c>
      <c r="D1448" s="19">
        <v>20</v>
      </c>
      <c r="E1448" s="19" t="s">
        <v>14</v>
      </c>
      <c r="F1448" s="20" t="s">
        <v>144</v>
      </c>
      <c r="G1448" s="21">
        <v>86852600</v>
      </c>
      <c r="H1448" s="21">
        <v>0</v>
      </c>
      <c r="I1448" s="21">
        <v>0</v>
      </c>
      <c r="J1448" s="21">
        <v>45000000</v>
      </c>
      <c r="K1448" s="21">
        <v>0</v>
      </c>
      <c r="L1448" s="21">
        <f t="shared" si="506"/>
        <v>45000000</v>
      </c>
      <c r="M1448" s="21">
        <f t="shared" si="508"/>
        <v>131852600</v>
      </c>
      <c r="N1448" s="25">
        <v>130539048</v>
      </c>
      <c r="O1448" s="25">
        <v>130538104.54000001</v>
      </c>
      <c r="P1448" s="21">
        <v>130538104.54000001</v>
      </c>
      <c r="Q1448" s="21">
        <v>130538104.54000001</v>
      </c>
    </row>
    <row r="1449" spans="1:17" ht="19.5" thickBot="1" x14ac:dyDescent="0.3">
      <c r="A1449" s="87" t="s">
        <v>511</v>
      </c>
      <c r="B1449" s="18" t="s">
        <v>145</v>
      </c>
      <c r="C1449" s="19" t="s">
        <v>16</v>
      </c>
      <c r="D1449" s="19">
        <v>20</v>
      </c>
      <c r="E1449" s="19" t="s">
        <v>14</v>
      </c>
      <c r="F1449" s="20" t="s">
        <v>146</v>
      </c>
      <c r="G1449" s="21">
        <v>15717514</v>
      </c>
      <c r="H1449" s="21">
        <v>0</v>
      </c>
      <c r="I1449" s="21">
        <v>0</v>
      </c>
      <c r="J1449" s="21">
        <v>0</v>
      </c>
      <c r="K1449" s="21">
        <v>0</v>
      </c>
      <c r="L1449" s="21">
        <f t="shared" si="506"/>
        <v>0</v>
      </c>
      <c r="M1449" s="21">
        <f t="shared" si="508"/>
        <v>15717514</v>
      </c>
      <c r="N1449" s="25">
        <v>2942570</v>
      </c>
      <c r="O1449" s="25">
        <v>2941583.34</v>
      </c>
      <c r="P1449" s="21">
        <v>285233.34000000003</v>
      </c>
      <c r="Q1449" s="21">
        <v>285233.34000000003</v>
      </c>
    </row>
    <row r="1450" spans="1:17" ht="19.5" thickBot="1" x14ac:dyDescent="0.3">
      <c r="A1450" s="87" t="s">
        <v>511</v>
      </c>
      <c r="B1450" s="18" t="s">
        <v>147</v>
      </c>
      <c r="C1450" s="19" t="s">
        <v>16</v>
      </c>
      <c r="D1450" s="19">
        <v>20</v>
      </c>
      <c r="E1450" s="19" t="s">
        <v>14</v>
      </c>
      <c r="F1450" s="20" t="s">
        <v>148</v>
      </c>
      <c r="G1450" s="21">
        <v>25215211</v>
      </c>
      <c r="H1450" s="21">
        <v>0</v>
      </c>
      <c r="I1450" s="21">
        <v>0</v>
      </c>
      <c r="J1450" s="21">
        <v>0</v>
      </c>
      <c r="K1450" s="21">
        <v>0</v>
      </c>
      <c r="L1450" s="21">
        <f t="shared" si="506"/>
        <v>0</v>
      </c>
      <c r="M1450" s="21">
        <f t="shared" si="508"/>
        <v>25215211</v>
      </c>
      <c r="N1450" s="25">
        <v>6188603.3300000001</v>
      </c>
      <c r="O1450" s="25">
        <v>6187631.54</v>
      </c>
      <c r="P1450" s="21">
        <v>5207964.88</v>
      </c>
      <c r="Q1450" s="21">
        <v>5207964.88</v>
      </c>
    </row>
    <row r="1451" spans="1:17" ht="19.5" thickBot="1" x14ac:dyDescent="0.3">
      <c r="A1451" s="87" t="s">
        <v>511</v>
      </c>
      <c r="B1451" s="18" t="s">
        <v>149</v>
      </c>
      <c r="C1451" s="19" t="s">
        <v>16</v>
      </c>
      <c r="D1451" s="19">
        <v>20</v>
      </c>
      <c r="E1451" s="19" t="s">
        <v>14</v>
      </c>
      <c r="F1451" s="20" t="s">
        <v>150</v>
      </c>
      <c r="G1451" s="21">
        <v>421698000</v>
      </c>
      <c r="H1451" s="21">
        <v>0</v>
      </c>
      <c r="I1451" s="21">
        <v>0</v>
      </c>
      <c r="J1451" s="21">
        <v>0</v>
      </c>
      <c r="K1451" s="21">
        <v>0</v>
      </c>
      <c r="L1451" s="21">
        <f t="shared" si="506"/>
        <v>0</v>
      </c>
      <c r="M1451" s="21">
        <f t="shared" si="508"/>
        <v>421698000</v>
      </c>
      <c r="N1451" s="25">
        <v>318668416</v>
      </c>
      <c r="O1451" s="25">
        <v>224380989.11000001</v>
      </c>
      <c r="P1451" s="21">
        <v>39818306.109999999</v>
      </c>
      <c r="Q1451" s="21">
        <v>39818306.109999999</v>
      </c>
    </row>
    <row r="1452" spans="1:17" ht="32.25" thickBot="1" x14ac:dyDescent="0.3">
      <c r="A1452" s="87" t="s">
        <v>511</v>
      </c>
      <c r="B1452" s="18" t="s">
        <v>151</v>
      </c>
      <c r="C1452" s="19" t="s">
        <v>16</v>
      </c>
      <c r="D1452" s="19">
        <v>20</v>
      </c>
      <c r="E1452" s="19" t="s">
        <v>14</v>
      </c>
      <c r="F1452" s="20" t="s">
        <v>468</v>
      </c>
      <c r="G1452" s="21">
        <v>386250000</v>
      </c>
      <c r="H1452" s="21">
        <v>0</v>
      </c>
      <c r="I1452" s="21">
        <v>0</v>
      </c>
      <c r="J1452" s="21">
        <v>0</v>
      </c>
      <c r="K1452" s="21">
        <v>0</v>
      </c>
      <c r="L1452" s="21">
        <f t="shared" si="506"/>
        <v>0</v>
      </c>
      <c r="M1452" s="21">
        <f t="shared" si="508"/>
        <v>386250000</v>
      </c>
      <c r="N1452" s="25">
        <v>386250000</v>
      </c>
      <c r="O1452" s="25">
        <v>124882655</v>
      </c>
      <c r="P1452" s="21">
        <v>124882655</v>
      </c>
      <c r="Q1452" s="21">
        <v>124882655</v>
      </c>
    </row>
    <row r="1453" spans="1:17" ht="48" thickBot="1" x14ac:dyDescent="0.3">
      <c r="A1453" s="87" t="s">
        <v>511</v>
      </c>
      <c r="B1453" s="15" t="s">
        <v>153</v>
      </c>
      <c r="C1453" s="12" t="s">
        <v>16</v>
      </c>
      <c r="D1453" s="12">
        <v>20</v>
      </c>
      <c r="E1453" s="12" t="s">
        <v>14</v>
      </c>
      <c r="F1453" s="16" t="s">
        <v>469</v>
      </c>
      <c r="G1453" s="27">
        <f>+G1454+G1455+G1456</f>
        <v>9992637352</v>
      </c>
      <c r="H1453" s="27">
        <f>+H1454+H1455+H1456</f>
        <v>0</v>
      </c>
      <c r="I1453" s="27">
        <f>+I1454+I1455+I1456</f>
        <v>0</v>
      </c>
      <c r="J1453" s="27">
        <f>+J1454+J1455+J1456</f>
        <v>16575932</v>
      </c>
      <c r="K1453" s="27">
        <f>+K1454+K1455+K1456</f>
        <v>147903467</v>
      </c>
      <c r="L1453" s="27">
        <f t="shared" si="506"/>
        <v>-131327535</v>
      </c>
      <c r="M1453" s="27">
        <f>+M1454+M1455+M1456</f>
        <v>9861309817</v>
      </c>
      <c r="N1453" s="27">
        <f>+N1454+N1455+N1456</f>
        <v>8332789067.6099997</v>
      </c>
      <c r="O1453" s="27">
        <f>+O1454+O1455+O1456</f>
        <v>7541020768</v>
      </c>
      <c r="P1453" s="27">
        <f>+P1454+P1455+P1456</f>
        <v>4726586471.4700003</v>
      </c>
      <c r="Q1453" s="27">
        <f>+Q1454+Q1455+Q1456</f>
        <v>4726586471.4700003</v>
      </c>
    </row>
    <row r="1454" spans="1:17" ht="19.5" thickBot="1" x14ac:dyDescent="0.3">
      <c r="A1454" s="87" t="s">
        <v>511</v>
      </c>
      <c r="B1454" s="18" t="s">
        <v>155</v>
      </c>
      <c r="C1454" s="19" t="s">
        <v>16</v>
      </c>
      <c r="D1454" s="19">
        <v>20</v>
      </c>
      <c r="E1454" s="19" t="s">
        <v>14</v>
      </c>
      <c r="F1454" s="20" t="s">
        <v>156</v>
      </c>
      <c r="G1454" s="21">
        <v>1637544870</v>
      </c>
      <c r="H1454" s="21">
        <v>0</v>
      </c>
      <c r="I1454" s="21">
        <v>0</v>
      </c>
      <c r="J1454" s="21">
        <v>0</v>
      </c>
      <c r="K1454" s="21">
        <v>0</v>
      </c>
      <c r="L1454" s="21">
        <f t="shared" si="506"/>
        <v>0</v>
      </c>
      <c r="M1454" s="21">
        <f>+G1454+L1454</f>
        <v>1637544870</v>
      </c>
      <c r="N1454" s="21">
        <v>1197156390</v>
      </c>
      <c r="O1454" s="21">
        <v>1197156390</v>
      </c>
      <c r="P1454" s="21">
        <v>1169073525.99</v>
      </c>
      <c r="Q1454" s="21">
        <v>1169073525.99</v>
      </c>
    </row>
    <row r="1455" spans="1:17" ht="19.5" thickBot="1" x14ac:dyDescent="0.3">
      <c r="A1455" s="87" t="s">
        <v>511</v>
      </c>
      <c r="B1455" s="18" t="s">
        <v>157</v>
      </c>
      <c r="C1455" s="19" t="s">
        <v>16</v>
      </c>
      <c r="D1455" s="19">
        <v>20</v>
      </c>
      <c r="E1455" s="19" t="s">
        <v>14</v>
      </c>
      <c r="F1455" s="20" t="s">
        <v>158</v>
      </c>
      <c r="G1455" s="21">
        <v>8350831932</v>
      </c>
      <c r="H1455" s="21">
        <v>0</v>
      </c>
      <c r="I1455" s="21">
        <v>0</v>
      </c>
      <c r="J1455" s="21"/>
      <c r="K1455" s="21">
        <f>48021000+99882467</f>
        <v>147903467</v>
      </c>
      <c r="L1455" s="21">
        <f t="shared" si="506"/>
        <v>-147903467</v>
      </c>
      <c r="M1455" s="21">
        <f>+G1455+L1455</f>
        <v>8202928465</v>
      </c>
      <c r="N1455" s="21">
        <v>7114796195.6099997</v>
      </c>
      <c r="O1455" s="21">
        <v>6342497976.1099997</v>
      </c>
      <c r="P1455" s="21">
        <v>3557512940.5900002</v>
      </c>
      <c r="Q1455" s="21">
        <v>3557512940.5900002</v>
      </c>
    </row>
    <row r="1456" spans="1:17" ht="32.25" thickBot="1" x14ac:dyDescent="0.3">
      <c r="A1456" s="87" t="s">
        <v>511</v>
      </c>
      <c r="B1456" s="18" t="s">
        <v>159</v>
      </c>
      <c r="C1456" s="19" t="s">
        <v>16</v>
      </c>
      <c r="D1456" s="19">
        <v>20</v>
      </c>
      <c r="E1456" s="19" t="s">
        <v>14</v>
      </c>
      <c r="F1456" s="20" t="s">
        <v>160</v>
      </c>
      <c r="G1456" s="21">
        <v>4260550</v>
      </c>
      <c r="H1456" s="21">
        <v>0</v>
      </c>
      <c r="I1456" s="21">
        <v>0</v>
      </c>
      <c r="J1456" s="21">
        <v>16575932</v>
      </c>
      <c r="K1456" s="21">
        <v>0</v>
      </c>
      <c r="L1456" s="21">
        <f t="shared" si="506"/>
        <v>16575932</v>
      </c>
      <c r="M1456" s="21">
        <f>+G1456+L1456</f>
        <v>20836482</v>
      </c>
      <c r="N1456" s="21">
        <v>20836482</v>
      </c>
      <c r="O1456" s="21">
        <v>1366401.89</v>
      </c>
      <c r="P1456" s="21">
        <v>4.8899999999999997</v>
      </c>
      <c r="Q1456" s="21">
        <v>4.8899999999999997</v>
      </c>
    </row>
    <row r="1457" spans="1:17" ht="32.25" thickBot="1" x14ac:dyDescent="0.3">
      <c r="A1457" s="87" t="s">
        <v>511</v>
      </c>
      <c r="B1457" s="15" t="s">
        <v>161</v>
      </c>
      <c r="C1457" s="12" t="s">
        <v>16</v>
      </c>
      <c r="D1457" s="12">
        <v>20</v>
      </c>
      <c r="E1457" s="12" t="s">
        <v>14</v>
      </c>
      <c r="F1457" s="16" t="s">
        <v>162</v>
      </c>
      <c r="G1457" s="27">
        <f>SUM(G1458:G1463)</f>
        <v>7651445831</v>
      </c>
      <c r="H1457" s="27">
        <f>SUM(H1458:H1463)</f>
        <v>0</v>
      </c>
      <c r="I1457" s="27">
        <f>SUM(I1458:I1463)</f>
        <v>0</v>
      </c>
      <c r="J1457" s="27">
        <f>SUM(J1458:J1463)</f>
        <v>70000000</v>
      </c>
      <c r="K1457" s="27">
        <f>SUM(K1458:K1463)</f>
        <v>206612265.59999999</v>
      </c>
      <c r="L1457" s="27">
        <f t="shared" si="506"/>
        <v>-136612265.59999999</v>
      </c>
      <c r="M1457" s="27">
        <f>SUM(M1458:M1463)</f>
        <v>7514833565.3999996</v>
      </c>
      <c r="N1457" s="27">
        <f>SUM(N1458:N1463)</f>
        <v>6835908211.3100004</v>
      </c>
      <c r="O1457" s="27">
        <f>SUM(O1458:O1463)</f>
        <v>6390365805.9099989</v>
      </c>
      <c r="P1457" s="27">
        <f>SUM(P1458:P1463)</f>
        <v>2688163423.52</v>
      </c>
      <c r="Q1457" s="27">
        <f>SUM(Q1458:Q1463)</f>
        <v>2688163423.52</v>
      </c>
    </row>
    <row r="1458" spans="1:17" ht="19.5" thickBot="1" x14ac:dyDescent="0.3">
      <c r="A1458" s="87" t="s">
        <v>511</v>
      </c>
      <c r="B1458" s="18" t="s">
        <v>163</v>
      </c>
      <c r="C1458" s="19" t="s">
        <v>16</v>
      </c>
      <c r="D1458" s="19">
        <v>20</v>
      </c>
      <c r="E1458" s="19" t="s">
        <v>14</v>
      </c>
      <c r="F1458" s="20" t="s">
        <v>164</v>
      </c>
      <c r="G1458" s="21">
        <v>2184505767</v>
      </c>
      <c r="H1458" s="21">
        <v>0</v>
      </c>
      <c r="I1458" s="21">
        <v>0</v>
      </c>
      <c r="J1458" s="21">
        <v>0</v>
      </c>
      <c r="K1458" s="21">
        <v>70000000</v>
      </c>
      <c r="L1458" s="21">
        <f t="shared" si="506"/>
        <v>-70000000</v>
      </c>
      <c r="M1458" s="21">
        <f t="shared" ref="M1458:M1463" si="509">+G1458+L1458</f>
        <v>2114505767</v>
      </c>
      <c r="N1458" s="21">
        <v>1979630250.26</v>
      </c>
      <c r="O1458" s="21">
        <v>1979386699.55</v>
      </c>
      <c r="P1458" s="21">
        <v>788159215.54999995</v>
      </c>
      <c r="Q1458" s="21">
        <v>788159215.54999995</v>
      </c>
    </row>
    <row r="1459" spans="1:17" ht="32.25" thickBot="1" x14ac:dyDescent="0.3">
      <c r="A1459" s="87" t="s">
        <v>511</v>
      </c>
      <c r="B1459" s="18" t="s">
        <v>165</v>
      </c>
      <c r="C1459" s="19" t="s">
        <v>16</v>
      </c>
      <c r="D1459" s="19">
        <v>20</v>
      </c>
      <c r="E1459" s="19" t="s">
        <v>14</v>
      </c>
      <c r="F1459" s="20" t="s">
        <v>470</v>
      </c>
      <c r="G1459" s="21">
        <v>3068205231</v>
      </c>
      <c r="H1459" s="21">
        <v>0</v>
      </c>
      <c r="I1459" s="21">
        <v>0</v>
      </c>
      <c r="J1459" s="21">
        <v>70000000</v>
      </c>
      <c r="K1459" s="21">
        <v>0</v>
      </c>
      <c r="L1459" s="21">
        <f t="shared" si="506"/>
        <v>70000000</v>
      </c>
      <c r="M1459" s="21">
        <f t="shared" si="509"/>
        <v>3138205231</v>
      </c>
      <c r="N1459" s="21">
        <v>3091325139</v>
      </c>
      <c r="O1459" s="21">
        <v>2976727223.3600001</v>
      </c>
      <c r="P1459" s="21">
        <v>1184625686.3599999</v>
      </c>
      <c r="Q1459" s="21">
        <v>1184625686.3599999</v>
      </c>
    </row>
    <row r="1460" spans="1:17" ht="32.25" thickBot="1" x14ac:dyDescent="0.3">
      <c r="A1460" s="87" t="s">
        <v>511</v>
      </c>
      <c r="B1460" s="18" t="s">
        <v>167</v>
      </c>
      <c r="C1460" s="19" t="s">
        <v>16</v>
      </c>
      <c r="D1460" s="19">
        <v>20</v>
      </c>
      <c r="E1460" s="19" t="s">
        <v>14</v>
      </c>
      <c r="F1460" s="20" t="s">
        <v>471</v>
      </c>
      <c r="G1460" s="21">
        <v>373553600</v>
      </c>
      <c r="H1460" s="21">
        <v>0</v>
      </c>
      <c r="I1460" s="21">
        <v>0</v>
      </c>
      <c r="J1460" s="21">
        <v>0</v>
      </c>
      <c r="K1460" s="21">
        <v>0</v>
      </c>
      <c r="L1460" s="21">
        <f t="shared" si="506"/>
        <v>0</v>
      </c>
      <c r="M1460" s="21">
        <f t="shared" si="509"/>
        <v>373553600</v>
      </c>
      <c r="N1460" s="21">
        <v>233224600</v>
      </c>
      <c r="O1460" s="21">
        <v>75662936.530000001</v>
      </c>
      <c r="P1460" s="21">
        <v>43509273.530000001</v>
      </c>
      <c r="Q1460" s="21">
        <v>43509273.530000001</v>
      </c>
    </row>
    <row r="1461" spans="1:17" ht="19.5" thickBot="1" x14ac:dyDescent="0.3">
      <c r="A1461" s="87" t="s">
        <v>511</v>
      </c>
      <c r="B1461" s="18" t="s">
        <v>169</v>
      </c>
      <c r="C1461" s="19" t="s">
        <v>16</v>
      </c>
      <c r="D1461" s="19">
        <v>20</v>
      </c>
      <c r="E1461" s="19" t="s">
        <v>14</v>
      </c>
      <c r="F1461" s="20" t="s">
        <v>170</v>
      </c>
      <c r="G1461" s="21">
        <v>1353159517</v>
      </c>
      <c r="H1461" s="21">
        <v>0</v>
      </c>
      <c r="I1461" s="21">
        <v>0</v>
      </c>
      <c r="J1461" s="21">
        <v>0</v>
      </c>
      <c r="K1461" s="21">
        <v>87612265.599999994</v>
      </c>
      <c r="L1461" s="21">
        <f t="shared" si="506"/>
        <v>-87612265.599999994</v>
      </c>
      <c r="M1461" s="21">
        <f t="shared" si="509"/>
        <v>1265547251.4000001</v>
      </c>
      <c r="N1461" s="21">
        <v>1163326855.05</v>
      </c>
      <c r="O1461" s="21">
        <v>1007819297</v>
      </c>
      <c r="P1461" s="21">
        <v>451222695.32999998</v>
      </c>
      <c r="Q1461" s="21">
        <v>451222695.32999998</v>
      </c>
    </row>
    <row r="1462" spans="1:17" ht="48" thickBot="1" x14ac:dyDescent="0.3">
      <c r="A1462" s="87" t="s">
        <v>511</v>
      </c>
      <c r="B1462" s="18" t="s">
        <v>171</v>
      </c>
      <c r="C1462" s="19" t="s">
        <v>16</v>
      </c>
      <c r="D1462" s="19">
        <v>20</v>
      </c>
      <c r="E1462" s="19" t="s">
        <v>14</v>
      </c>
      <c r="F1462" s="20" t="s">
        <v>472</v>
      </c>
      <c r="G1462" s="21">
        <v>213650000</v>
      </c>
      <c r="H1462" s="21">
        <v>0</v>
      </c>
      <c r="I1462" s="21">
        <v>0</v>
      </c>
      <c r="J1462" s="21">
        <v>0</v>
      </c>
      <c r="K1462" s="21">
        <v>49000000</v>
      </c>
      <c r="L1462" s="21">
        <f t="shared" si="506"/>
        <v>-49000000</v>
      </c>
      <c r="M1462" s="21">
        <f t="shared" si="509"/>
        <v>164650000</v>
      </c>
      <c r="N1462" s="21">
        <v>150264367</v>
      </c>
      <c r="O1462" s="21">
        <v>132651682.94</v>
      </c>
      <c r="P1462" s="21">
        <v>72552211.939999998</v>
      </c>
      <c r="Q1462" s="21">
        <v>72552211.939999998</v>
      </c>
    </row>
    <row r="1463" spans="1:17" ht="48" thickBot="1" x14ac:dyDescent="0.3">
      <c r="A1463" s="87" t="s">
        <v>511</v>
      </c>
      <c r="B1463" s="18" t="s">
        <v>173</v>
      </c>
      <c r="C1463" s="19" t="s">
        <v>16</v>
      </c>
      <c r="D1463" s="19">
        <v>20</v>
      </c>
      <c r="E1463" s="19" t="s">
        <v>14</v>
      </c>
      <c r="F1463" s="20" t="s">
        <v>473</v>
      </c>
      <c r="G1463" s="21">
        <v>458371716</v>
      </c>
      <c r="H1463" s="21">
        <v>0</v>
      </c>
      <c r="I1463" s="21">
        <v>0</v>
      </c>
      <c r="J1463" s="21">
        <v>0</v>
      </c>
      <c r="K1463" s="21">
        <v>0</v>
      </c>
      <c r="L1463" s="21">
        <f t="shared" si="506"/>
        <v>0</v>
      </c>
      <c r="M1463" s="21">
        <f t="shared" si="509"/>
        <v>458371716</v>
      </c>
      <c r="N1463" s="21">
        <v>218137000</v>
      </c>
      <c r="O1463" s="21">
        <v>218117966.53</v>
      </c>
      <c r="P1463" s="21">
        <v>148094340.81</v>
      </c>
      <c r="Q1463" s="21">
        <v>148094340.81</v>
      </c>
    </row>
    <row r="1464" spans="1:17" ht="32.25" thickBot="1" x14ac:dyDescent="0.3">
      <c r="A1464" s="87" t="s">
        <v>511</v>
      </c>
      <c r="B1464" s="15" t="s">
        <v>175</v>
      </c>
      <c r="C1464" s="12" t="s">
        <v>16</v>
      </c>
      <c r="D1464" s="12">
        <v>20</v>
      </c>
      <c r="E1464" s="12" t="s">
        <v>14</v>
      </c>
      <c r="F1464" s="16" t="s">
        <v>474</v>
      </c>
      <c r="G1464" s="27">
        <f>SUM(G1465:G1469)</f>
        <v>587900000</v>
      </c>
      <c r="H1464" s="27">
        <f>SUM(H1465:H1469)</f>
        <v>0</v>
      </c>
      <c r="I1464" s="27">
        <f>SUM(I1465:I1469)</f>
        <v>0</v>
      </c>
      <c r="J1464" s="27">
        <f>SUM(J1465:J1469)</f>
        <v>20020000</v>
      </c>
      <c r="K1464" s="27">
        <f>SUM(K1465:K1469)</f>
        <v>0</v>
      </c>
      <c r="L1464" s="27">
        <f t="shared" si="506"/>
        <v>20020000</v>
      </c>
      <c r="M1464" s="27">
        <f>SUM(M1465:M1469)</f>
        <v>607920000</v>
      </c>
      <c r="N1464" s="27">
        <f>SUM(N1465:N1469)</f>
        <v>565183400</v>
      </c>
      <c r="O1464" s="27">
        <f>SUM(O1465:O1469)</f>
        <v>506973288.91000003</v>
      </c>
      <c r="P1464" s="27">
        <f>SUM(P1465:P1469)</f>
        <v>206103287.91</v>
      </c>
      <c r="Q1464" s="27">
        <f>SUM(Q1465:Q1469)</f>
        <v>206103287.91</v>
      </c>
    </row>
    <row r="1465" spans="1:17" ht="19.5" thickBot="1" x14ac:dyDescent="0.3">
      <c r="A1465" s="87" t="s">
        <v>511</v>
      </c>
      <c r="B1465" s="18" t="s">
        <v>177</v>
      </c>
      <c r="C1465" s="19" t="s">
        <v>16</v>
      </c>
      <c r="D1465" s="19">
        <v>20</v>
      </c>
      <c r="E1465" s="19" t="s">
        <v>14</v>
      </c>
      <c r="F1465" s="20" t="s">
        <v>178</v>
      </c>
      <c r="G1465" s="21">
        <v>282000000</v>
      </c>
      <c r="H1465" s="21">
        <v>0</v>
      </c>
      <c r="I1465" s="21">
        <v>0</v>
      </c>
      <c r="J1465" s="21">
        <v>20000000</v>
      </c>
      <c r="K1465" s="21">
        <v>0</v>
      </c>
      <c r="L1465" s="21">
        <f t="shared" si="506"/>
        <v>20000000</v>
      </c>
      <c r="M1465" s="21">
        <f t="shared" ref="M1465:M1470" si="510">+G1465+L1465</f>
        <v>302000000</v>
      </c>
      <c r="N1465" s="21">
        <v>302000000</v>
      </c>
      <c r="O1465" s="21">
        <v>276646400</v>
      </c>
      <c r="P1465" s="21">
        <v>187446400</v>
      </c>
      <c r="Q1465" s="21">
        <v>187446400</v>
      </c>
    </row>
    <row r="1466" spans="1:17" ht="32.25" thickBot="1" x14ac:dyDescent="0.3">
      <c r="A1466" s="87" t="s">
        <v>511</v>
      </c>
      <c r="B1466" s="18" t="s">
        <v>179</v>
      </c>
      <c r="C1466" s="19" t="s">
        <v>16</v>
      </c>
      <c r="D1466" s="19">
        <v>20</v>
      </c>
      <c r="E1466" s="19" t="s">
        <v>14</v>
      </c>
      <c r="F1466" s="20" t="s">
        <v>180</v>
      </c>
      <c r="G1466" s="21">
        <v>35000000</v>
      </c>
      <c r="H1466" s="21">
        <v>0</v>
      </c>
      <c r="I1466" s="21">
        <v>0</v>
      </c>
      <c r="J1466" s="21">
        <v>0</v>
      </c>
      <c r="K1466" s="21">
        <v>0</v>
      </c>
      <c r="L1466" s="21">
        <f t="shared" si="506"/>
        <v>0</v>
      </c>
      <c r="M1466" s="21">
        <f t="shared" si="510"/>
        <v>35000000</v>
      </c>
      <c r="N1466" s="21">
        <v>31612600</v>
      </c>
      <c r="O1466" s="21">
        <v>408.5</v>
      </c>
      <c r="P1466" s="21">
        <v>408.5</v>
      </c>
      <c r="Q1466" s="21">
        <v>408.5</v>
      </c>
    </row>
    <row r="1467" spans="1:17" ht="48" thickBot="1" x14ac:dyDescent="0.3">
      <c r="A1467" s="87" t="s">
        <v>511</v>
      </c>
      <c r="B1467" s="18" t="s">
        <v>181</v>
      </c>
      <c r="C1467" s="19" t="s">
        <v>16</v>
      </c>
      <c r="D1467" s="19">
        <v>20</v>
      </c>
      <c r="E1467" s="19" t="s">
        <v>14</v>
      </c>
      <c r="F1467" s="20" t="s">
        <v>475</v>
      </c>
      <c r="G1467" s="21">
        <v>1500000</v>
      </c>
      <c r="H1467" s="21">
        <v>0</v>
      </c>
      <c r="I1467" s="21">
        <v>0</v>
      </c>
      <c r="J1467" s="21">
        <v>10000</v>
      </c>
      <c r="K1467" s="21">
        <v>0</v>
      </c>
      <c r="L1467" s="21">
        <f t="shared" si="506"/>
        <v>10000</v>
      </c>
      <c r="M1467" s="21">
        <f t="shared" si="510"/>
        <v>1510000</v>
      </c>
      <c r="N1467" s="21">
        <v>1510000</v>
      </c>
      <c r="O1467" s="21">
        <v>320514</v>
      </c>
      <c r="P1467" s="21">
        <v>320514</v>
      </c>
      <c r="Q1467" s="21">
        <v>320514</v>
      </c>
    </row>
    <row r="1468" spans="1:17" ht="32.25" thickBot="1" x14ac:dyDescent="0.3">
      <c r="A1468" s="87" t="s">
        <v>511</v>
      </c>
      <c r="B1468" s="18" t="s">
        <v>183</v>
      </c>
      <c r="C1468" s="19" t="s">
        <v>16</v>
      </c>
      <c r="D1468" s="19">
        <v>20</v>
      </c>
      <c r="E1468" s="19" t="s">
        <v>14</v>
      </c>
      <c r="F1468" s="20" t="s">
        <v>476</v>
      </c>
      <c r="G1468" s="21">
        <v>239400000</v>
      </c>
      <c r="H1468" s="21">
        <v>0</v>
      </c>
      <c r="I1468" s="21">
        <v>0</v>
      </c>
      <c r="J1468" s="21">
        <v>0</v>
      </c>
      <c r="K1468" s="21">
        <v>0</v>
      </c>
      <c r="L1468" s="21">
        <f t="shared" si="506"/>
        <v>0</v>
      </c>
      <c r="M1468" s="25">
        <f t="shared" si="510"/>
        <v>239400000</v>
      </c>
      <c r="N1468" s="21">
        <v>200050800</v>
      </c>
      <c r="O1468" s="21">
        <v>200004734.09</v>
      </c>
      <c r="P1468" s="21">
        <v>18334733.09</v>
      </c>
      <c r="Q1468" s="21">
        <v>18334733.09</v>
      </c>
    </row>
    <row r="1469" spans="1:17" ht="19.5" thickBot="1" x14ac:dyDescent="0.3">
      <c r="A1469" s="87" t="s">
        <v>511</v>
      </c>
      <c r="B1469" s="18" t="s">
        <v>185</v>
      </c>
      <c r="C1469" s="19" t="s">
        <v>16</v>
      </c>
      <c r="D1469" s="19">
        <v>20</v>
      </c>
      <c r="E1469" s="19" t="s">
        <v>14</v>
      </c>
      <c r="F1469" s="20" t="s">
        <v>186</v>
      </c>
      <c r="G1469" s="21">
        <v>30000000</v>
      </c>
      <c r="H1469" s="21">
        <v>0</v>
      </c>
      <c r="I1469" s="21">
        <v>0</v>
      </c>
      <c r="J1469" s="21">
        <v>10000</v>
      </c>
      <c r="K1469" s="21">
        <v>0</v>
      </c>
      <c r="L1469" s="21">
        <f t="shared" si="506"/>
        <v>10000</v>
      </c>
      <c r="M1469" s="25">
        <f t="shared" si="510"/>
        <v>30010000</v>
      </c>
      <c r="N1469" s="21">
        <v>30010000</v>
      </c>
      <c r="O1469" s="21">
        <v>30001232.32</v>
      </c>
      <c r="P1469" s="21">
        <v>1232.32</v>
      </c>
      <c r="Q1469" s="21">
        <v>1232.32</v>
      </c>
    </row>
    <row r="1470" spans="1:17" ht="19.5" thickBot="1" x14ac:dyDescent="0.3">
      <c r="A1470" s="87" t="s">
        <v>511</v>
      </c>
      <c r="B1470" s="15" t="s">
        <v>187</v>
      </c>
      <c r="C1470" s="12" t="s">
        <v>16</v>
      </c>
      <c r="D1470" s="12">
        <v>20</v>
      </c>
      <c r="E1470" s="12" t="s">
        <v>14</v>
      </c>
      <c r="F1470" s="16" t="s">
        <v>188</v>
      </c>
      <c r="G1470" s="27">
        <v>45000000</v>
      </c>
      <c r="H1470" s="27">
        <v>0</v>
      </c>
      <c r="I1470" s="27">
        <v>0</v>
      </c>
      <c r="J1470" s="27">
        <v>0</v>
      </c>
      <c r="K1470" s="27">
        <v>0</v>
      </c>
      <c r="L1470" s="27">
        <f t="shared" si="506"/>
        <v>0</v>
      </c>
      <c r="M1470" s="27">
        <f t="shared" si="510"/>
        <v>45000000</v>
      </c>
      <c r="N1470" s="27">
        <v>10189350.98</v>
      </c>
      <c r="O1470" s="27">
        <v>10189350.98</v>
      </c>
      <c r="P1470" s="27">
        <v>10189350.98</v>
      </c>
      <c r="Q1470" s="27">
        <v>10189350.98</v>
      </c>
    </row>
    <row r="1471" spans="1:17" ht="19.5" thickBot="1" x14ac:dyDescent="0.3">
      <c r="A1471" s="87" t="s">
        <v>511</v>
      </c>
      <c r="B1471" s="15" t="s">
        <v>189</v>
      </c>
      <c r="C1471" s="12" t="s">
        <v>13</v>
      </c>
      <c r="D1471" s="12">
        <v>10</v>
      </c>
      <c r="E1471" s="12" t="s">
        <v>14</v>
      </c>
      <c r="F1471" s="16" t="s">
        <v>190</v>
      </c>
      <c r="G1471" s="27">
        <f>+G1483</f>
        <v>1451042370</v>
      </c>
      <c r="H1471" s="27">
        <f>+H1483</f>
        <v>0</v>
      </c>
      <c r="I1471" s="27">
        <f>+I1483</f>
        <v>0</v>
      </c>
      <c r="J1471" s="27">
        <f>+J1483</f>
        <v>0</v>
      </c>
      <c r="K1471" s="27">
        <f>+K1483</f>
        <v>0</v>
      </c>
      <c r="L1471" s="27">
        <f t="shared" si="506"/>
        <v>0</v>
      </c>
      <c r="M1471" s="27">
        <f>+M1483</f>
        <v>1451042370</v>
      </c>
      <c r="N1471" s="27">
        <f>+N1483</f>
        <v>0</v>
      </c>
      <c r="O1471" s="27">
        <f>+O1483</f>
        <v>0</v>
      </c>
      <c r="P1471" s="27">
        <f>+P1483</f>
        <v>0</v>
      </c>
      <c r="Q1471" s="27">
        <f>+Q1483</f>
        <v>0</v>
      </c>
    </row>
    <row r="1472" spans="1:17" ht="19.5" thickBot="1" x14ac:dyDescent="0.3">
      <c r="A1472" s="87" t="s">
        <v>511</v>
      </c>
      <c r="B1472" s="15" t="s">
        <v>189</v>
      </c>
      <c r="C1472" s="12" t="s">
        <v>16</v>
      </c>
      <c r="D1472" s="12">
        <v>20</v>
      </c>
      <c r="E1472" s="12" t="s">
        <v>14</v>
      </c>
      <c r="F1472" s="16" t="s">
        <v>190</v>
      </c>
      <c r="G1472" s="27">
        <f>+G1473+G1476+G1482</f>
        <v>13400055000</v>
      </c>
      <c r="H1472" s="27">
        <f>+H1473+H1476+H1482</f>
        <v>0</v>
      </c>
      <c r="I1472" s="27">
        <f>+I1473+I1476+I1482</f>
        <v>0</v>
      </c>
      <c r="J1472" s="27">
        <f>+J1473+J1476+J1482</f>
        <v>0</v>
      </c>
      <c r="K1472" s="27">
        <f>+K1473+K1476+K1482</f>
        <v>0</v>
      </c>
      <c r="L1472" s="27">
        <f t="shared" si="506"/>
        <v>0</v>
      </c>
      <c r="M1472" s="27">
        <f>+M1473+M1476+M1482</f>
        <v>13400055000</v>
      </c>
      <c r="N1472" s="27">
        <f>+N1473+N1476+N1482</f>
        <v>242514000</v>
      </c>
      <c r="O1472" s="27">
        <f>+O1473+O1476+O1482</f>
        <v>85358490.039999992</v>
      </c>
      <c r="P1472" s="27">
        <f>+P1473+P1476+P1482</f>
        <v>85358490.039999992</v>
      </c>
      <c r="Q1472" s="27">
        <f>+Q1473+Q1476+Q1482</f>
        <v>85358490.039999992</v>
      </c>
    </row>
    <row r="1473" spans="1:17" ht="19.5" thickBot="1" x14ac:dyDescent="0.3">
      <c r="A1473" s="87" t="s">
        <v>511</v>
      </c>
      <c r="B1473" s="15" t="s">
        <v>191</v>
      </c>
      <c r="C1473" s="12" t="s">
        <v>16</v>
      </c>
      <c r="D1473" s="12">
        <v>20</v>
      </c>
      <c r="E1473" s="12" t="s">
        <v>14</v>
      </c>
      <c r="F1473" s="16" t="s">
        <v>192</v>
      </c>
      <c r="G1473" s="27">
        <f t="shared" ref="G1473:K1474" si="511">+G1474</f>
        <v>5574395000</v>
      </c>
      <c r="H1473" s="27">
        <f t="shared" si="511"/>
        <v>0</v>
      </c>
      <c r="I1473" s="27">
        <f t="shared" si="511"/>
        <v>0</v>
      </c>
      <c r="J1473" s="27">
        <f t="shared" si="511"/>
        <v>0</v>
      </c>
      <c r="K1473" s="27">
        <f t="shared" si="511"/>
        <v>0</v>
      </c>
      <c r="L1473" s="27">
        <f t="shared" si="506"/>
        <v>0</v>
      </c>
      <c r="M1473" s="27">
        <f>+M1474</f>
        <v>5574395000</v>
      </c>
      <c r="N1473" s="27">
        <f t="shared" ref="N1473:Q1474" si="512">+N1474</f>
        <v>0</v>
      </c>
      <c r="O1473" s="27">
        <f t="shared" si="512"/>
        <v>0</v>
      </c>
      <c r="P1473" s="27">
        <f t="shared" si="512"/>
        <v>0</v>
      </c>
      <c r="Q1473" s="27">
        <f t="shared" si="512"/>
        <v>0</v>
      </c>
    </row>
    <row r="1474" spans="1:17" ht="19.5" thickBot="1" x14ac:dyDescent="0.3">
      <c r="A1474" s="87" t="s">
        <v>511</v>
      </c>
      <c r="B1474" s="15" t="s">
        <v>193</v>
      </c>
      <c r="C1474" s="12" t="s">
        <v>16</v>
      </c>
      <c r="D1474" s="12">
        <v>20</v>
      </c>
      <c r="E1474" s="12" t="s">
        <v>14</v>
      </c>
      <c r="F1474" s="16" t="s">
        <v>194</v>
      </c>
      <c r="G1474" s="27">
        <f t="shared" si="511"/>
        <v>5574395000</v>
      </c>
      <c r="H1474" s="27">
        <f t="shared" si="511"/>
        <v>0</v>
      </c>
      <c r="I1474" s="27">
        <f t="shared" si="511"/>
        <v>0</v>
      </c>
      <c r="J1474" s="27">
        <f t="shared" si="511"/>
        <v>0</v>
      </c>
      <c r="K1474" s="27">
        <f t="shared" si="511"/>
        <v>0</v>
      </c>
      <c r="L1474" s="27">
        <f t="shared" si="506"/>
        <v>0</v>
      </c>
      <c r="M1474" s="27">
        <f>+M1475</f>
        <v>5574395000</v>
      </c>
      <c r="N1474" s="27">
        <f t="shared" si="512"/>
        <v>0</v>
      </c>
      <c r="O1474" s="27">
        <f t="shared" si="512"/>
        <v>0</v>
      </c>
      <c r="P1474" s="27">
        <f t="shared" si="512"/>
        <v>0</v>
      </c>
      <c r="Q1474" s="27">
        <f t="shared" si="512"/>
        <v>0</v>
      </c>
    </row>
    <row r="1475" spans="1:17" ht="32.25" thickBot="1" x14ac:dyDescent="0.3">
      <c r="A1475" s="87" t="s">
        <v>511</v>
      </c>
      <c r="B1475" s="18" t="s">
        <v>195</v>
      </c>
      <c r="C1475" s="19" t="s">
        <v>16</v>
      </c>
      <c r="D1475" s="19">
        <v>20</v>
      </c>
      <c r="E1475" s="19" t="s">
        <v>14</v>
      </c>
      <c r="F1475" s="20" t="s">
        <v>196</v>
      </c>
      <c r="G1475" s="32">
        <v>5574395000</v>
      </c>
      <c r="H1475" s="21">
        <v>0</v>
      </c>
      <c r="I1475" s="21">
        <v>0</v>
      </c>
      <c r="J1475" s="21">
        <v>0</v>
      </c>
      <c r="K1475" s="21">
        <v>0</v>
      </c>
      <c r="L1475" s="21">
        <f t="shared" si="506"/>
        <v>0</v>
      </c>
      <c r="M1475" s="21">
        <f>+G1475+L1475</f>
        <v>5574395000</v>
      </c>
      <c r="N1475" s="21">
        <v>0</v>
      </c>
      <c r="O1475" s="21">
        <v>0</v>
      </c>
      <c r="P1475" s="21">
        <v>0</v>
      </c>
      <c r="Q1475" s="21">
        <v>0</v>
      </c>
    </row>
    <row r="1476" spans="1:17" ht="19.5" thickBot="1" x14ac:dyDescent="0.3">
      <c r="A1476" s="87" t="s">
        <v>511</v>
      </c>
      <c r="B1476" s="15" t="s">
        <v>197</v>
      </c>
      <c r="C1476" s="12" t="s">
        <v>16</v>
      </c>
      <c r="D1476" s="12">
        <v>20</v>
      </c>
      <c r="E1476" s="12" t="s">
        <v>14</v>
      </c>
      <c r="F1476" s="16" t="s">
        <v>198</v>
      </c>
      <c r="G1476" s="27">
        <f t="shared" ref="G1476:K1477" si="513">+G1477</f>
        <v>193264000</v>
      </c>
      <c r="H1476" s="27">
        <f t="shared" si="513"/>
        <v>0</v>
      </c>
      <c r="I1476" s="27">
        <f t="shared" si="513"/>
        <v>0</v>
      </c>
      <c r="J1476" s="27">
        <f t="shared" si="513"/>
        <v>0</v>
      </c>
      <c r="K1476" s="27">
        <f t="shared" si="513"/>
        <v>0</v>
      </c>
      <c r="L1476" s="27">
        <f t="shared" si="506"/>
        <v>0</v>
      </c>
      <c r="M1476" s="27">
        <f>+M1477</f>
        <v>193264000</v>
      </c>
      <c r="N1476" s="27">
        <f t="shared" ref="N1476:Q1477" si="514">+N1477</f>
        <v>193264000</v>
      </c>
      <c r="O1476" s="27">
        <f t="shared" si="514"/>
        <v>44526006</v>
      </c>
      <c r="P1476" s="27">
        <f t="shared" si="514"/>
        <v>44526006</v>
      </c>
      <c r="Q1476" s="27">
        <f t="shared" si="514"/>
        <v>44526006</v>
      </c>
    </row>
    <row r="1477" spans="1:17" ht="32.25" thickBot="1" x14ac:dyDescent="0.3">
      <c r="A1477" s="87" t="s">
        <v>511</v>
      </c>
      <c r="B1477" s="15" t="s">
        <v>199</v>
      </c>
      <c r="C1477" s="12" t="s">
        <v>16</v>
      </c>
      <c r="D1477" s="12">
        <v>20</v>
      </c>
      <c r="E1477" s="12" t="s">
        <v>14</v>
      </c>
      <c r="F1477" s="16" t="s">
        <v>200</v>
      </c>
      <c r="G1477" s="27">
        <f t="shared" si="513"/>
        <v>193264000</v>
      </c>
      <c r="H1477" s="27">
        <f t="shared" si="513"/>
        <v>0</v>
      </c>
      <c r="I1477" s="27">
        <f t="shared" si="513"/>
        <v>0</v>
      </c>
      <c r="J1477" s="27">
        <f t="shared" si="513"/>
        <v>0</v>
      </c>
      <c r="K1477" s="27">
        <f t="shared" si="513"/>
        <v>0</v>
      </c>
      <c r="L1477" s="27">
        <f t="shared" si="506"/>
        <v>0</v>
      </c>
      <c r="M1477" s="27">
        <f>+M1478</f>
        <v>193264000</v>
      </c>
      <c r="N1477" s="27">
        <f t="shared" si="514"/>
        <v>193264000</v>
      </c>
      <c r="O1477" s="27">
        <f t="shared" si="514"/>
        <v>44526006</v>
      </c>
      <c r="P1477" s="27">
        <f t="shared" si="514"/>
        <v>44526006</v>
      </c>
      <c r="Q1477" s="27">
        <f t="shared" si="514"/>
        <v>44526006</v>
      </c>
    </row>
    <row r="1478" spans="1:17" ht="32.25" thickBot="1" x14ac:dyDescent="0.3">
      <c r="A1478" s="87" t="s">
        <v>511</v>
      </c>
      <c r="B1478" s="15" t="s">
        <v>201</v>
      </c>
      <c r="C1478" s="12" t="s">
        <v>16</v>
      </c>
      <c r="D1478" s="12">
        <v>20</v>
      </c>
      <c r="E1478" s="12" t="s">
        <v>14</v>
      </c>
      <c r="F1478" s="16" t="s">
        <v>202</v>
      </c>
      <c r="G1478" s="27">
        <f>+G1479+G1480</f>
        <v>193264000</v>
      </c>
      <c r="H1478" s="27">
        <f>+H1479+H1480</f>
        <v>0</v>
      </c>
      <c r="I1478" s="27">
        <f>+I1479+I1480</f>
        <v>0</v>
      </c>
      <c r="J1478" s="27">
        <f>+J1479+J1480</f>
        <v>0</v>
      </c>
      <c r="K1478" s="27">
        <f>+K1479+K1480</f>
        <v>0</v>
      </c>
      <c r="L1478" s="27">
        <f t="shared" si="506"/>
        <v>0</v>
      </c>
      <c r="M1478" s="27">
        <f>+M1479+M1480</f>
        <v>193264000</v>
      </c>
      <c r="N1478" s="27">
        <f>+N1479+N1480</f>
        <v>193264000</v>
      </c>
      <c r="O1478" s="27">
        <f>+O1479+O1480</f>
        <v>44526006</v>
      </c>
      <c r="P1478" s="27">
        <f>+P1479+P1480</f>
        <v>44526006</v>
      </c>
      <c r="Q1478" s="27">
        <f>+Q1479+Q1480</f>
        <v>44526006</v>
      </c>
    </row>
    <row r="1479" spans="1:17" ht="19.5" thickBot="1" x14ac:dyDescent="0.3">
      <c r="A1479" s="87" t="s">
        <v>511</v>
      </c>
      <c r="B1479" s="18" t="s">
        <v>203</v>
      </c>
      <c r="C1479" s="19" t="s">
        <v>16</v>
      </c>
      <c r="D1479" s="19">
        <v>20</v>
      </c>
      <c r="E1479" s="19" t="s">
        <v>14</v>
      </c>
      <c r="F1479" s="20" t="s">
        <v>204</v>
      </c>
      <c r="G1479" s="21">
        <v>92662153</v>
      </c>
      <c r="H1479" s="21">
        <v>0</v>
      </c>
      <c r="I1479" s="21">
        <v>0</v>
      </c>
      <c r="J1479" s="21">
        <v>0</v>
      </c>
      <c r="K1479" s="21">
        <v>0</v>
      </c>
      <c r="L1479" s="21">
        <f t="shared" si="506"/>
        <v>0</v>
      </c>
      <c r="M1479" s="21">
        <f t="shared" ref="M1479:M1487" si="515">+G1479+L1479</f>
        <v>92662153</v>
      </c>
      <c r="N1479" s="21">
        <v>92662153</v>
      </c>
      <c r="O1479" s="21">
        <v>16569121</v>
      </c>
      <c r="P1479" s="21">
        <v>16569121</v>
      </c>
      <c r="Q1479" s="21">
        <v>16569121</v>
      </c>
    </row>
    <row r="1480" spans="1:17" ht="32.25" thickBot="1" x14ac:dyDescent="0.3">
      <c r="A1480" s="87" t="s">
        <v>511</v>
      </c>
      <c r="B1480" s="18" t="s">
        <v>205</v>
      </c>
      <c r="C1480" s="19" t="s">
        <v>16</v>
      </c>
      <c r="D1480" s="19">
        <v>20</v>
      </c>
      <c r="E1480" s="19" t="s">
        <v>14</v>
      </c>
      <c r="F1480" s="20" t="s">
        <v>206</v>
      </c>
      <c r="G1480" s="21">
        <v>100601847</v>
      </c>
      <c r="H1480" s="21">
        <v>0</v>
      </c>
      <c r="I1480" s="21">
        <v>0</v>
      </c>
      <c r="J1480" s="21">
        <v>0</v>
      </c>
      <c r="K1480" s="21">
        <v>0</v>
      </c>
      <c r="L1480" s="21">
        <f t="shared" si="506"/>
        <v>0</v>
      </c>
      <c r="M1480" s="21">
        <f t="shared" si="515"/>
        <v>100601847</v>
      </c>
      <c r="N1480" s="21">
        <v>100601847</v>
      </c>
      <c r="O1480" s="21">
        <v>27956885</v>
      </c>
      <c r="P1480" s="21">
        <v>27956885</v>
      </c>
      <c r="Q1480" s="21">
        <v>27956885</v>
      </c>
    </row>
    <row r="1481" spans="1:17" ht="19.5" thickBot="1" x14ac:dyDescent="0.3">
      <c r="A1481" s="87" t="s">
        <v>511</v>
      </c>
      <c r="B1481" s="15" t="s">
        <v>207</v>
      </c>
      <c r="C1481" s="12" t="s">
        <v>13</v>
      </c>
      <c r="D1481" s="12">
        <v>10</v>
      </c>
      <c r="E1481" s="12" t="s">
        <v>14</v>
      </c>
      <c r="F1481" s="16" t="s">
        <v>208</v>
      </c>
      <c r="G1481" s="27">
        <f t="shared" ref="G1481:K1483" si="516">+G1483</f>
        <v>1451042370</v>
      </c>
      <c r="H1481" s="27">
        <f t="shared" si="516"/>
        <v>0</v>
      </c>
      <c r="I1481" s="27">
        <f t="shared" si="516"/>
        <v>0</v>
      </c>
      <c r="J1481" s="27">
        <f t="shared" si="516"/>
        <v>0</v>
      </c>
      <c r="K1481" s="27">
        <f t="shared" si="516"/>
        <v>0</v>
      </c>
      <c r="L1481" s="27">
        <f t="shared" si="506"/>
        <v>0</v>
      </c>
      <c r="M1481" s="27">
        <f t="shared" si="515"/>
        <v>1451042370</v>
      </c>
      <c r="N1481" s="27">
        <f t="shared" ref="N1481:Q1483" si="517">+N1483</f>
        <v>0</v>
      </c>
      <c r="O1481" s="27">
        <f t="shared" si="517"/>
        <v>0</v>
      </c>
      <c r="P1481" s="27">
        <f t="shared" si="517"/>
        <v>0</v>
      </c>
      <c r="Q1481" s="27">
        <f t="shared" si="517"/>
        <v>0</v>
      </c>
    </row>
    <row r="1482" spans="1:17" ht="19.5" thickBot="1" x14ac:dyDescent="0.3">
      <c r="A1482" s="87" t="s">
        <v>511</v>
      </c>
      <c r="B1482" s="15" t="s">
        <v>207</v>
      </c>
      <c r="C1482" s="12" t="s">
        <v>16</v>
      </c>
      <c r="D1482" s="12">
        <v>20</v>
      </c>
      <c r="E1482" s="12" t="s">
        <v>14</v>
      </c>
      <c r="F1482" s="16" t="s">
        <v>208</v>
      </c>
      <c r="G1482" s="27">
        <f t="shared" si="516"/>
        <v>7632396000</v>
      </c>
      <c r="H1482" s="27">
        <f t="shared" si="516"/>
        <v>0</v>
      </c>
      <c r="I1482" s="27">
        <f t="shared" si="516"/>
        <v>0</v>
      </c>
      <c r="J1482" s="27">
        <f t="shared" si="516"/>
        <v>0</v>
      </c>
      <c r="K1482" s="27">
        <f t="shared" si="516"/>
        <v>0</v>
      </c>
      <c r="L1482" s="27">
        <f t="shared" si="506"/>
        <v>0</v>
      </c>
      <c r="M1482" s="27">
        <f t="shared" si="515"/>
        <v>7632396000</v>
      </c>
      <c r="N1482" s="27">
        <f t="shared" si="517"/>
        <v>49250000</v>
      </c>
      <c r="O1482" s="27">
        <f t="shared" si="517"/>
        <v>40832484.039999999</v>
      </c>
      <c r="P1482" s="27">
        <f t="shared" si="517"/>
        <v>40832484.039999999</v>
      </c>
      <c r="Q1482" s="27">
        <f t="shared" si="517"/>
        <v>40832484.039999999</v>
      </c>
    </row>
    <row r="1483" spans="1:17" ht="19.5" thickBot="1" x14ac:dyDescent="0.3">
      <c r="A1483" s="87" t="s">
        <v>511</v>
      </c>
      <c r="B1483" s="15" t="s">
        <v>209</v>
      </c>
      <c r="C1483" s="12" t="s">
        <v>13</v>
      </c>
      <c r="D1483" s="12">
        <v>10</v>
      </c>
      <c r="E1483" s="12" t="s">
        <v>14</v>
      </c>
      <c r="F1483" s="16" t="s">
        <v>210</v>
      </c>
      <c r="G1483" s="27">
        <f t="shared" si="516"/>
        <v>1451042370</v>
      </c>
      <c r="H1483" s="27">
        <f t="shared" si="516"/>
        <v>0</v>
      </c>
      <c r="I1483" s="27">
        <f t="shared" si="516"/>
        <v>0</v>
      </c>
      <c r="J1483" s="27">
        <f t="shared" si="516"/>
        <v>0</v>
      </c>
      <c r="K1483" s="27">
        <f t="shared" si="516"/>
        <v>0</v>
      </c>
      <c r="L1483" s="27">
        <f t="shared" si="506"/>
        <v>0</v>
      </c>
      <c r="M1483" s="27">
        <f t="shared" si="515"/>
        <v>1451042370</v>
      </c>
      <c r="N1483" s="27">
        <f t="shared" si="517"/>
        <v>0</v>
      </c>
      <c r="O1483" s="27">
        <f t="shared" si="517"/>
        <v>0</v>
      </c>
      <c r="P1483" s="27">
        <f t="shared" si="517"/>
        <v>0</v>
      </c>
      <c r="Q1483" s="27">
        <f t="shared" si="517"/>
        <v>0</v>
      </c>
    </row>
    <row r="1484" spans="1:17" ht="19.5" thickBot="1" x14ac:dyDescent="0.3">
      <c r="A1484" s="87" t="s">
        <v>511</v>
      </c>
      <c r="B1484" s="15" t="s">
        <v>209</v>
      </c>
      <c r="C1484" s="12" t="s">
        <v>16</v>
      </c>
      <c r="D1484" s="12">
        <v>20</v>
      </c>
      <c r="E1484" s="12" t="s">
        <v>14</v>
      </c>
      <c r="F1484" s="16" t="s">
        <v>210</v>
      </c>
      <c r="G1484" s="27">
        <f>+G1486+G1487</f>
        <v>7632396000</v>
      </c>
      <c r="H1484" s="27">
        <f>+H1486+H1487</f>
        <v>0</v>
      </c>
      <c r="I1484" s="27">
        <f>+I1486+I1487</f>
        <v>0</v>
      </c>
      <c r="J1484" s="27">
        <f>+J1486+J1487</f>
        <v>0</v>
      </c>
      <c r="K1484" s="27">
        <f>+K1486+K1487</f>
        <v>0</v>
      </c>
      <c r="L1484" s="27">
        <f t="shared" si="506"/>
        <v>0</v>
      </c>
      <c r="M1484" s="27">
        <f t="shared" si="515"/>
        <v>7632396000</v>
      </c>
      <c r="N1484" s="27">
        <f>+N1486+N1487</f>
        <v>49250000</v>
      </c>
      <c r="O1484" s="27">
        <f>+O1486+O1487</f>
        <v>40832484.039999999</v>
      </c>
      <c r="P1484" s="27">
        <f>+P1486+P1487</f>
        <v>40832484.039999999</v>
      </c>
      <c r="Q1484" s="27">
        <f>+Q1486+Q1487</f>
        <v>40832484.039999999</v>
      </c>
    </row>
    <row r="1485" spans="1:17" ht="19.5" thickBot="1" x14ac:dyDescent="0.3">
      <c r="A1485" s="87" t="s">
        <v>511</v>
      </c>
      <c r="B1485" s="18" t="s">
        <v>211</v>
      </c>
      <c r="C1485" s="19" t="s">
        <v>13</v>
      </c>
      <c r="D1485" s="19">
        <v>10</v>
      </c>
      <c r="E1485" s="19" t="s">
        <v>14</v>
      </c>
      <c r="F1485" s="20" t="s">
        <v>212</v>
      </c>
      <c r="G1485" s="21">
        <v>1451042370</v>
      </c>
      <c r="H1485" s="21">
        <v>0</v>
      </c>
      <c r="I1485" s="21">
        <v>0</v>
      </c>
      <c r="J1485" s="21">
        <v>0</v>
      </c>
      <c r="K1485" s="21">
        <v>0</v>
      </c>
      <c r="L1485" s="21">
        <f t="shared" si="506"/>
        <v>0</v>
      </c>
      <c r="M1485" s="21">
        <f t="shared" si="515"/>
        <v>1451042370</v>
      </c>
      <c r="N1485" s="21">
        <v>0</v>
      </c>
      <c r="O1485" s="21">
        <v>0</v>
      </c>
      <c r="P1485" s="21">
        <v>0</v>
      </c>
      <c r="Q1485" s="21">
        <v>0</v>
      </c>
    </row>
    <row r="1486" spans="1:17" ht="19.5" thickBot="1" x14ac:dyDescent="0.3">
      <c r="A1486" s="87" t="s">
        <v>511</v>
      </c>
      <c r="B1486" s="18" t="s">
        <v>211</v>
      </c>
      <c r="C1486" s="19" t="s">
        <v>16</v>
      </c>
      <c r="D1486" s="19">
        <v>20</v>
      </c>
      <c r="E1486" s="19" t="s">
        <v>14</v>
      </c>
      <c r="F1486" s="20" t="s">
        <v>212</v>
      </c>
      <c r="G1486" s="21">
        <v>3100000000</v>
      </c>
      <c r="H1486" s="21">
        <v>0</v>
      </c>
      <c r="I1486" s="21">
        <v>0</v>
      </c>
      <c r="J1486" s="21">
        <v>0</v>
      </c>
      <c r="K1486" s="21">
        <v>0</v>
      </c>
      <c r="L1486" s="21">
        <f t="shared" si="506"/>
        <v>0</v>
      </c>
      <c r="M1486" s="21">
        <f t="shared" si="515"/>
        <v>3100000000</v>
      </c>
      <c r="N1486" s="21">
        <v>17200000</v>
      </c>
      <c r="O1486" s="21">
        <v>9637398.6799999997</v>
      </c>
      <c r="P1486" s="21">
        <v>9637398.6799999997</v>
      </c>
      <c r="Q1486" s="21">
        <v>9637398.6799999997</v>
      </c>
    </row>
    <row r="1487" spans="1:17" ht="19.5" thickBot="1" x14ac:dyDescent="0.3">
      <c r="A1487" s="87" t="s">
        <v>511</v>
      </c>
      <c r="B1487" s="18" t="s">
        <v>213</v>
      </c>
      <c r="C1487" s="19" t="s">
        <v>16</v>
      </c>
      <c r="D1487" s="19">
        <v>20</v>
      </c>
      <c r="E1487" s="19" t="s">
        <v>14</v>
      </c>
      <c r="F1487" s="20" t="s">
        <v>214</v>
      </c>
      <c r="G1487" s="21">
        <v>4532396000</v>
      </c>
      <c r="H1487" s="21">
        <v>0</v>
      </c>
      <c r="I1487" s="21">
        <v>0</v>
      </c>
      <c r="J1487" s="21">
        <v>0</v>
      </c>
      <c r="K1487" s="21">
        <v>0</v>
      </c>
      <c r="L1487" s="21">
        <f t="shared" si="506"/>
        <v>0</v>
      </c>
      <c r="M1487" s="21">
        <f t="shared" si="515"/>
        <v>4532396000</v>
      </c>
      <c r="N1487" s="21">
        <v>32050000</v>
      </c>
      <c r="O1487" s="21">
        <v>31195085.359999999</v>
      </c>
      <c r="P1487" s="21">
        <v>31195085.359999999</v>
      </c>
      <c r="Q1487" s="21">
        <v>31195085.359999999</v>
      </c>
    </row>
    <row r="1488" spans="1:17" ht="32.25" thickBot="1" x14ac:dyDescent="0.3">
      <c r="A1488" s="87" t="s">
        <v>511</v>
      </c>
      <c r="B1488" s="15" t="s">
        <v>215</v>
      </c>
      <c r="C1488" s="33" t="s">
        <v>16</v>
      </c>
      <c r="D1488" s="33">
        <v>20</v>
      </c>
      <c r="E1488" s="33" t="s">
        <v>14</v>
      </c>
      <c r="F1488" s="16" t="s">
        <v>478</v>
      </c>
      <c r="G1488" s="27">
        <f t="shared" ref="G1488:K1489" si="518">+G1489</f>
        <v>14051472000</v>
      </c>
      <c r="H1488" s="27">
        <f t="shared" si="518"/>
        <v>0</v>
      </c>
      <c r="I1488" s="27">
        <f t="shared" si="518"/>
        <v>0</v>
      </c>
      <c r="J1488" s="27">
        <f t="shared" si="518"/>
        <v>0</v>
      </c>
      <c r="K1488" s="27">
        <f t="shared" si="518"/>
        <v>0</v>
      </c>
      <c r="L1488" s="27">
        <f t="shared" si="506"/>
        <v>0</v>
      </c>
      <c r="M1488" s="27">
        <f>+M1489</f>
        <v>14051472000</v>
      </c>
      <c r="N1488" s="27">
        <f t="shared" ref="N1488:Q1489" si="519">+N1489</f>
        <v>0</v>
      </c>
      <c r="O1488" s="27">
        <f t="shared" si="519"/>
        <v>0</v>
      </c>
      <c r="P1488" s="27">
        <f t="shared" si="519"/>
        <v>0</v>
      </c>
      <c r="Q1488" s="27">
        <f t="shared" si="519"/>
        <v>0</v>
      </c>
    </row>
    <row r="1489" spans="1:17" ht="19.5" thickBot="1" x14ac:dyDescent="0.3">
      <c r="A1489" s="87" t="s">
        <v>511</v>
      </c>
      <c r="B1489" s="15" t="s">
        <v>217</v>
      </c>
      <c r="C1489" s="33" t="s">
        <v>16</v>
      </c>
      <c r="D1489" s="33">
        <v>20</v>
      </c>
      <c r="E1489" s="33" t="s">
        <v>14</v>
      </c>
      <c r="F1489" s="16" t="s">
        <v>218</v>
      </c>
      <c r="G1489" s="27">
        <f t="shared" si="518"/>
        <v>14051472000</v>
      </c>
      <c r="H1489" s="27">
        <f t="shared" si="518"/>
        <v>0</v>
      </c>
      <c r="I1489" s="27">
        <f t="shared" si="518"/>
        <v>0</v>
      </c>
      <c r="J1489" s="27">
        <f t="shared" si="518"/>
        <v>0</v>
      </c>
      <c r="K1489" s="27">
        <f t="shared" si="518"/>
        <v>0</v>
      </c>
      <c r="L1489" s="27">
        <f t="shared" si="506"/>
        <v>0</v>
      </c>
      <c r="M1489" s="27">
        <f>+M1490</f>
        <v>14051472000</v>
      </c>
      <c r="N1489" s="27">
        <f t="shared" si="519"/>
        <v>0</v>
      </c>
      <c r="O1489" s="27">
        <f t="shared" si="519"/>
        <v>0</v>
      </c>
      <c r="P1489" s="27">
        <f t="shared" si="519"/>
        <v>0</v>
      </c>
      <c r="Q1489" s="27">
        <f t="shared" si="519"/>
        <v>0</v>
      </c>
    </row>
    <row r="1490" spans="1:17" ht="19.5" thickBot="1" x14ac:dyDescent="0.3">
      <c r="A1490" s="87" t="s">
        <v>511</v>
      </c>
      <c r="B1490" s="34" t="s">
        <v>219</v>
      </c>
      <c r="C1490" s="35" t="s">
        <v>16</v>
      </c>
      <c r="D1490" s="35">
        <v>20</v>
      </c>
      <c r="E1490" s="35" t="s">
        <v>14</v>
      </c>
      <c r="F1490" s="36" t="s">
        <v>220</v>
      </c>
      <c r="G1490" s="37">
        <v>14051472000</v>
      </c>
      <c r="H1490" s="37">
        <v>0</v>
      </c>
      <c r="I1490" s="37">
        <v>0</v>
      </c>
      <c r="J1490" s="37"/>
      <c r="K1490" s="37">
        <v>0</v>
      </c>
      <c r="L1490" s="37">
        <f t="shared" si="506"/>
        <v>0</v>
      </c>
      <c r="M1490" s="37">
        <f>+G1490+L1490</f>
        <v>14051472000</v>
      </c>
      <c r="N1490" s="21">
        <v>0</v>
      </c>
      <c r="O1490" s="21">
        <v>0</v>
      </c>
      <c r="P1490" s="21">
        <v>0</v>
      </c>
      <c r="Q1490" s="21">
        <v>0</v>
      </c>
    </row>
    <row r="1491" spans="1:17" ht="19.5" thickBot="1" x14ac:dyDescent="0.3">
      <c r="A1491" s="87" t="s">
        <v>511</v>
      </c>
      <c r="B1491" s="7" t="s">
        <v>221</v>
      </c>
      <c r="C1491" s="39" t="s">
        <v>13</v>
      </c>
      <c r="D1491" s="40">
        <v>11</v>
      </c>
      <c r="E1491" s="39" t="s">
        <v>222</v>
      </c>
      <c r="F1491" s="9" t="s">
        <v>223</v>
      </c>
      <c r="G1491" s="10">
        <f t="shared" ref="G1491:K1493" si="520">+G1493</f>
        <v>139786580047</v>
      </c>
      <c r="H1491" s="10">
        <f t="shared" si="520"/>
        <v>0</v>
      </c>
      <c r="I1491" s="10">
        <f t="shared" si="520"/>
        <v>0</v>
      </c>
      <c r="J1491" s="10">
        <f t="shared" si="520"/>
        <v>0</v>
      </c>
      <c r="K1491" s="10">
        <f t="shared" si="520"/>
        <v>0</v>
      </c>
      <c r="L1491" s="10">
        <f t="shared" si="506"/>
        <v>0</v>
      </c>
      <c r="M1491" s="10">
        <f>+M1493</f>
        <v>139786580047</v>
      </c>
      <c r="N1491" s="10">
        <f t="shared" ref="N1491:Q1493" si="521">+N1493</f>
        <v>0</v>
      </c>
      <c r="O1491" s="10">
        <f t="shared" si="521"/>
        <v>0</v>
      </c>
      <c r="P1491" s="10">
        <f t="shared" si="521"/>
        <v>0</v>
      </c>
      <c r="Q1491" s="10">
        <f t="shared" si="521"/>
        <v>0</v>
      </c>
    </row>
    <row r="1492" spans="1:17" ht="19.5" thickBot="1" x14ac:dyDescent="0.3">
      <c r="A1492" s="87" t="s">
        <v>511</v>
      </c>
      <c r="B1492" s="7" t="s">
        <v>221</v>
      </c>
      <c r="C1492" s="39" t="s">
        <v>13</v>
      </c>
      <c r="D1492" s="40">
        <v>11</v>
      </c>
      <c r="E1492" s="39" t="s">
        <v>14</v>
      </c>
      <c r="F1492" s="9" t="s">
        <v>223</v>
      </c>
      <c r="G1492" s="10">
        <f t="shared" si="520"/>
        <v>1027817755000</v>
      </c>
      <c r="H1492" s="10">
        <f t="shared" si="520"/>
        <v>0</v>
      </c>
      <c r="I1492" s="10">
        <f t="shared" si="520"/>
        <v>0</v>
      </c>
      <c r="J1492" s="10">
        <f t="shared" si="520"/>
        <v>0</v>
      </c>
      <c r="K1492" s="10">
        <f t="shared" si="520"/>
        <v>0</v>
      </c>
      <c r="L1492" s="10">
        <f t="shared" si="506"/>
        <v>0</v>
      </c>
      <c r="M1492" s="10">
        <f>+M1494</f>
        <v>1027817755000</v>
      </c>
      <c r="N1492" s="10">
        <f t="shared" si="521"/>
        <v>680805071370</v>
      </c>
      <c r="O1492" s="10">
        <f t="shared" si="521"/>
        <v>680805071370</v>
      </c>
      <c r="P1492" s="10">
        <f t="shared" si="521"/>
        <v>680805071370</v>
      </c>
      <c r="Q1492" s="10">
        <f t="shared" si="521"/>
        <v>680805071370</v>
      </c>
    </row>
    <row r="1493" spans="1:17" ht="19.5" thickBot="1" x14ac:dyDescent="0.3">
      <c r="A1493" s="87" t="s">
        <v>511</v>
      </c>
      <c r="B1493" s="15" t="s">
        <v>224</v>
      </c>
      <c r="C1493" s="12" t="s">
        <v>13</v>
      </c>
      <c r="D1493" s="12">
        <v>11</v>
      </c>
      <c r="E1493" s="12" t="s">
        <v>222</v>
      </c>
      <c r="F1493" s="16" t="s">
        <v>225</v>
      </c>
      <c r="G1493" s="28">
        <f t="shared" si="520"/>
        <v>139786580047</v>
      </c>
      <c r="H1493" s="28">
        <f t="shared" si="520"/>
        <v>0</v>
      </c>
      <c r="I1493" s="28">
        <f t="shared" si="520"/>
        <v>0</v>
      </c>
      <c r="J1493" s="28">
        <f t="shared" si="520"/>
        <v>0</v>
      </c>
      <c r="K1493" s="28">
        <f t="shared" si="520"/>
        <v>0</v>
      </c>
      <c r="L1493" s="28">
        <f t="shared" si="506"/>
        <v>0</v>
      </c>
      <c r="M1493" s="28">
        <f>+M1495</f>
        <v>139786580047</v>
      </c>
      <c r="N1493" s="28">
        <f t="shared" si="521"/>
        <v>0</v>
      </c>
      <c r="O1493" s="28">
        <f t="shared" si="521"/>
        <v>0</v>
      </c>
      <c r="P1493" s="28">
        <f t="shared" si="521"/>
        <v>0</v>
      </c>
      <c r="Q1493" s="28">
        <f t="shared" si="521"/>
        <v>0</v>
      </c>
    </row>
    <row r="1494" spans="1:17" ht="19.5" thickBot="1" x14ac:dyDescent="0.3">
      <c r="A1494" s="87" t="s">
        <v>511</v>
      </c>
      <c r="B1494" s="15" t="s">
        <v>224</v>
      </c>
      <c r="C1494" s="33" t="s">
        <v>13</v>
      </c>
      <c r="D1494" s="33">
        <v>11</v>
      </c>
      <c r="E1494" s="33" t="s">
        <v>14</v>
      </c>
      <c r="F1494" s="16" t="s">
        <v>225</v>
      </c>
      <c r="G1494" s="28">
        <f>+G1498</f>
        <v>1027817755000</v>
      </c>
      <c r="H1494" s="28">
        <f>+H1498</f>
        <v>0</v>
      </c>
      <c r="I1494" s="28">
        <f>+I1498</f>
        <v>0</v>
      </c>
      <c r="J1494" s="28">
        <f>+J1498</f>
        <v>0</v>
      </c>
      <c r="K1494" s="28">
        <f>+K1498</f>
        <v>0</v>
      </c>
      <c r="L1494" s="28">
        <f t="shared" si="506"/>
        <v>0</v>
      </c>
      <c r="M1494" s="28">
        <f>+M1498</f>
        <v>1027817755000</v>
      </c>
      <c r="N1494" s="28">
        <f>+N1498</f>
        <v>680805071370</v>
      </c>
      <c r="O1494" s="28">
        <f>+O1498</f>
        <v>680805071370</v>
      </c>
      <c r="P1494" s="28">
        <f>+P1498</f>
        <v>680805071370</v>
      </c>
      <c r="Q1494" s="28">
        <f>+Q1498</f>
        <v>680805071370</v>
      </c>
    </row>
    <row r="1495" spans="1:17" ht="19.5" thickBot="1" x14ac:dyDescent="0.3">
      <c r="A1495" s="87" t="s">
        <v>511</v>
      </c>
      <c r="B1495" s="15" t="s">
        <v>226</v>
      </c>
      <c r="C1495" s="12" t="s">
        <v>13</v>
      </c>
      <c r="D1495" s="12">
        <v>11</v>
      </c>
      <c r="E1495" s="12" t="s">
        <v>222</v>
      </c>
      <c r="F1495" s="16" t="s">
        <v>227</v>
      </c>
      <c r="G1495" s="28">
        <f t="shared" ref="G1495:K1496" si="522">+G1496</f>
        <v>139786580047</v>
      </c>
      <c r="H1495" s="28">
        <f t="shared" si="522"/>
        <v>0</v>
      </c>
      <c r="I1495" s="28">
        <f t="shared" si="522"/>
        <v>0</v>
      </c>
      <c r="J1495" s="28">
        <f t="shared" si="522"/>
        <v>0</v>
      </c>
      <c r="K1495" s="28">
        <f t="shared" si="522"/>
        <v>0</v>
      </c>
      <c r="L1495" s="28">
        <f t="shared" si="506"/>
        <v>0</v>
      </c>
      <c r="M1495" s="28">
        <f t="shared" ref="M1495:Q1496" si="523">+M1496</f>
        <v>139786580047</v>
      </c>
      <c r="N1495" s="28">
        <f t="shared" si="523"/>
        <v>0</v>
      </c>
      <c r="O1495" s="28">
        <f t="shared" si="523"/>
        <v>0</v>
      </c>
      <c r="P1495" s="28">
        <f t="shared" si="523"/>
        <v>0</v>
      </c>
      <c r="Q1495" s="28">
        <f t="shared" si="523"/>
        <v>0</v>
      </c>
    </row>
    <row r="1496" spans="1:17" ht="19.5" thickBot="1" x14ac:dyDescent="0.3">
      <c r="A1496" s="87" t="s">
        <v>511</v>
      </c>
      <c r="B1496" s="15" t="s">
        <v>228</v>
      </c>
      <c r="C1496" s="12" t="s">
        <v>13</v>
      </c>
      <c r="D1496" s="12">
        <v>11</v>
      </c>
      <c r="E1496" s="12" t="s">
        <v>222</v>
      </c>
      <c r="F1496" s="16" t="s">
        <v>229</v>
      </c>
      <c r="G1496" s="28">
        <f t="shared" si="522"/>
        <v>139786580047</v>
      </c>
      <c r="H1496" s="28">
        <f t="shared" si="522"/>
        <v>0</v>
      </c>
      <c r="I1496" s="28">
        <f t="shared" si="522"/>
        <v>0</v>
      </c>
      <c r="J1496" s="28">
        <f t="shared" si="522"/>
        <v>0</v>
      </c>
      <c r="K1496" s="28">
        <f t="shared" si="522"/>
        <v>0</v>
      </c>
      <c r="L1496" s="28">
        <f t="shared" si="506"/>
        <v>0</v>
      </c>
      <c r="M1496" s="28">
        <f t="shared" si="523"/>
        <v>139786580047</v>
      </c>
      <c r="N1496" s="28">
        <f t="shared" si="523"/>
        <v>0</v>
      </c>
      <c r="O1496" s="28">
        <f t="shared" si="523"/>
        <v>0</v>
      </c>
      <c r="P1496" s="28">
        <f t="shared" si="523"/>
        <v>0</v>
      </c>
      <c r="Q1496" s="28">
        <f t="shared" si="523"/>
        <v>0</v>
      </c>
    </row>
    <row r="1497" spans="1:17" ht="19.5" thickBot="1" x14ac:dyDescent="0.3">
      <c r="A1497" s="87" t="s">
        <v>511</v>
      </c>
      <c r="B1497" s="18" t="s">
        <v>230</v>
      </c>
      <c r="C1497" s="19" t="s">
        <v>13</v>
      </c>
      <c r="D1497" s="19">
        <v>11</v>
      </c>
      <c r="E1497" s="19" t="s">
        <v>222</v>
      </c>
      <c r="F1497" s="20" t="s">
        <v>13</v>
      </c>
      <c r="G1497" s="23">
        <v>139786580047</v>
      </c>
      <c r="H1497" s="23">
        <v>0</v>
      </c>
      <c r="I1497" s="23">
        <v>0</v>
      </c>
      <c r="J1497" s="23"/>
      <c r="K1497" s="23">
        <v>0</v>
      </c>
      <c r="L1497" s="23">
        <f t="shared" si="506"/>
        <v>0</v>
      </c>
      <c r="M1497" s="23">
        <f>+G1497+L1497</f>
        <v>139786580047</v>
      </c>
      <c r="N1497" s="21">
        <v>0</v>
      </c>
      <c r="O1497" s="21">
        <v>0</v>
      </c>
      <c r="P1497" s="21">
        <v>0</v>
      </c>
      <c r="Q1497" s="21">
        <v>0</v>
      </c>
    </row>
    <row r="1498" spans="1:17" ht="19.5" thickBot="1" x14ac:dyDescent="0.3">
      <c r="A1498" s="87" t="s">
        <v>511</v>
      </c>
      <c r="B1498" s="15" t="s">
        <v>231</v>
      </c>
      <c r="C1498" s="33" t="s">
        <v>13</v>
      </c>
      <c r="D1498" s="33">
        <v>11</v>
      </c>
      <c r="E1498" s="33" t="s">
        <v>14</v>
      </c>
      <c r="F1498" s="16" t="s">
        <v>232</v>
      </c>
      <c r="G1498" s="28">
        <f>+G1499</f>
        <v>1027817755000</v>
      </c>
      <c r="H1498" s="28">
        <f>+H1499</f>
        <v>0</v>
      </c>
      <c r="I1498" s="28">
        <f>+I1499</f>
        <v>0</v>
      </c>
      <c r="J1498" s="28">
        <f>+J1499</f>
        <v>0</v>
      </c>
      <c r="K1498" s="28">
        <f>+K1499</f>
        <v>0</v>
      </c>
      <c r="L1498" s="28">
        <f t="shared" si="506"/>
        <v>0</v>
      </c>
      <c r="M1498" s="28">
        <f>+M1499</f>
        <v>1027817755000</v>
      </c>
      <c r="N1498" s="28">
        <f>+N1499</f>
        <v>680805071370</v>
      </c>
      <c r="O1498" s="28">
        <f>+O1499</f>
        <v>680805071370</v>
      </c>
      <c r="P1498" s="28">
        <f>+P1499</f>
        <v>680805071370</v>
      </c>
      <c r="Q1498" s="28">
        <f>+Q1499</f>
        <v>680805071370</v>
      </c>
    </row>
    <row r="1499" spans="1:17" ht="19.5" thickBot="1" x14ac:dyDescent="0.3">
      <c r="A1499" s="87" t="s">
        <v>511</v>
      </c>
      <c r="B1499" s="34" t="s">
        <v>233</v>
      </c>
      <c r="C1499" s="35" t="s">
        <v>13</v>
      </c>
      <c r="D1499" s="35">
        <v>11</v>
      </c>
      <c r="E1499" s="35" t="s">
        <v>14</v>
      </c>
      <c r="F1499" s="36" t="s">
        <v>234</v>
      </c>
      <c r="G1499" s="21">
        <v>1027817755000</v>
      </c>
      <c r="H1499" s="38">
        <v>0</v>
      </c>
      <c r="I1499" s="38">
        <v>0</v>
      </c>
      <c r="J1499" s="38">
        <v>0</v>
      </c>
      <c r="K1499" s="38">
        <v>0</v>
      </c>
      <c r="L1499" s="38">
        <f t="shared" si="506"/>
        <v>0</v>
      </c>
      <c r="M1499" s="38">
        <f>+G1499+L1499</f>
        <v>1027817755000</v>
      </c>
      <c r="N1499" s="21">
        <v>680805071370</v>
      </c>
      <c r="O1499" s="21">
        <v>680805071370</v>
      </c>
      <c r="P1499" s="21">
        <v>680805071370</v>
      </c>
      <c r="Q1499" s="21">
        <v>680805071370</v>
      </c>
    </row>
    <row r="1500" spans="1:17" ht="19.5" thickBot="1" x14ac:dyDescent="0.3">
      <c r="A1500" s="87" t="s">
        <v>511</v>
      </c>
      <c r="B1500" s="7" t="s">
        <v>235</v>
      </c>
      <c r="C1500" s="39" t="s">
        <v>13</v>
      </c>
      <c r="D1500" s="40">
        <v>11</v>
      </c>
      <c r="E1500" s="39" t="s">
        <v>14</v>
      </c>
      <c r="F1500" s="9" t="s">
        <v>236</v>
      </c>
      <c r="G1500" s="10">
        <f>+G1503</f>
        <v>25000000000</v>
      </c>
      <c r="H1500" s="10">
        <f>+H1503</f>
        <v>0</v>
      </c>
      <c r="I1500" s="10">
        <f>+I1503</f>
        <v>0</v>
      </c>
      <c r="J1500" s="10">
        <f>+J1503</f>
        <v>0</v>
      </c>
      <c r="K1500" s="10">
        <f>+K1503</f>
        <v>0</v>
      </c>
      <c r="L1500" s="10">
        <f t="shared" si="506"/>
        <v>0</v>
      </c>
      <c r="M1500" s="10">
        <f>+M1503</f>
        <v>25000000000</v>
      </c>
      <c r="N1500" s="10">
        <f>+N1503</f>
        <v>4357331701.8699999</v>
      </c>
      <c r="O1500" s="10">
        <f>+O1503</f>
        <v>2199964783.96</v>
      </c>
      <c r="P1500" s="10">
        <f>+P1503</f>
        <v>913743301.46000004</v>
      </c>
      <c r="Q1500" s="10">
        <f>+Q1503</f>
        <v>913743301.46000004</v>
      </c>
    </row>
    <row r="1501" spans="1:17" ht="19.5" thickBot="1" x14ac:dyDescent="0.3">
      <c r="A1501" s="87" t="s">
        <v>511</v>
      </c>
      <c r="B1501" s="7" t="s">
        <v>235</v>
      </c>
      <c r="C1501" s="39" t="s">
        <v>13</v>
      </c>
      <c r="D1501" s="40">
        <v>13</v>
      </c>
      <c r="E1501" s="39" t="s">
        <v>14</v>
      </c>
      <c r="F1501" s="9" t="s">
        <v>236</v>
      </c>
      <c r="G1501" s="10">
        <f>+G1504+G1609+G1619+G1633+G1643+G1649</f>
        <v>4393946143700</v>
      </c>
      <c r="H1501" s="10">
        <f>+H1504+H1609+H1619+H1633+H1643+H1649</f>
        <v>0</v>
      </c>
      <c r="I1501" s="10">
        <f>+I1504+I1609+I1619+I1633+I1643+I1649</f>
        <v>0</v>
      </c>
      <c r="J1501" s="10">
        <f>+J1504+J1609+J1619+J1633+J1643+J1649</f>
        <v>0</v>
      </c>
      <c r="K1501" s="10">
        <f>+K1504+K1609+K1619+K1633+K1643+K1649</f>
        <v>0</v>
      </c>
      <c r="L1501" s="10">
        <f t="shared" ref="L1501:L1564" si="524">+H1501-I1501+J1501-K1501</f>
        <v>0</v>
      </c>
      <c r="M1501" s="10">
        <f>+M1504+M1609+M1619+M1633+M1643+M1649</f>
        <v>4393946143700</v>
      </c>
      <c r="N1501" s="10">
        <f>+N1504+N1609+N1619+N1633+N1643+N1649</f>
        <v>4276691747272.6099</v>
      </c>
      <c r="O1501" s="10">
        <f>+O1504+O1609+O1619+O1633+O1643+O1649</f>
        <v>4273022783048.0796</v>
      </c>
      <c r="P1501" s="10">
        <f>+P1504+P1609+P1619+P1633+P1643+P1649</f>
        <v>332260447212.89996</v>
      </c>
      <c r="Q1501" s="10">
        <f>+Q1504+Q1609+Q1619+Q1633+Q1643+Q1649</f>
        <v>332233702939.90997</v>
      </c>
    </row>
    <row r="1502" spans="1:17" ht="19.5" thickBot="1" x14ac:dyDescent="0.3">
      <c r="A1502" s="87" t="s">
        <v>511</v>
      </c>
      <c r="B1502" s="7" t="s">
        <v>235</v>
      </c>
      <c r="C1502" s="39" t="s">
        <v>16</v>
      </c>
      <c r="D1502" s="40">
        <v>20</v>
      </c>
      <c r="E1502" s="39" t="s">
        <v>14</v>
      </c>
      <c r="F1502" s="9" t="s">
        <v>236</v>
      </c>
      <c r="G1502" s="10">
        <f>+G1620+G1650</f>
        <v>86235881312</v>
      </c>
      <c r="H1502" s="10">
        <f>+H1620+H1650</f>
        <v>0</v>
      </c>
      <c r="I1502" s="10">
        <f>+I1620+I1650</f>
        <v>0</v>
      </c>
      <c r="J1502" s="10">
        <f>+J1620+J1650</f>
        <v>0</v>
      </c>
      <c r="K1502" s="10">
        <f>+K1620+K1650</f>
        <v>0</v>
      </c>
      <c r="L1502" s="10">
        <f t="shared" si="524"/>
        <v>0</v>
      </c>
      <c r="M1502" s="10">
        <f>+M1620+M1650</f>
        <v>86235881312</v>
      </c>
      <c r="N1502" s="10">
        <f>+N1620+N1650</f>
        <v>65573446870.620003</v>
      </c>
      <c r="O1502" s="10">
        <f>+O1620+O1650</f>
        <v>62335153984</v>
      </c>
      <c r="P1502" s="10">
        <f>+P1620+P1650</f>
        <v>8084396113.3000002</v>
      </c>
      <c r="Q1502" s="10">
        <f>+Q1620+Q1650</f>
        <v>7759668538.3000002</v>
      </c>
    </row>
    <row r="1503" spans="1:17" ht="19.5" thickBot="1" x14ac:dyDescent="0.3">
      <c r="A1503" s="87" t="s">
        <v>511</v>
      </c>
      <c r="B1503" s="11" t="s">
        <v>237</v>
      </c>
      <c r="C1503" s="41" t="s">
        <v>13</v>
      </c>
      <c r="D1503" s="41">
        <v>11</v>
      </c>
      <c r="E1503" s="41" t="s">
        <v>14</v>
      </c>
      <c r="F1503" s="13" t="s">
        <v>238</v>
      </c>
      <c r="G1503" s="42">
        <f t="shared" ref="G1503:K1504" si="525">+G1505</f>
        <v>25000000000</v>
      </c>
      <c r="H1503" s="42">
        <f t="shared" si="525"/>
        <v>0</v>
      </c>
      <c r="I1503" s="42">
        <f t="shared" si="525"/>
        <v>0</v>
      </c>
      <c r="J1503" s="42">
        <f t="shared" si="525"/>
        <v>0</v>
      </c>
      <c r="K1503" s="42">
        <f t="shared" si="525"/>
        <v>0</v>
      </c>
      <c r="L1503" s="42">
        <f t="shared" si="524"/>
        <v>0</v>
      </c>
      <c r="M1503" s="42">
        <f>+M1505</f>
        <v>25000000000</v>
      </c>
      <c r="N1503" s="42">
        <f t="shared" ref="N1503:Q1504" si="526">+N1505</f>
        <v>4357331701.8699999</v>
      </c>
      <c r="O1503" s="42">
        <f t="shared" si="526"/>
        <v>2199964783.96</v>
      </c>
      <c r="P1503" s="42">
        <f t="shared" si="526"/>
        <v>913743301.46000004</v>
      </c>
      <c r="Q1503" s="42">
        <f t="shared" si="526"/>
        <v>913743301.46000004</v>
      </c>
    </row>
    <row r="1504" spans="1:17" ht="19.5" thickBot="1" x14ac:dyDescent="0.3">
      <c r="A1504" s="87" t="s">
        <v>511</v>
      </c>
      <c r="B1504" s="15" t="s">
        <v>237</v>
      </c>
      <c r="C1504" s="12" t="s">
        <v>13</v>
      </c>
      <c r="D1504" s="12">
        <v>13</v>
      </c>
      <c r="E1504" s="12" t="s">
        <v>14</v>
      </c>
      <c r="F1504" s="16" t="s">
        <v>238</v>
      </c>
      <c r="G1504" s="27">
        <f t="shared" si="525"/>
        <v>4326815240292</v>
      </c>
      <c r="H1504" s="27">
        <f t="shared" si="525"/>
        <v>0</v>
      </c>
      <c r="I1504" s="27">
        <f t="shared" si="525"/>
        <v>0</v>
      </c>
      <c r="J1504" s="27">
        <f t="shared" si="525"/>
        <v>0</v>
      </c>
      <c r="K1504" s="27">
        <f t="shared" si="525"/>
        <v>0</v>
      </c>
      <c r="L1504" s="27">
        <f t="shared" si="524"/>
        <v>0</v>
      </c>
      <c r="M1504" s="27">
        <f>+M1506</f>
        <v>4326815240292</v>
      </c>
      <c r="N1504" s="27">
        <f t="shared" si="526"/>
        <v>4246140022321.5</v>
      </c>
      <c r="O1504" s="27">
        <f t="shared" si="526"/>
        <v>4245450425981.6899</v>
      </c>
      <c r="P1504" s="27">
        <f t="shared" si="526"/>
        <v>321803057005.16998</v>
      </c>
      <c r="Q1504" s="27">
        <f t="shared" si="526"/>
        <v>321800306895.16998</v>
      </c>
    </row>
    <row r="1505" spans="1:17" ht="19.5" thickBot="1" x14ac:dyDescent="0.3">
      <c r="A1505" s="87" t="s">
        <v>511</v>
      </c>
      <c r="B1505" s="15" t="s">
        <v>239</v>
      </c>
      <c r="C1505" s="12" t="s">
        <v>13</v>
      </c>
      <c r="D1505" s="12">
        <v>11</v>
      </c>
      <c r="E1505" s="12" t="s">
        <v>14</v>
      </c>
      <c r="F1505" s="16" t="s">
        <v>240</v>
      </c>
      <c r="G1505" s="27">
        <f>+G1601</f>
        <v>25000000000</v>
      </c>
      <c r="H1505" s="27">
        <f>+H1601</f>
        <v>0</v>
      </c>
      <c r="I1505" s="27">
        <f>+I1601</f>
        <v>0</v>
      </c>
      <c r="J1505" s="27">
        <f>+J1601</f>
        <v>0</v>
      </c>
      <c r="K1505" s="27">
        <f>+K1601</f>
        <v>0</v>
      </c>
      <c r="L1505" s="27">
        <f t="shared" si="524"/>
        <v>0</v>
      </c>
      <c r="M1505" s="27">
        <f>+M1601</f>
        <v>25000000000</v>
      </c>
      <c r="N1505" s="27">
        <f>+N1601</f>
        <v>4357331701.8699999</v>
      </c>
      <c r="O1505" s="27">
        <f>+O1601</f>
        <v>2199964783.96</v>
      </c>
      <c r="P1505" s="27">
        <f>+P1601</f>
        <v>913743301.46000004</v>
      </c>
      <c r="Q1505" s="27">
        <f>+Q1601</f>
        <v>913743301.46000004</v>
      </c>
    </row>
    <row r="1506" spans="1:17" ht="19.5" thickBot="1" x14ac:dyDescent="0.3">
      <c r="A1506" s="87" t="s">
        <v>511</v>
      </c>
      <c r="B1506" s="15" t="s">
        <v>239</v>
      </c>
      <c r="C1506" s="12" t="s">
        <v>13</v>
      </c>
      <c r="D1506" s="12">
        <v>13</v>
      </c>
      <c r="E1506" s="12" t="s">
        <v>14</v>
      </c>
      <c r="F1506" s="16" t="s">
        <v>240</v>
      </c>
      <c r="G1506" s="27">
        <f>+G1508+G1512+G1516+G1520+G1524+G1528+G1532+G1536+G1540+G1544+G1548+G1552+G1556+G1560+G1564+G1568+G1572+G1577+G1580+G1584+G1588+G1592+G1596+G1600</f>
        <v>4326815240292</v>
      </c>
      <c r="H1506" s="27">
        <f>+H1508+H1512+H1516+H1520+H1524+H1528+H1532+H1536+H1540+H1544+H1548+H1552+H1556+H1560+H1564+H1568+H1572+H1577+H1580+H1584+H1588+H1592+H1596+H1600</f>
        <v>0</v>
      </c>
      <c r="I1506" s="27">
        <f>+I1508+I1512+I1516+I1520+I1524+I1528+I1532+I1536+I1540+I1544+I1548+I1552+I1556+I1560+I1564+I1568+I1572+I1577+I1580+I1584+I1588+I1592+I1596+I1600</f>
        <v>0</v>
      </c>
      <c r="J1506" s="27">
        <f>+J1508+J1512+J1516+J1520+J1524+J1528+J1532+J1536+J1540+J1544+J1548+J1552+J1556+J1560+J1564+J1568+J1572+J1577+J1580+J1584+J1588+J1592+J1596+J1600</f>
        <v>0</v>
      </c>
      <c r="K1506" s="27">
        <f>+K1508+K1512+K1516+K1520+K1524+K1528+K1532+K1536+K1540+K1544+K1548+K1552+K1556+K1560+K1564+K1568+K1572+K1577+K1580+K1584+K1588+K1592+K1596+K1600</f>
        <v>0</v>
      </c>
      <c r="L1506" s="27">
        <f t="shared" si="524"/>
        <v>0</v>
      </c>
      <c r="M1506" s="27">
        <f>+M1508+M1512+M1516+M1520+M1524+M1528+M1532+M1536+M1540+M1544+M1548+M1552+M1556+M1560+M1564+M1568+M1572+M1577+M1580+M1584+M1588+M1592+M1596+M1600</f>
        <v>4326815240292</v>
      </c>
      <c r="N1506" s="27">
        <f>+N1508+N1512+N1516+N1520+N1524+N1528+N1532+N1536+N1540+N1544+N1548+N1552+N1556+N1560+N1564+N1568+N1572+N1577+N1580+N1584+N1588+N1592+N1596+N1600</f>
        <v>4246140022321.5</v>
      </c>
      <c r="O1506" s="27">
        <f>+O1508+O1512+O1516+O1520+O1524+O1528+O1532+O1536+O1540+O1544+O1548+O1552+O1556+O1560+O1564+O1568+O1572+O1577+O1580+O1584+O1588+O1592+O1596+O1600</f>
        <v>4245450425981.6899</v>
      </c>
      <c r="P1506" s="27">
        <f>+P1508+P1512+P1516+P1520+P1524+P1528+P1532+P1536+P1540+P1544+P1548+P1552+P1556+P1560+P1564+P1568+P1572+P1577+P1580+P1584+P1588+P1592+P1596+P1600</f>
        <v>321803057005.16998</v>
      </c>
      <c r="Q1506" s="27">
        <f>+Q1508+Q1512+Q1516+Q1520+Q1524+Q1528+Q1532+Q1536+Q1540+Q1544+Q1548+Q1552+Q1556+Q1560+Q1564+Q1568+Q1572+Q1577+Q1580+Q1584+Q1588+Q1592+Q1596+Q1600</f>
        <v>321800306895.16998</v>
      </c>
    </row>
    <row r="1507" spans="1:17" ht="48" thickBot="1" x14ac:dyDescent="0.3">
      <c r="A1507" s="87" t="s">
        <v>511</v>
      </c>
      <c r="B1507" s="15" t="s">
        <v>241</v>
      </c>
      <c r="C1507" s="12" t="s">
        <v>13</v>
      </c>
      <c r="D1507" s="12">
        <v>13</v>
      </c>
      <c r="E1507" s="12" t="s">
        <v>14</v>
      </c>
      <c r="F1507" s="16" t="s">
        <v>480</v>
      </c>
      <c r="G1507" s="27">
        <f t="shared" ref="G1507:K1509" si="527">+G1508</f>
        <v>199229942693</v>
      </c>
      <c r="H1507" s="27">
        <f t="shared" si="527"/>
        <v>0</v>
      </c>
      <c r="I1507" s="27">
        <f t="shared" si="527"/>
        <v>0</v>
      </c>
      <c r="J1507" s="27">
        <f t="shared" si="527"/>
        <v>0</v>
      </c>
      <c r="K1507" s="27">
        <f t="shared" si="527"/>
        <v>0</v>
      </c>
      <c r="L1507" s="27">
        <f t="shared" si="524"/>
        <v>0</v>
      </c>
      <c r="M1507" s="27">
        <f>+M1508</f>
        <v>199229942693</v>
      </c>
      <c r="N1507" s="27">
        <f t="shared" ref="N1507:Q1509" si="528">+N1508</f>
        <v>199229942693</v>
      </c>
      <c r="O1507" s="27">
        <f t="shared" si="528"/>
        <v>199229942693</v>
      </c>
      <c r="P1507" s="27">
        <f t="shared" si="528"/>
        <v>667460180</v>
      </c>
      <c r="Q1507" s="27">
        <f t="shared" si="528"/>
        <v>667460180</v>
      </c>
    </row>
    <row r="1508" spans="1:17" ht="48" thickBot="1" x14ac:dyDescent="0.3">
      <c r="A1508" s="87" t="s">
        <v>511</v>
      </c>
      <c r="B1508" s="15" t="s">
        <v>243</v>
      </c>
      <c r="C1508" s="12" t="s">
        <v>13</v>
      </c>
      <c r="D1508" s="12">
        <v>13</v>
      </c>
      <c r="E1508" s="12" t="s">
        <v>14</v>
      </c>
      <c r="F1508" s="16" t="s">
        <v>480</v>
      </c>
      <c r="G1508" s="27">
        <f t="shared" si="527"/>
        <v>199229942693</v>
      </c>
      <c r="H1508" s="27">
        <f t="shared" si="527"/>
        <v>0</v>
      </c>
      <c r="I1508" s="27">
        <f t="shared" si="527"/>
        <v>0</v>
      </c>
      <c r="J1508" s="27">
        <f t="shared" si="527"/>
        <v>0</v>
      </c>
      <c r="K1508" s="27">
        <f t="shared" si="527"/>
        <v>0</v>
      </c>
      <c r="L1508" s="27">
        <f t="shared" si="524"/>
        <v>0</v>
      </c>
      <c r="M1508" s="27">
        <f>+M1509</f>
        <v>199229942693</v>
      </c>
      <c r="N1508" s="27">
        <f t="shared" si="528"/>
        <v>199229942693</v>
      </c>
      <c r="O1508" s="27">
        <f t="shared" si="528"/>
        <v>199229942693</v>
      </c>
      <c r="P1508" s="27">
        <f t="shared" si="528"/>
        <v>667460180</v>
      </c>
      <c r="Q1508" s="27">
        <f t="shared" si="528"/>
        <v>667460180</v>
      </c>
    </row>
    <row r="1509" spans="1:17" ht="19.5" thickBot="1" x14ac:dyDescent="0.3">
      <c r="A1509" s="87" t="s">
        <v>511</v>
      </c>
      <c r="B1509" s="15" t="s">
        <v>244</v>
      </c>
      <c r="C1509" s="12" t="s">
        <v>13</v>
      </c>
      <c r="D1509" s="12">
        <v>13</v>
      </c>
      <c r="E1509" s="12" t="s">
        <v>14</v>
      </c>
      <c r="F1509" s="16" t="s">
        <v>245</v>
      </c>
      <c r="G1509" s="27">
        <f t="shared" si="527"/>
        <v>199229942693</v>
      </c>
      <c r="H1509" s="27">
        <f t="shared" si="527"/>
        <v>0</v>
      </c>
      <c r="I1509" s="27">
        <f t="shared" si="527"/>
        <v>0</v>
      </c>
      <c r="J1509" s="27">
        <f t="shared" si="527"/>
        <v>0</v>
      </c>
      <c r="K1509" s="27">
        <f t="shared" si="527"/>
        <v>0</v>
      </c>
      <c r="L1509" s="27">
        <f t="shared" si="524"/>
        <v>0</v>
      </c>
      <c r="M1509" s="27">
        <f>+M1510</f>
        <v>199229942693</v>
      </c>
      <c r="N1509" s="27">
        <f t="shared" si="528"/>
        <v>199229942693</v>
      </c>
      <c r="O1509" s="27">
        <f t="shared" si="528"/>
        <v>199229942693</v>
      </c>
      <c r="P1509" s="27">
        <f t="shared" si="528"/>
        <v>667460180</v>
      </c>
      <c r="Q1509" s="27">
        <f t="shared" si="528"/>
        <v>667460180</v>
      </c>
    </row>
    <row r="1510" spans="1:17" ht="19.5" thickBot="1" x14ac:dyDescent="0.3">
      <c r="A1510" s="87" t="s">
        <v>511</v>
      </c>
      <c r="B1510" s="18" t="s">
        <v>246</v>
      </c>
      <c r="C1510" s="19" t="s">
        <v>13</v>
      </c>
      <c r="D1510" s="19">
        <v>13</v>
      </c>
      <c r="E1510" s="19" t="s">
        <v>14</v>
      </c>
      <c r="F1510" s="20" t="s">
        <v>247</v>
      </c>
      <c r="G1510" s="21">
        <v>199229942693</v>
      </c>
      <c r="H1510" s="21">
        <v>0</v>
      </c>
      <c r="I1510" s="21">
        <v>0</v>
      </c>
      <c r="J1510" s="21">
        <v>0</v>
      </c>
      <c r="K1510" s="21">
        <v>0</v>
      </c>
      <c r="L1510" s="21">
        <f t="shared" si="524"/>
        <v>0</v>
      </c>
      <c r="M1510" s="21">
        <f>+G1510+L1510</f>
        <v>199229942693</v>
      </c>
      <c r="N1510" s="21">
        <v>199229942693</v>
      </c>
      <c r="O1510" s="21">
        <v>199229942693</v>
      </c>
      <c r="P1510" s="21">
        <v>667460180</v>
      </c>
      <c r="Q1510" s="21">
        <v>667460180</v>
      </c>
    </row>
    <row r="1511" spans="1:17" ht="48" thickBot="1" x14ac:dyDescent="0.3">
      <c r="A1511" s="87" t="s">
        <v>511</v>
      </c>
      <c r="B1511" s="15" t="s">
        <v>248</v>
      </c>
      <c r="C1511" s="12" t="s">
        <v>13</v>
      </c>
      <c r="D1511" s="12">
        <v>13</v>
      </c>
      <c r="E1511" s="12" t="s">
        <v>14</v>
      </c>
      <c r="F1511" s="16" t="s">
        <v>481</v>
      </c>
      <c r="G1511" s="27">
        <f t="shared" ref="G1511:K1513" si="529">+G1512</f>
        <v>3111246158</v>
      </c>
      <c r="H1511" s="27">
        <f t="shared" si="529"/>
        <v>0</v>
      </c>
      <c r="I1511" s="27">
        <f t="shared" si="529"/>
        <v>0</v>
      </c>
      <c r="J1511" s="27">
        <f t="shared" si="529"/>
        <v>0</v>
      </c>
      <c r="K1511" s="27">
        <f t="shared" si="529"/>
        <v>0</v>
      </c>
      <c r="L1511" s="27">
        <f t="shared" si="524"/>
        <v>0</v>
      </c>
      <c r="M1511" s="27">
        <f>+M1512</f>
        <v>3111246158</v>
      </c>
      <c r="N1511" s="27">
        <f t="shared" ref="N1511:Q1513" si="530">+N1512</f>
        <v>3111246158</v>
      </c>
      <c r="O1511" s="27">
        <f t="shared" si="530"/>
        <v>3111246158</v>
      </c>
      <c r="P1511" s="27">
        <f t="shared" si="530"/>
        <v>0</v>
      </c>
      <c r="Q1511" s="27">
        <f t="shared" si="530"/>
        <v>0</v>
      </c>
    </row>
    <row r="1512" spans="1:17" ht="48" thickBot="1" x14ac:dyDescent="0.3">
      <c r="A1512" s="87" t="s">
        <v>511</v>
      </c>
      <c r="B1512" s="15" t="s">
        <v>250</v>
      </c>
      <c r="C1512" s="12" t="s">
        <v>13</v>
      </c>
      <c r="D1512" s="12">
        <v>13</v>
      </c>
      <c r="E1512" s="12" t="s">
        <v>14</v>
      </c>
      <c r="F1512" s="43" t="s">
        <v>481</v>
      </c>
      <c r="G1512" s="27">
        <f t="shared" si="529"/>
        <v>3111246158</v>
      </c>
      <c r="H1512" s="27">
        <f t="shared" si="529"/>
        <v>0</v>
      </c>
      <c r="I1512" s="27">
        <f t="shared" si="529"/>
        <v>0</v>
      </c>
      <c r="J1512" s="27">
        <f t="shared" si="529"/>
        <v>0</v>
      </c>
      <c r="K1512" s="27">
        <f t="shared" si="529"/>
        <v>0</v>
      </c>
      <c r="L1512" s="27">
        <f t="shared" si="524"/>
        <v>0</v>
      </c>
      <c r="M1512" s="27">
        <f>+M1513</f>
        <v>3111246158</v>
      </c>
      <c r="N1512" s="27">
        <f t="shared" si="530"/>
        <v>3111246158</v>
      </c>
      <c r="O1512" s="27">
        <f t="shared" si="530"/>
        <v>3111246158</v>
      </c>
      <c r="P1512" s="27">
        <f t="shared" si="530"/>
        <v>0</v>
      </c>
      <c r="Q1512" s="27">
        <f t="shared" si="530"/>
        <v>0</v>
      </c>
    </row>
    <row r="1513" spans="1:17" ht="19.5" thickBot="1" x14ac:dyDescent="0.3">
      <c r="A1513" s="87" t="s">
        <v>511</v>
      </c>
      <c r="B1513" s="15" t="s">
        <v>251</v>
      </c>
      <c r="C1513" s="12" t="s">
        <v>13</v>
      </c>
      <c r="D1513" s="12">
        <v>13</v>
      </c>
      <c r="E1513" s="12" t="s">
        <v>14</v>
      </c>
      <c r="F1513" s="16" t="s">
        <v>245</v>
      </c>
      <c r="G1513" s="27">
        <f t="shared" si="529"/>
        <v>3111246158</v>
      </c>
      <c r="H1513" s="27">
        <f t="shared" si="529"/>
        <v>0</v>
      </c>
      <c r="I1513" s="27">
        <f t="shared" si="529"/>
        <v>0</v>
      </c>
      <c r="J1513" s="27">
        <f t="shared" si="529"/>
        <v>0</v>
      </c>
      <c r="K1513" s="27">
        <f t="shared" si="529"/>
        <v>0</v>
      </c>
      <c r="L1513" s="27">
        <f t="shared" si="524"/>
        <v>0</v>
      </c>
      <c r="M1513" s="27">
        <f>+M1514</f>
        <v>3111246158</v>
      </c>
      <c r="N1513" s="27">
        <f t="shared" si="530"/>
        <v>3111246158</v>
      </c>
      <c r="O1513" s="27">
        <f t="shared" si="530"/>
        <v>3111246158</v>
      </c>
      <c r="P1513" s="27">
        <f t="shared" si="530"/>
        <v>0</v>
      </c>
      <c r="Q1513" s="27">
        <f t="shared" si="530"/>
        <v>0</v>
      </c>
    </row>
    <row r="1514" spans="1:17" ht="19.5" thickBot="1" x14ac:dyDescent="0.3">
      <c r="A1514" s="87" t="s">
        <v>511</v>
      </c>
      <c r="B1514" s="18" t="s">
        <v>252</v>
      </c>
      <c r="C1514" s="19" t="s">
        <v>13</v>
      </c>
      <c r="D1514" s="19">
        <v>13</v>
      </c>
      <c r="E1514" s="19" t="s">
        <v>14</v>
      </c>
      <c r="F1514" s="20" t="s">
        <v>247</v>
      </c>
      <c r="G1514" s="21">
        <v>3111246158</v>
      </c>
      <c r="H1514" s="21">
        <v>0</v>
      </c>
      <c r="I1514" s="21">
        <v>0</v>
      </c>
      <c r="J1514" s="21">
        <v>0</v>
      </c>
      <c r="K1514" s="21">
        <v>0</v>
      </c>
      <c r="L1514" s="21">
        <f t="shared" si="524"/>
        <v>0</v>
      </c>
      <c r="M1514" s="21">
        <f>+G1514+L1514</f>
        <v>3111246158</v>
      </c>
      <c r="N1514" s="21">
        <v>3111246158</v>
      </c>
      <c r="O1514" s="21">
        <v>3111246158</v>
      </c>
      <c r="P1514" s="21">
        <v>0</v>
      </c>
      <c r="Q1514" s="21">
        <v>0</v>
      </c>
    </row>
    <row r="1515" spans="1:17" ht="63.75" thickBot="1" x14ac:dyDescent="0.3">
      <c r="A1515" s="87" t="s">
        <v>511</v>
      </c>
      <c r="B1515" s="15" t="s">
        <v>253</v>
      </c>
      <c r="C1515" s="12" t="s">
        <v>13</v>
      </c>
      <c r="D1515" s="12">
        <v>13</v>
      </c>
      <c r="E1515" s="12" t="s">
        <v>14</v>
      </c>
      <c r="F1515" s="16" t="s">
        <v>482</v>
      </c>
      <c r="G1515" s="27">
        <f t="shared" ref="G1515:K1517" si="531">+G1516</f>
        <v>267568660974</v>
      </c>
      <c r="H1515" s="27">
        <f t="shared" si="531"/>
        <v>0</v>
      </c>
      <c r="I1515" s="27">
        <f t="shared" si="531"/>
        <v>0</v>
      </c>
      <c r="J1515" s="27">
        <f t="shared" si="531"/>
        <v>0</v>
      </c>
      <c r="K1515" s="27">
        <f t="shared" si="531"/>
        <v>0</v>
      </c>
      <c r="L1515" s="27">
        <f t="shared" si="524"/>
        <v>0</v>
      </c>
      <c r="M1515" s="27">
        <f>+M1516</f>
        <v>267568660974</v>
      </c>
      <c r="N1515" s="27">
        <f t="shared" ref="N1515:Q1517" si="532">+N1516</f>
        <v>267568660974</v>
      </c>
      <c r="O1515" s="27">
        <f t="shared" si="532"/>
        <v>267568660974</v>
      </c>
      <c r="P1515" s="27">
        <f t="shared" si="532"/>
        <v>515340818</v>
      </c>
      <c r="Q1515" s="27">
        <f t="shared" si="532"/>
        <v>515340818</v>
      </c>
    </row>
    <row r="1516" spans="1:17" ht="63.75" thickBot="1" x14ac:dyDescent="0.3">
      <c r="A1516" s="87" t="s">
        <v>511</v>
      </c>
      <c r="B1516" s="15" t="s">
        <v>255</v>
      </c>
      <c r="C1516" s="12" t="s">
        <v>13</v>
      </c>
      <c r="D1516" s="12">
        <v>13</v>
      </c>
      <c r="E1516" s="12" t="s">
        <v>14</v>
      </c>
      <c r="F1516" s="16" t="s">
        <v>482</v>
      </c>
      <c r="G1516" s="27">
        <f t="shared" si="531"/>
        <v>267568660974</v>
      </c>
      <c r="H1516" s="27">
        <f t="shared" si="531"/>
        <v>0</v>
      </c>
      <c r="I1516" s="27">
        <f t="shared" si="531"/>
        <v>0</v>
      </c>
      <c r="J1516" s="27">
        <f t="shared" si="531"/>
        <v>0</v>
      </c>
      <c r="K1516" s="27">
        <f t="shared" si="531"/>
        <v>0</v>
      </c>
      <c r="L1516" s="27">
        <f t="shared" si="524"/>
        <v>0</v>
      </c>
      <c r="M1516" s="27">
        <f>+M1517</f>
        <v>267568660974</v>
      </c>
      <c r="N1516" s="27">
        <f t="shared" si="532"/>
        <v>267568660974</v>
      </c>
      <c r="O1516" s="27">
        <f t="shared" si="532"/>
        <v>267568660974</v>
      </c>
      <c r="P1516" s="27">
        <f t="shared" si="532"/>
        <v>515340818</v>
      </c>
      <c r="Q1516" s="27">
        <f t="shared" si="532"/>
        <v>515340818</v>
      </c>
    </row>
    <row r="1517" spans="1:17" ht="19.5" thickBot="1" x14ac:dyDescent="0.3">
      <c r="A1517" s="87" t="s">
        <v>511</v>
      </c>
      <c r="B1517" s="15" t="s">
        <v>256</v>
      </c>
      <c r="C1517" s="12" t="s">
        <v>13</v>
      </c>
      <c r="D1517" s="12">
        <v>13</v>
      </c>
      <c r="E1517" s="12" t="s">
        <v>14</v>
      </c>
      <c r="F1517" s="16" t="s">
        <v>257</v>
      </c>
      <c r="G1517" s="27">
        <f t="shared" si="531"/>
        <v>267568660974</v>
      </c>
      <c r="H1517" s="27">
        <f t="shared" si="531"/>
        <v>0</v>
      </c>
      <c r="I1517" s="27">
        <f t="shared" si="531"/>
        <v>0</v>
      </c>
      <c r="J1517" s="27">
        <f t="shared" si="531"/>
        <v>0</v>
      </c>
      <c r="K1517" s="27">
        <f t="shared" si="531"/>
        <v>0</v>
      </c>
      <c r="L1517" s="27">
        <f t="shared" si="524"/>
        <v>0</v>
      </c>
      <c r="M1517" s="27">
        <f>+M1518</f>
        <v>267568660974</v>
      </c>
      <c r="N1517" s="27">
        <f t="shared" si="532"/>
        <v>267568660974</v>
      </c>
      <c r="O1517" s="27">
        <f t="shared" si="532"/>
        <v>267568660974</v>
      </c>
      <c r="P1517" s="27">
        <f t="shared" si="532"/>
        <v>515340818</v>
      </c>
      <c r="Q1517" s="27">
        <f t="shared" si="532"/>
        <v>515340818</v>
      </c>
    </row>
    <row r="1518" spans="1:17" ht="19.5" thickBot="1" x14ac:dyDescent="0.3">
      <c r="A1518" s="87" t="s">
        <v>511</v>
      </c>
      <c r="B1518" s="18" t="s">
        <v>258</v>
      </c>
      <c r="C1518" s="19" t="s">
        <v>13</v>
      </c>
      <c r="D1518" s="19">
        <v>13</v>
      </c>
      <c r="E1518" s="19" t="s">
        <v>14</v>
      </c>
      <c r="F1518" s="20" t="s">
        <v>247</v>
      </c>
      <c r="G1518" s="21">
        <v>267568660974</v>
      </c>
      <c r="H1518" s="21">
        <v>0</v>
      </c>
      <c r="I1518" s="21">
        <v>0</v>
      </c>
      <c r="J1518" s="21">
        <v>0</v>
      </c>
      <c r="K1518" s="21">
        <v>0</v>
      </c>
      <c r="L1518" s="21">
        <f t="shared" si="524"/>
        <v>0</v>
      </c>
      <c r="M1518" s="21">
        <f>+G1518+L1518</f>
        <v>267568660974</v>
      </c>
      <c r="N1518" s="21">
        <v>267568660974</v>
      </c>
      <c r="O1518" s="21">
        <v>267568660974</v>
      </c>
      <c r="P1518" s="21">
        <v>515340818</v>
      </c>
      <c r="Q1518" s="21">
        <v>515340818</v>
      </c>
    </row>
    <row r="1519" spans="1:17" ht="79.5" thickBot="1" x14ac:dyDescent="0.3">
      <c r="A1519" s="87" t="s">
        <v>511</v>
      </c>
      <c r="B1519" s="15" t="s">
        <v>259</v>
      </c>
      <c r="C1519" s="12" t="s">
        <v>13</v>
      </c>
      <c r="D1519" s="12">
        <v>13</v>
      </c>
      <c r="E1519" s="12" t="s">
        <v>14</v>
      </c>
      <c r="F1519" s="43" t="s">
        <v>483</v>
      </c>
      <c r="G1519" s="27">
        <f t="shared" ref="G1519:K1521" si="533">+G1520</f>
        <v>175859178607</v>
      </c>
      <c r="H1519" s="27">
        <f t="shared" si="533"/>
        <v>0</v>
      </c>
      <c r="I1519" s="27">
        <f t="shared" si="533"/>
        <v>0</v>
      </c>
      <c r="J1519" s="27">
        <f t="shared" si="533"/>
        <v>0</v>
      </c>
      <c r="K1519" s="27">
        <f t="shared" si="533"/>
        <v>0</v>
      </c>
      <c r="L1519" s="27">
        <f t="shared" si="524"/>
        <v>0</v>
      </c>
      <c r="M1519" s="27">
        <f>+M1520</f>
        <v>175859178607</v>
      </c>
      <c r="N1519" s="27">
        <f t="shared" ref="N1519:Q1521" si="534">+N1520</f>
        <v>175859178607</v>
      </c>
      <c r="O1519" s="27">
        <f t="shared" si="534"/>
        <v>175859178607</v>
      </c>
      <c r="P1519" s="27">
        <f t="shared" si="534"/>
        <v>589163443</v>
      </c>
      <c r="Q1519" s="27">
        <f t="shared" si="534"/>
        <v>589163443</v>
      </c>
    </row>
    <row r="1520" spans="1:17" ht="79.5" thickBot="1" x14ac:dyDescent="0.3">
      <c r="A1520" s="87" t="s">
        <v>511</v>
      </c>
      <c r="B1520" s="15" t="s">
        <v>261</v>
      </c>
      <c r="C1520" s="12" t="s">
        <v>13</v>
      </c>
      <c r="D1520" s="12">
        <v>13</v>
      </c>
      <c r="E1520" s="12" t="s">
        <v>14</v>
      </c>
      <c r="F1520" s="43" t="s">
        <v>483</v>
      </c>
      <c r="G1520" s="27">
        <f t="shared" si="533"/>
        <v>175859178607</v>
      </c>
      <c r="H1520" s="27">
        <f t="shared" si="533"/>
        <v>0</v>
      </c>
      <c r="I1520" s="27">
        <f t="shared" si="533"/>
        <v>0</v>
      </c>
      <c r="J1520" s="27">
        <f t="shared" si="533"/>
        <v>0</v>
      </c>
      <c r="K1520" s="27">
        <f t="shared" si="533"/>
        <v>0</v>
      </c>
      <c r="L1520" s="27">
        <f t="shared" si="524"/>
        <v>0</v>
      </c>
      <c r="M1520" s="27">
        <f>+M1521</f>
        <v>175859178607</v>
      </c>
      <c r="N1520" s="27">
        <f t="shared" si="534"/>
        <v>175859178607</v>
      </c>
      <c r="O1520" s="27">
        <f t="shared" si="534"/>
        <v>175859178607</v>
      </c>
      <c r="P1520" s="27">
        <f t="shared" si="534"/>
        <v>589163443</v>
      </c>
      <c r="Q1520" s="27">
        <f t="shared" si="534"/>
        <v>589163443</v>
      </c>
    </row>
    <row r="1521" spans="1:17" ht="19.5" thickBot="1" x14ac:dyDescent="0.3">
      <c r="A1521" s="87" t="s">
        <v>511</v>
      </c>
      <c r="B1521" s="15" t="s">
        <v>262</v>
      </c>
      <c r="C1521" s="12" t="s">
        <v>13</v>
      </c>
      <c r="D1521" s="12">
        <v>13</v>
      </c>
      <c r="E1521" s="12" t="s">
        <v>14</v>
      </c>
      <c r="F1521" s="16" t="s">
        <v>257</v>
      </c>
      <c r="G1521" s="27">
        <f t="shared" si="533"/>
        <v>175859178607</v>
      </c>
      <c r="H1521" s="27">
        <f t="shared" si="533"/>
        <v>0</v>
      </c>
      <c r="I1521" s="27">
        <f t="shared" si="533"/>
        <v>0</v>
      </c>
      <c r="J1521" s="27">
        <f t="shared" si="533"/>
        <v>0</v>
      </c>
      <c r="K1521" s="27">
        <f t="shared" si="533"/>
        <v>0</v>
      </c>
      <c r="L1521" s="27">
        <f t="shared" si="524"/>
        <v>0</v>
      </c>
      <c r="M1521" s="27">
        <f>+M1522</f>
        <v>175859178607</v>
      </c>
      <c r="N1521" s="27">
        <f t="shared" si="534"/>
        <v>175859178607</v>
      </c>
      <c r="O1521" s="27">
        <f t="shared" si="534"/>
        <v>175859178607</v>
      </c>
      <c r="P1521" s="27">
        <f t="shared" si="534"/>
        <v>589163443</v>
      </c>
      <c r="Q1521" s="27">
        <f t="shared" si="534"/>
        <v>589163443</v>
      </c>
    </row>
    <row r="1522" spans="1:17" ht="19.5" thickBot="1" x14ac:dyDescent="0.3">
      <c r="A1522" s="87" t="s">
        <v>511</v>
      </c>
      <c r="B1522" s="18" t="s">
        <v>263</v>
      </c>
      <c r="C1522" s="19" t="s">
        <v>13</v>
      </c>
      <c r="D1522" s="19">
        <v>13</v>
      </c>
      <c r="E1522" s="19" t="s">
        <v>14</v>
      </c>
      <c r="F1522" s="20" t="s">
        <v>247</v>
      </c>
      <c r="G1522" s="21">
        <v>175859178607</v>
      </c>
      <c r="H1522" s="21">
        <v>0</v>
      </c>
      <c r="I1522" s="21">
        <v>0</v>
      </c>
      <c r="J1522" s="21">
        <v>0</v>
      </c>
      <c r="K1522" s="21">
        <v>0</v>
      </c>
      <c r="L1522" s="21">
        <f t="shared" si="524"/>
        <v>0</v>
      </c>
      <c r="M1522" s="21">
        <f>+G1522+L1522</f>
        <v>175859178607</v>
      </c>
      <c r="N1522" s="21">
        <v>175859178607</v>
      </c>
      <c r="O1522" s="21">
        <v>175859178607</v>
      </c>
      <c r="P1522" s="21">
        <v>589163443</v>
      </c>
      <c r="Q1522" s="21">
        <v>589163443</v>
      </c>
    </row>
    <row r="1523" spans="1:17" ht="63.75" thickBot="1" x14ac:dyDescent="0.3">
      <c r="A1523" s="87" t="s">
        <v>511</v>
      </c>
      <c r="B1523" s="15" t="s">
        <v>264</v>
      </c>
      <c r="C1523" s="12" t="s">
        <v>13</v>
      </c>
      <c r="D1523" s="12">
        <v>13</v>
      </c>
      <c r="E1523" s="12" t="s">
        <v>14</v>
      </c>
      <c r="F1523" s="16" t="s">
        <v>265</v>
      </c>
      <c r="G1523" s="27">
        <f t="shared" ref="G1523:K1525" si="535">+G1524</f>
        <v>253083219752</v>
      </c>
      <c r="H1523" s="27">
        <f t="shared" si="535"/>
        <v>0</v>
      </c>
      <c r="I1523" s="27">
        <f t="shared" si="535"/>
        <v>0</v>
      </c>
      <c r="J1523" s="27">
        <f t="shared" si="535"/>
        <v>0</v>
      </c>
      <c r="K1523" s="27">
        <f t="shared" si="535"/>
        <v>0</v>
      </c>
      <c r="L1523" s="27">
        <f t="shared" si="524"/>
        <v>0</v>
      </c>
      <c r="M1523" s="27">
        <f>+M1524</f>
        <v>253083219752</v>
      </c>
      <c r="N1523" s="27">
        <f t="shared" ref="N1523:Q1525" si="536">+N1524</f>
        <v>253083219752</v>
      </c>
      <c r="O1523" s="27">
        <f t="shared" si="536"/>
        <v>253083219752</v>
      </c>
      <c r="P1523" s="27">
        <f t="shared" si="536"/>
        <v>8076357952</v>
      </c>
      <c r="Q1523" s="27">
        <f t="shared" si="536"/>
        <v>8076357952</v>
      </c>
    </row>
    <row r="1524" spans="1:17" ht="63.75" thickBot="1" x14ac:dyDescent="0.3">
      <c r="A1524" s="87" t="s">
        <v>511</v>
      </c>
      <c r="B1524" s="15" t="s">
        <v>266</v>
      </c>
      <c r="C1524" s="12" t="s">
        <v>13</v>
      </c>
      <c r="D1524" s="12">
        <v>13</v>
      </c>
      <c r="E1524" s="12" t="s">
        <v>14</v>
      </c>
      <c r="F1524" s="43" t="s">
        <v>265</v>
      </c>
      <c r="G1524" s="27">
        <f t="shared" si="535"/>
        <v>253083219752</v>
      </c>
      <c r="H1524" s="27">
        <f t="shared" si="535"/>
        <v>0</v>
      </c>
      <c r="I1524" s="27">
        <f t="shared" si="535"/>
        <v>0</v>
      </c>
      <c r="J1524" s="27">
        <f t="shared" si="535"/>
        <v>0</v>
      </c>
      <c r="K1524" s="27">
        <f t="shared" si="535"/>
        <v>0</v>
      </c>
      <c r="L1524" s="27">
        <f t="shared" si="524"/>
        <v>0</v>
      </c>
      <c r="M1524" s="27">
        <f>+M1525</f>
        <v>253083219752</v>
      </c>
      <c r="N1524" s="27">
        <f t="shared" si="536"/>
        <v>253083219752</v>
      </c>
      <c r="O1524" s="27">
        <f t="shared" si="536"/>
        <v>253083219752</v>
      </c>
      <c r="P1524" s="27">
        <f t="shared" si="536"/>
        <v>8076357952</v>
      </c>
      <c r="Q1524" s="27">
        <f t="shared" si="536"/>
        <v>8076357952</v>
      </c>
    </row>
    <row r="1525" spans="1:17" ht="19.5" thickBot="1" x14ac:dyDescent="0.3">
      <c r="A1525" s="87" t="s">
        <v>511</v>
      </c>
      <c r="B1525" s="15" t="s">
        <v>267</v>
      </c>
      <c r="C1525" s="12" t="s">
        <v>13</v>
      </c>
      <c r="D1525" s="12">
        <v>13</v>
      </c>
      <c r="E1525" s="12" t="s">
        <v>14</v>
      </c>
      <c r="F1525" s="16" t="s">
        <v>257</v>
      </c>
      <c r="G1525" s="27">
        <f t="shared" si="535"/>
        <v>253083219752</v>
      </c>
      <c r="H1525" s="27">
        <f t="shared" si="535"/>
        <v>0</v>
      </c>
      <c r="I1525" s="27">
        <f t="shared" si="535"/>
        <v>0</v>
      </c>
      <c r="J1525" s="27">
        <f t="shared" si="535"/>
        <v>0</v>
      </c>
      <c r="K1525" s="27">
        <f t="shared" si="535"/>
        <v>0</v>
      </c>
      <c r="L1525" s="27">
        <f t="shared" si="524"/>
        <v>0</v>
      </c>
      <c r="M1525" s="27">
        <f>+M1526</f>
        <v>253083219752</v>
      </c>
      <c r="N1525" s="27">
        <f t="shared" si="536"/>
        <v>253083219752</v>
      </c>
      <c r="O1525" s="27">
        <f t="shared" si="536"/>
        <v>253083219752</v>
      </c>
      <c r="P1525" s="27">
        <f t="shared" si="536"/>
        <v>8076357952</v>
      </c>
      <c r="Q1525" s="27">
        <f t="shared" si="536"/>
        <v>8076357952</v>
      </c>
    </row>
    <row r="1526" spans="1:17" ht="19.5" thickBot="1" x14ac:dyDescent="0.3">
      <c r="A1526" s="87" t="s">
        <v>511</v>
      </c>
      <c r="B1526" s="18" t="s">
        <v>268</v>
      </c>
      <c r="C1526" s="19" t="s">
        <v>13</v>
      </c>
      <c r="D1526" s="19">
        <v>13</v>
      </c>
      <c r="E1526" s="19" t="s">
        <v>14</v>
      </c>
      <c r="F1526" s="20" t="s">
        <v>247</v>
      </c>
      <c r="G1526" s="21">
        <v>253083219752</v>
      </c>
      <c r="H1526" s="21">
        <v>0</v>
      </c>
      <c r="I1526" s="21">
        <v>0</v>
      </c>
      <c r="J1526" s="21">
        <v>0</v>
      </c>
      <c r="K1526" s="21">
        <v>0</v>
      </c>
      <c r="L1526" s="21">
        <f t="shared" si="524"/>
        <v>0</v>
      </c>
      <c r="M1526" s="21">
        <f>+G1526+L1526</f>
        <v>253083219752</v>
      </c>
      <c r="N1526" s="21">
        <v>253083219752</v>
      </c>
      <c r="O1526" s="21">
        <v>253083219752</v>
      </c>
      <c r="P1526" s="21">
        <v>8076357952</v>
      </c>
      <c r="Q1526" s="21">
        <v>8076357952</v>
      </c>
    </row>
    <row r="1527" spans="1:17" ht="79.5" thickBot="1" x14ac:dyDescent="0.3">
      <c r="A1527" s="87" t="s">
        <v>511</v>
      </c>
      <c r="B1527" s="15" t="s">
        <v>269</v>
      </c>
      <c r="C1527" s="12" t="s">
        <v>13</v>
      </c>
      <c r="D1527" s="12">
        <v>13</v>
      </c>
      <c r="E1527" s="12" t="s">
        <v>14</v>
      </c>
      <c r="F1527" s="16" t="s">
        <v>484</v>
      </c>
      <c r="G1527" s="27">
        <f t="shared" ref="G1527:K1529" si="537">+G1528</f>
        <v>243923443489</v>
      </c>
      <c r="H1527" s="27">
        <f t="shared" si="537"/>
        <v>0</v>
      </c>
      <c r="I1527" s="27">
        <f t="shared" si="537"/>
        <v>0</v>
      </c>
      <c r="J1527" s="27">
        <f t="shared" si="537"/>
        <v>0</v>
      </c>
      <c r="K1527" s="27">
        <f t="shared" si="537"/>
        <v>0</v>
      </c>
      <c r="L1527" s="27">
        <f t="shared" si="524"/>
        <v>0</v>
      </c>
      <c r="M1527" s="27">
        <f>+M1528</f>
        <v>243923443489</v>
      </c>
      <c r="N1527" s="27">
        <f t="shared" ref="N1527:Q1529" si="538">+N1528</f>
        <v>243923443489</v>
      </c>
      <c r="O1527" s="27">
        <f t="shared" si="538"/>
        <v>243923443489</v>
      </c>
      <c r="P1527" s="27">
        <f t="shared" si="538"/>
        <v>21653320129</v>
      </c>
      <c r="Q1527" s="27">
        <f t="shared" si="538"/>
        <v>21653320129</v>
      </c>
    </row>
    <row r="1528" spans="1:17" ht="79.5" thickBot="1" x14ac:dyDescent="0.3">
      <c r="A1528" s="87" t="s">
        <v>511</v>
      </c>
      <c r="B1528" s="15" t="s">
        <v>271</v>
      </c>
      <c r="C1528" s="12" t="s">
        <v>13</v>
      </c>
      <c r="D1528" s="12">
        <v>13</v>
      </c>
      <c r="E1528" s="12" t="s">
        <v>14</v>
      </c>
      <c r="F1528" s="16" t="s">
        <v>484</v>
      </c>
      <c r="G1528" s="27">
        <f t="shared" si="537"/>
        <v>243923443489</v>
      </c>
      <c r="H1528" s="27">
        <f t="shared" si="537"/>
        <v>0</v>
      </c>
      <c r="I1528" s="27">
        <f t="shared" si="537"/>
        <v>0</v>
      </c>
      <c r="J1528" s="27">
        <f t="shared" si="537"/>
        <v>0</v>
      </c>
      <c r="K1528" s="27">
        <f t="shared" si="537"/>
        <v>0</v>
      </c>
      <c r="L1528" s="27">
        <f t="shared" si="524"/>
        <v>0</v>
      </c>
      <c r="M1528" s="27">
        <f>+M1529</f>
        <v>243923443489</v>
      </c>
      <c r="N1528" s="27">
        <f t="shared" si="538"/>
        <v>243923443489</v>
      </c>
      <c r="O1528" s="27">
        <f t="shared" si="538"/>
        <v>243923443489</v>
      </c>
      <c r="P1528" s="27">
        <f t="shared" si="538"/>
        <v>21653320129</v>
      </c>
      <c r="Q1528" s="27">
        <f t="shared" si="538"/>
        <v>21653320129</v>
      </c>
    </row>
    <row r="1529" spans="1:17" ht="19.5" thickBot="1" x14ac:dyDescent="0.3">
      <c r="A1529" s="87" t="s">
        <v>511</v>
      </c>
      <c r="B1529" s="15" t="s">
        <v>272</v>
      </c>
      <c r="C1529" s="12" t="s">
        <v>13</v>
      </c>
      <c r="D1529" s="12">
        <v>13</v>
      </c>
      <c r="E1529" s="12" t="s">
        <v>14</v>
      </c>
      <c r="F1529" s="16" t="s">
        <v>257</v>
      </c>
      <c r="G1529" s="27">
        <f t="shared" si="537"/>
        <v>243923443489</v>
      </c>
      <c r="H1529" s="27">
        <f t="shared" si="537"/>
        <v>0</v>
      </c>
      <c r="I1529" s="27">
        <f t="shared" si="537"/>
        <v>0</v>
      </c>
      <c r="J1529" s="27">
        <f t="shared" si="537"/>
        <v>0</v>
      </c>
      <c r="K1529" s="27">
        <f t="shared" si="537"/>
        <v>0</v>
      </c>
      <c r="L1529" s="27">
        <f t="shared" si="524"/>
        <v>0</v>
      </c>
      <c r="M1529" s="27">
        <f>+M1530</f>
        <v>243923443489</v>
      </c>
      <c r="N1529" s="27">
        <f t="shared" si="538"/>
        <v>243923443489</v>
      </c>
      <c r="O1529" s="27">
        <f t="shared" si="538"/>
        <v>243923443489</v>
      </c>
      <c r="P1529" s="27">
        <f t="shared" si="538"/>
        <v>21653320129</v>
      </c>
      <c r="Q1529" s="27">
        <f t="shared" si="538"/>
        <v>21653320129</v>
      </c>
    </row>
    <row r="1530" spans="1:17" ht="19.5" thickBot="1" x14ac:dyDescent="0.3">
      <c r="A1530" s="87" t="s">
        <v>511</v>
      </c>
      <c r="B1530" s="18" t="s">
        <v>273</v>
      </c>
      <c r="C1530" s="19" t="s">
        <v>13</v>
      </c>
      <c r="D1530" s="19">
        <v>13</v>
      </c>
      <c r="E1530" s="19" t="s">
        <v>14</v>
      </c>
      <c r="F1530" s="20" t="s">
        <v>247</v>
      </c>
      <c r="G1530" s="21">
        <v>243923443489</v>
      </c>
      <c r="H1530" s="21">
        <v>0</v>
      </c>
      <c r="I1530" s="21">
        <v>0</v>
      </c>
      <c r="J1530" s="21">
        <v>0</v>
      </c>
      <c r="K1530" s="21">
        <v>0</v>
      </c>
      <c r="L1530" s="21">
        <f t="shared" si="524"/>
        <v>0</v>
      </c>
      <c r="M1530" s="21">
        <f>+G1530+L1530</f>
        <v>243923443489</v>
      </c>
      <c r="N1530" s="21">
        <v>243923443489</v>
      </c>
      <c r="O1530" s="21">
        <v>243923443489</v>
      </c>
      <c r="P1530" s="21">
        <v>21653320129</v>
      </c>
      <c r="Q1530" s="21">
        <v>21653320129</v>
      </c>
    </row>
    <row r="1531" spans="1:17" ht="63.75" thickBot="1" x14ac:dyDescent="0.3">
      <c r="A1531" s="87" t="s">
        <v>511</v>
      </c>
      <c r="B1531" s="15" t="s">
        <v>274</v>
      </c>
      <c r="C1531" s="12" t="s">
        <v>13</v>
      </c>
      <c r="D1531" s="12">
        <v>13</v>
      </c>
      <c r="E1531" s="12" t="s">
        <v>14</v>
      </c>
      <c r="F1531" s="16" t="s">
        <v>485</v>
      </c>
      <c r="G1531" s="27">
        <f t="shared" ref="G1531:K1533" si="539">+G1532</f>
        <v>173754342655</v>
      </c>
      <c r="H1531" s="27">
        <f t="shared" si="539"/>
        <v>0</v>
      </c>
      <c r="I1531" s="27">
        <f t="shared" si="539"/>
        <v>0</v>
      </c>
      <c r="J1531" s="27">
        <f t="shared" si="539"/>
        <v>0</v>
      </c>
      <c r="K1531" s="27">
        <f t="shared" si="539"/>
        <v>0</v>
      </c>
      <c r="L1531" s="27">
        <f t="shared" si="524"/>
        <v>0</v>
      </c>
      <c r="M1531" s="27">
        <f>+M1532</f>
        <v>173754342655</v>
      </c>
      <c r="N1531" s="27">
        <f t="shared" ref="N1531:Q1533" si="540">+N1532</f>
        <v>173754342655</v>
      </c>
      <c r="O1531" s="27">
        <f t="shared" si="540"/>
        <v>173754342655</v>
      </c>
      <c r="P1531" s="27">
        <f t="shared" si="540"/>
        <v>26218470693</v>
      </c>
      <c r="Q1531" s="27">
        <f t="shared" si="540"/>
        <v>26218470693</v>
      </c>
    </row>
    <row r="1532" spans="1:17" ht="63.75" thickBot="1" x14ac:dyDescent="0.3">
      <c r="A1532" s="87" t="s">
        <v>511</v>
      </c>
      <c r="B1532" s="15" t="s">
        <v>276</v>
      </c>
      <c r="C1532" s="12" t="s">
        <v>13</v>
      </c>
      <c r="D1532" s="12">
        <v>13</v>
      </c>
      <c r="E1532" s="12" t="s">
        <v>14</v>
      </c>
      <c r="F1532" s="43" t="s">
        <v>485</v>
      </c>
      <c r="G1532" s="27">
        <f t="shared" si="539"/>
        <v>173754342655</v>
      </c>
      <c r="H1532" s="27">
        <f t="shared" si="539"/>
        <v>0</v>
      </c>
      <c r="I1532" s="27">
        <f t="shared" si="539"/>
        <v>0</v>
      </c>
      <c r="J1532" s="27">
        <f t="shared" si="539"/>
        <v>0</v>
      </c>
      <c r="K1532" s="27">
        <f t="shared" si="539"/>
        <v>0</v>
      </c>
      <c r="L1532" s="27">
        <f t="shared" si="524"/>
        <v>0</v>
      </c>
      <c r="M1532" s="27">
        <f>+M1533</f>
        <v>173754342655</v>
      </c>
      <c r="N1532" s="27">
        <f t="shared" si="540"/>
        <v>173754342655</v>
      </c>
      <c r="O1532" s="27">
        <f t="shared" si="540"/>
        <v>173754342655</v>
      </c>
      <c r="P1532" s="27">
        <f t="shared" si="540"/>
        <v>26218470693</v>
      </c>
      <c r="Q1532" s="27">
        <f t="shared" si="540"/>
        <v>26218470693</v>
      </c>
    </row>
    <row r="1533" spans="1:17" ht="19.5" thickBot="1" x14ac:dyDescent="0.3">
      <c r="A1533" s="87" t="s">
        <v>511</v>
      </c>
      <c r="B1533" s="15" t="s">
        <v>277</v>
      </c>
      <c r="C1533" s="12" t="s">
        <v>13</v>
      </c>
      <c r="D1533" s="12">
        <v>13</v>
      </c>
      <c r="E1533" s="12" t="s">
        <v>14</v>
      </c>
      <c r="F1533" s="16" t="s">
        <v>257</v>
      </c>
      <c r="G1533" s="27">
        <f t="shared" si="539"/>
        <v>173754342655</v>
      </c>
      <c r="H1533" s="27">
        <f t="shared" si="539"/>
        <v>0</v>
      </c>
      <c r="I1533" s="27">
        <f t="shared" si="539"/>
        <v>0</v>
      </c>
      <c r="J1533" s="27">
        <f t="shared" si="539"/>
        <v>0</v>
      </c>
      <c r="K1533" s="27">
        <f t="shared" si="539"/>
        <v>0</v>
      </c>
      <c r="L1533" s="27">
        <f t="shared" si="524"/>
        <v>0</v>
      </c>
      <c r="M1533" s="27">
        <f>+M1534</f>
        <v>173754342655</v>
      </c>
      <c r="N1533" s="27">
        <f t="shared" si="540"/>
        <v>173754342655</v>
      </c>
      <c r="O1533" s="27">
        <f t="shared" si="540"/>
        <v>173754342655</v>
      </c>
      <c r="P1533" s="27">
        <f t="shared" si="540"/>
        <v>26218470693</v>
      </c>
      <c r="Q1533" s="27">
        <f t="shared" si="540"/>
        <v>26218470693</v>
      </c>
    </row>
    <row r="1534" spans="1:17" ht="19.5" thickBot="1" x14ac:dyDescent="0.3">
      <c r="A1534" s="87" t="s">
        <v>511</v>
      </c>
      <c r="B1534" s="18" t="s">
        <v>278</v>
      </c>
      <c r="C1534" s="19" t="s">
        <v>13</v>
      </c>
      <c r="D1534" s="19">
        <v>13</v>
      </c>
      <c r="E1534" s="19" t="s">
        <v>14</v>
      </c>
      <c r="F1534" s="20" t="s">
        <v>247</v>
      </c>
      <c r="G1534" s="21">
        <v>173754342655</v>
      </c>
      <c r="H1534" s="21">
        <v>0</v>
      </c>
      <c r="I1534" s="21">
        <v>0</v>
      </c>
      <c r="J1534" s="21">
        <v>0</v>
      </c>
      <c r="K1534" s="21">
        <v>0</v>
      </c>
      <c r="L1534" s="21">
        <f t="shared" si="524"/>
        <v>0</v>
      </c>
      <c r="M1534" s="21">
        <f>+G1534+L1534</f>
        <v>173754342655</v>
      </c>
      <c r="N1534" s="21">
        <v>173754342655</v>
      </c>
      <c r="O1534" s="21">
        <v>173754342655</v>
      </c>
      <c r="P1534" s="21">
        <v>26218470693</v>
      </c>
      <c r="Q1534" s="21">
        <v>26218470693</v>
      </c>
    </row>
    <row r="1535" spans="1:17" ht="63.75" thickBot="1" x14ac:dyDescent="0.3">
      <c r="A1535" s="87" t="s">
        <v>511</v>
      </c>
      <c r="B1535" s="15" t="s">
        <v>279</v>
      </c>
      <c r="C1535" s="12" t="s">
        <v>13</v>
      </c>
      <c r="D1535" s="12">
        <v>13</v>
      </c>
      <c r="E1535" s="12" t="s">
        <v>14</v>
      </c>
      <c r="F1535" s="16" t="s">
        <v>486</v>
      </c>
      <c r="G1535" s="27">
        <f t="shared" ref="G1535:K1537" si="541">+G1536</f>
        <v>188036887431</v>
      </c>
      <c r="H1535" s="27">
        <f t="shared" si="541"/>
        <v>0</v>
      </c>
      <c r="I1535" s="27">
        <f t="shared" si="541"/>
        <v>0</v>
      </c>
      <c r="J1535" s="27">
        <f t="shared" si="541"/>
        <v>0</v>
      </c>
      <c r="K1535" s="27">
        <f t="shared" si="541"/>
        <v>0</v>
      </c>
      <c r="L1535" s="27">
        <f t="shared" si="524"/>
        <v>0</v>
      </c>
      <c r="M1535" s="27">
        <f>+M1536</f>
        <v>188036887431</v>
      </c>
      <c r="N1535" s="27">
        <f t="shared" ref="N1535:Q1537" si="542">+N1536</f>
        <v>188036887431</v>
      </c>
      <c r="O1535" s="27">
        <f t="shared" si="542"/>
        <v>188036887431</v>
      </c>
      <c r="P1535" s="27">
        <f t="shared" si="542"/>
        <v>31914916292</v>
      </c>
      <c r="Q1535" s="27">
        <f t="shared" si="542"/>
        <v>31914916292</v>
      </c>
    </row>
    <row r="1536" spans="1:17" ht="63.75" thickBot="1" x14ac:dyDescent="0.3">
      <c r="A1536" s="87" t="s">
        <v>511</v>
      </c>
      <c r="B1536" s="15" t="s">
        <v>281</v>
      </c>
      <c r="C1536" s="12" t="s">
        <v>13</v>
      </c>
      <c r="D1536" s="12">
        <v>13</v>
      </c>
      <c r="E1536" s="12" t="s">
        <v>14</v>
      </c>
      <c r="F1536" s="43" t="s">
        <v>486</v>
      </c>
      <c r="G1536" s="27">
        <f t="shared" si="541"/>
        <v>188036887431</v>
      </c>
      <c r="H1536" s="27">
        <f t="shared" si="541"/>
        <v>0</v>
      </c>
      <c r="I1536" s="27">
        <f t="shared" si="541"/>
        <v>0</v>
      </c>
      <c r="J1536" s="27">
        <f t="shared" si="541"/>
        <v>0</v>
      </c>
      <c r="K1536" s="27">
        <f t="shared" si="541"/>
        <v>0</v>
      </c>
      <c r="L1536" s="27">
        <f t="shared" si="524"/>
        <v>0</v>
      </c>
      <c r="M1536" s="27">
        <f>+M1537</f>
        <v>188036887431</v>
      </c>
      <c r="N1536" s="27">
        <f t="shared" si="542"/>
        <v>188036887431</v>
      </c>
      <c r="O1536" s="27">
        <f t="shared" si="542"/>
        <v>188036887431</v>
      </c>
      <c r="P1536" s="27">
        <f t="shared" si="542"/>
        <v>31914916292</v>
      </c>
      <c r="Q1536" s="27">
        <f t="shared" si="542"/>
        <v>31914916292</v>
      </c>
    </row>
    <row r="1537" spans="1:17" ht="19.5" thickBot="1" x14ac:dyDescent="0.3">
      <c r="A1537" s="87" t="s">
        <v>511</v>
      </c>
      <c r="B1537" s="15" t="s">
        <v>282</v>
      </c>
      <c r="C1537" s="12" t="s">
        <v>13</v>
      </c>
      <c r="D1537" s="12">
        <v>13</v>
      </c>
      <c r="E1537" s="12" t="s">
        <v>14</v>
      </c>
      <c r="F1537" s="16" t="s">
        <v>257</v>
      </c>
      <c r="G1537" s="27">
        <f t="shared" si="541"/>
        <v>188036887431</v>
      </c>
      <c r="H1537" s="27">
        <f t="shared" si="541"/>
        <v>0</v>
      </c>
      <c r="I1537" s="27">
        <f t="shared" si="541"/>
        <v>0</v>
      </c>
      <c r="J1537" s="27">
        <f t="shared" si="541"/>
        <v>0</v>
      </c>
      <c r="K1537" s="27">
        <f t="shared" si="541"/>
        <v>0</v>
      </c>
      <c r="L1537" s="27">
        <f t="shared" si="524"/>
        <v>0</v>
      </c>
      <c r="M1537" s="27">
        <f>+M1538</f>
        <v>188036887431</v>
      </c>
      <c r="N1537" s="27">
        <f t="shared" si="542"/>
        <v>188036887431</v>
      </c>
      <c r="O1537" s="27">
        <f t="shared" si="542"/>
        <v>188036887431</v>
      </c>
      <c r="P1537" s="27">
        <f t="shared" si="542"/>
        <v>31914916292</v>
      </c>
      <c r="Q1537" s="27">
        <f t="shared" si="542"/>
        <v>31914916292</v>
      </c>
    </row>
    <row r="1538" spans="1:17" ht="19.5" thickBot="1" x14ac:dyDescent="0.3">
      <c r="A1538" s="87" t="s">
        <v>511</v>
      </c>
      <c r="B1538" s="18" t="s">
        <v>283</v>
      </c>
      <c r="C1538" s="19" t="s">
        <v>13</v>
      </c>
      <c r="D1538" s="19">
        <v>13</v>
      </c>
      <c r="E1538" s="19" t="s">
        <v>14</v>
      </c>
      <c r="F1538" s="20" t="s">
        <v>247</v>
      </c>
      <c r="G1538" s="21">
        <v>188036887431</v>
      </c>
      <c r="H1538" s="21">
        <v>0</v>
      </c>
      <c r="I1538" s="21">
        <v>0</v>
      </c>
      <c r="J1538" s="21">
        <v>0</v>
      </c>
      <c r="K1538" s="21">
        <v>0</v>
      </c>
      <c r="L1538" s="21">
        <f t="shared" si="524"/>
        <v>0</v>
      </c>
      <c r="M1538" s="21">
        <f>+G1538+L1538</f>
        <v>188036887431</v>
      </c>
      <c r="N1538" s="21">
        <v>188036887431</v>
      </c>
      <c r="O1538" s="21">
        <v>188036887431</v>
      </c>
      <c r="P1538" s="21">
        <v>31914916292</v>
      </c>
      <c r="Q1538" s="21">
        <v>31914916292</v>
      </c>
    </row>
    <row r="1539" spans="1:17" ht="63.75" thickBot="1" x14ac:dyDescent="0.3">
      <c r="A1539" s="87" t="s">
        <v>511</v>
      </c>
      <c r="B1539" s="15" t="s">
        <v>284</v>
      </c>
      <c r="C1539" s="12" t="s">
        <v>13</v>
      </c>
      <c r="D1539" s="12">
        <v>13</v>
      </c>
      <c r="E1539" s="12" t="s">
        <v>14</v>
      </c>
      <c r="F1539" s="16" t="s">
        <v>487</v>
      </c>
      <c r="G1539" s="27">
        <f t="shared" ref="G1539:K1541" si="543">+G1540</f>
        <v>230526549416</v>
      </c>
      <c r="H1539" s="27">
        <f t="shared" si="543"/>
        <v>0</v>
      </c>
      <c r="I1539" s="27">
        <f t="shared" si="543"/>
        <v>0</v>
      </c>
      <c r="J1539" s="27">
        <f t="shared" si="543"/>
        <v>0</v>
      </c>
      <c r="K1539" s="27">
        <f t="shared" si="543"/>
        <v>0</v>
      </c>
      <c r="L1539" s="27">
        <f t="shared" si="524"/>
        <v>0</v>
      </c>
      <c r="M1539" s="27">
        <f>+M1540</f>
        <v>230526549416</v>
      </c>
      <c r="N1539" s="27">
        <f t="shared" ref="N1539:Q1541" si="544">+N1540</f>
        <v>230526549416</v>
      </c>
      <c r="O1539" s="27">
        <f t="shared" si="544"/>
        <v>230526549416</v>
      </c>
      <c r="P1539" s="27">
        <f t="shared" si="544"/>
        <v>27184528940</v>
      </c>
      <c r="Q1539" s="27">
        <f t="shared" si="544"/>
        <v>27184528940</v>
      </c>
    </row>
    <row r="1540" spans="1:17" ht="63.75" thickBot="1" x14ac:dyDescent="0.3">
      <c r="A1540" s="87" t="s">
        <v>511</v>
      </c>
      <c r="B1540" s="15" t="s">
        <v>286</v>
      </c>
      <c r="C1540" s="12" t="s">
        <v>13</v>
      </c>
      <c r="D1540" s="12">
        <v>13</v>
      </c>
      <c r="E1540" s="12" t="s">
        <v>14</v>
      </c>
      <c r="F1540" s="43" t="s">
        <v>487</v>
      </c>
      <c r="G1540" s="27">
        <f t="shared" si="543"/>
        <v>230526549416</v>
      </c>
      <c r="H1540" s="27">
        <f t="shared" si="543"/>
        <v>0</v>
      </c>
      <c r="I1540" s="27">
        <f t="shared" si="543"/>
        <v>0</v>
      </c>
      <c r="J1540" s="27">
        <f t="shared" si="543"/>
        <v>0</v>
      </c>
      <c r="K1540" s="27">
        <f t="shared" si="543"/>
        <v>0</v>
      </c>
      <c r="L1540" s="27">
        <f t="shared" si="524"/>
        <v>0</v>
      </c>
      <c r="M1540" s="27">
        <f>+M1541</f>
        <v>230526549416</v>
      </c>
      <c r="N1540" s="27">
        <f t="shared" si="544"/>
        <v>230526549416</v>
      </c>
      <c r="O1540" s="27">
        <f t="shared" si="544"/>
        <v>230526549416</v>
      </c>
      <c r="P1540" s="27">
        <f t="shared" si="544"/>
        <v>27184528940</v>
      </c>
      <c r="Q1540" s="27">
        <f t="shared" si="544"/>
        <v>27184528940</v>
      </c>
    </row>
    <row r="1541" spans="1:17" ht="19.5" thickBot="1" x14ac:dyDescent="0.3">
      <c r="A1541" s="87" t="s">
        <v>511</v>
      </c>
      <c r="B1541" s="15" t="s">
        <v>287</v>
      </c>
      <c r="C1541" s="12" t="s">
        <v>13</v>
      </c>
      <c r="D1541" s="12">
        <v>13</v>
      </c>
      <c r="E1541" s="12" t="s">
        <v>14</v>
      </c>
      <c r="F1541" s="16" t="s">
        <v>257</v>
      </c>
      <c r="G1541" s="27">
        <f t="shared" si="543"/>
        <v>230526549416</v>
      </c>
      <c r="H1541" s="27">
        <f t="shared" si="543"/>
        <v>0</v>
      </c>
      <c r="I1541" s="27">
        <f t="shared" si="543"/>
        <v>0</v>
      </c>
      <c r="J1541" s="27">
        <f t="shared" si="543"/>
        <v>0</v>
      </c>
      <c r="K1541" s="27">
        <f t="shared" si="543"/>
        <v>0</v>
      </c>
      <c r="L1541" s="27">
        <f t="shared" si="524"/>
        <v>0</v>
      </c>
      <c r="M1541" s="27">
        <f>+M1542</f>
        <v>230526549416</v>
      </c>
      <c r="N1541" s="27">
        <f t="shared" si="544"/>
        <v>230526549416</v>
      </c>
      <c r="O1541" s="27">
        <f t="shared" si="544"/>
        <v>230526549416</v>
      </c>
      <c r="P1541" s="27">
        <f t="shared" si="544"/>
        <v>27184528940</v>
      </c>
      <c r="Q1541" s="27">
        <f t="shared" si="544"/>
        <v>27184528940</v>
      </c>
    </row>
    <row r="1542" spans="1:17" ht="19.5" thickBot="1" x14ac:dyDescent="0.3">
      <c r="A1542" s="87" t="s">
        <v>511</v>
      </c>
      <c r="B1542" s="18" t="s">
        <v>288</v>
      </c>
      <c r="C1542" s="19" t="s">
        <v>13</v>
      </c>
      <c r="D1542" s="19">
        <v>13</v>
      </c>
      <c r="E1542" s="19" t="s">
        <v>14</v>
      </c>
      <c r="F1542" s="20" t="s">
        <v>247</v>
      </c>
      <c r="G1542" s="21">
        <v>230526549416</v>
      </c>
      <c r="H1542" s="21">
        <v>0</v>
      </c>
      <c r="I1542" s="21">
        <v>0</v>
      </c>
      <c r="J1542" s="21">
        <v>0</v>
      </c>
      <c r="K1542" s="21">
        <v>0</v>
      </c>
      <c r="L1542" s="21">
        <f t="shared" si="524"/>
        <v>0</v>
      </c>
      <c r="M1542" s="21">
        <f>+G1542+L1542</f>
        <v>230526549416</v>
      </c>
      <c r="N1542" s="21">
        <v>230526549416</v>
      </c>
      <c r="O1542" s="21">
        <v>230526549416</v>
      </c>
      <c r="P1542" s="21">
        <v>27184528940</v>
      </c>
      <c r="Q1542" s="21">
        <v>27184528940</v>
      </c>
    </row>
    <row r="1543" spans="1:17" ht="32.25" thickBot="1" x14ac:dyDescent="0.3">
      <c r="A1543" s="87" t="s">
        <v>511</v>
      </c>
      <c r="B1543" s="44" t="s">
        <v>289</v>
      </c>
      <c r="C1543" s="12" t="s">
        <v>13</v>
      </c>
      <c r="D1543" s="12">
        <v>13</v>
      </c>
      <c r="E1543" s="12" t="s">
        <v>14</v>
      </c>
      <c r="F1543" s="16" t="s">
        <v>290</v>
      </c>
      <c r="G1543" s="27">
        <f t="shared" ref="G1543:K1544" si="545">+G1544</f>
        <v>12654096592</v>
      </c>
      <c r="H1543" s="27">
        <f t="shared" si="545"/>
        <v>0</v>
      </c>
      <c r="I1543" s="27">
        <f t="shared" si="545"/>
        <v>0</v>
      </c>
      <c r="J1543" s="27">
        <f t="shared" si="545"/>
        <v>0</v>
      </c>
      <c r="K1543" s="27">
        <f t="shared" si="545"/>
        <v>0</v>
      </c>
      <c r="L1543" s="27">
        <f t="shared" si="524"/>
        <v>0</v>
      </c>
      <c r="M1543" s="27">
        <f>+G1543+L1543</f>
        <v>12654096592</v>
      </c>
      <c r="N1543" s="27">
        <f t="shared" ref="N1543:Q1544" si="546">+N1544</f>
        <v>11978878621.5</v>
      </c>
      <c r="O1543" s="27">
        <f t="shared" si="546"/>
        <v>11289282281.690001</v>
      </c>
      <c r="P1543" s="27">
        <f t="shared" si="546"/>
        <v>4537953796.1700001</v>
      </c>
      <c r="Q1543" s="27">
        <f t="shared" si="546"/>
        <v>4535203686.1700001</v>
      </c>
    </row>
    <row r="1544" spans="1:17" ht="32.25" thickBot="1" x14ac:dyDescent="0.3">
      <c r="A1544" s="87" t="s">
        <v>511</v>
      </c>
      <c r="B1544" s="15" t="s">
        <v>291</v>
      </c>
      <c r="C1544" s="12" t="s">
        <v>13</v>
      </c>
      <c r="D1544" s="12">
        <v>13</v>
      </c>
      <c r="E1544" s="12" t="s">
        <v>14</v>
      </c>
      <c r="F1544" s="16" t="s">
        <v>290</v>
      </c>
      <c r="G1544" s="27">
        <f t="shared" si="545"/>
        <v>12654096592</v>
      </c>
      <c r="H1544" s="27">
        <f t="shared" si="545"/>
        <v>0</v>
      </c>
      <c r="I1544" s="27">
        <f t="shared" si="545"/>
        <v>0</v>
      </c>
      <c r="J1544" s="27">
        <f t="shared" si="545"/>
        <v>0</v>
      </c>
      <c r="K1544" s="27">
        <f t="shared" si="545"/>
        <v>0</v>
      </c>
      <c r="L1544" s="27">
        <f t="shared" si="524"/>
        <v>0</v>
      </c>
      <c r="M1544" s="27">
        <f>+M1545</f>
        <v>12654096592</v>
      </c>
      <c r="N1544" s="27">
        <f t="shared" si="546"/>
        <v>11978878621.5</v>
      </c>
      <c r="O1544" s="27">
        <f t="shared" si="546"/>
        <v>11289282281.690001</v>
      </c>
      <c r="P1544" s="27">
        <f t="shared" si="546"/>
        <v>4537953796.1700001</v>
      </c>
      <c r="Q1544" s="27">
        <f t="shared" si="546"/>
        <v>4535203686.1700001</v>
      </c>
    </row>
    <row r="1545" spans="1:17" ht="48" thickBot="1" x14ac:dyDescent="0.3">
      <c r="A1545" s="87" t="s">
        <v>511</v>
      </c>
      <c r="B1545" s="15" t="s">
        <v>292</v>
      </c>
      <c r="C1545" s="12" t="s">
        <v>13</v>
      </c>
      <c r="D1545" s="12">
        <v>13</v>
      </c>
      <c r="E1545" s="12" t="s">
        <v>14</v>
      </c>
      <c r="F1545" s="16" t="s">
        <v>293</v>
      </c>
      <c r="G1545" s="27">
        <f>SUM(G1546:G1546)</f>
        <v>12654096592</v>
      </c>
      <c r="H1545" s="27">
        <f>SUM(H1546:H1546)</f>
        <v>0</v>
      </c>
      <c r="I1545" s="27">
        <f>SUM(I1546:I1546)</f>
        <v>0</v>
      </c>
      <c r="J1545" s="27">
        <f>SUM(J1546:J1546)</f>
        <v>0</v>
      </c>
      <c r="K1545" s="27">
        <f>SUM(K1546:K1546)</f>
        <v>0</v>
      </c>
      <c r="L1545" s="27">
        <f t="shared" si="524"/>
        <v>0</v>
      </c>
      <c r="M1545" s="27">
        <f>SUM(M1546:M1546)</f>
        <v>12654096592</v>
      </c>
      <c r="N1545" s="27">
        <f>SUM(N1546:N1546)</f>
        <v>11978878621.5</v>
      </c>
      <c r="O1545" s="27">
        <f>SUM(O1546:O1546)</f>
        <v>11289282281.690001</v>
      </c>
      <c r="P1545" s="27">
        <f>SUM(P1546:P1546)</f>
        <v>4537953796.1700001</v>
      </c>
      <c r="Q1545" s="27">
        <f>SUM(Q1546:Q1546)</f>
        <v>4535203686.1700001</v>
      </c>
    </row>
    <row r="1546" spans="1:17" ht="19.5" thickBot="1" x14ac:dyDescent="0.3">
      <c r="A1546" s="87" t="s">
        <v>511</v>
      </c>
      <c r="B1546" s="18" t="s">
        <v>294</v>
      </c>
      <c r="C1546" s="19" t="s">
        <v>13</v>
      </c>
      <c r="D1546" s="19">
        <v>13</v>
      </c>
      <c r="E1546" s="19" t="s">
        <v>14</v>
      </c>
      <c r="F1546" s="20" t="s">
        <v>247</v>
      </c>
      <c r="G1546" s="21">
        <v>12654096592</v>
      </c>
      <c r="H1546" s="21">
        <v>0</v>
      </c>
      <c r="I1546" s="21">
        <v>0</v>
      </c>
      <c r="J1546" s="21">
        <v>0</v>
      </c>
      <c r="K1546" s="21">
        <v>0</v>
      </c>
      <c r="L1546" s="21">
        <f t="shared" si="524"/>
        <v>0</v>
      </c>
      <c r="M1546" s="21">
        <f>+G1546+L1546</f>
        <v>12654096592</v>
      </c>
      <c r="N1546" s="21">
        <v>11978878621.5</v>
      </c>
      <c r="O1546" s="21">
        <v>11289282281.690001</v>
      </c>
      <c r="P1546" s="21">
        <v>4537953796.1700001</v>
      </c>
      <c r="Q1546" s="21">
        <v>4535203686.1700001</v>
      </c>
    </row>
    <row r="1547" spans="1:17" ht="63.75" thickBot="1" x14ac:dyDescent="0.3">
      <c r="A1547" s="87" t="s">
        <v>511</v>
      </c>
      <c r="B1547" s="15" t="s">
        <v>295</v>
      </c>
      <c r="C1547" s="12" t="s">
        <v>13</v>
      </c>
      <c r="D1547" s="12">
        <v>13</v>
      </c>
      <c r="E1547" s="12" t="s">
        <v>14</v>
      </c>
      <c r="F1547" s="16" t="s">
        <v>488</v>
      </c>
      <c r="G1547" s="27">
        <f t="shared" ref="G1547:K1549" si="547">+G1548</f>
        <v>222571821813</v>
      </c>
      <c r="H1547" s="27">
        <f t="shared" si="547"/>
        <v>0</v>
      </c>
      <c r="I1547" s="27">
        <f t="shared" si="547"/>
        <v>0</v>
      </c>
      <c r="J1547" s="27">
        <f t="shared" si="547"/>
        <v>0</v>
      </c>
      <c r="K1547" s="27">
        <f t="shared" si="547"/>
        <v>0</v>
      </c>
      <c r="L1547" s="27">
        <f t="shared" si="524"/>
        <v>0</v>
      </c>
      <c r="M1547" s="27">
        <f>+M1548</f>
        <v>222571821813</v>
      </c>
      <c r="N1547" s="27">
        <f t="shared" ref="N1547:Q1549" si="548">+N1548</f>
        <v>222571821813</v>
      </c>
      <c r="O1547" s="27">
        <f t="shared" si="548"/>
        <v>222571821813</v>
      </c>
      <c r="P1547" s="27">
        <f t="shared" si="548"/>
        <v>7839829655</v>
      </c>
      <c r="Q1547" s="27">
        <f t="shared" si="548"/>
        <v>7839829655</v>
      </c>
    </row>
    <row r="1548" spans="1:17" ht="63.75" thickBot="1" x14ac:dyDescent="0.3">
      <c r="A1548" s="87" t="s">
        <v>511</v>
      </c>
      <c r="B1548" s="15" t="s">
        <v>297</v>
      </c>
      <c r="C1548" s="12" t="s">
        <v>13</v>
      </c>
      <c r="D1548" s="12">
        <v>13</v>
      </c>
      <c r="E1548" s="12" t="s">
        <v>14</v>
      </c>
      <c r="F1548" s="43" t="s">
        <v>488</v>
      </c>
      <c r="G1548" s="27">
        <f t="shared" si="547"/>
        <v>222571821813</v>
      </c>
      <c r="H1548" s="27">
        <f t="shared" si="547"/>
        <v>0</v>
      </c>
      <c r="I1548" s="27">
        <f t="shared" si="547"/>
        <v>0</v>
      </c>
      <c r="J1548" s="27">
        <f t="shared" si="547"/>
        <v>0</v>
      </c>
      <c r="K1548" s="27">
        <f t="shared" si="547"/>
        <v>0</v>
      </c>
      <c r="L1548" s="27">
        <f t="shared" si="524"/>
        <v>0</v>
      </c>
      <c r="M1548" s="27">
        <f>+M1549</f>
        <v>222571821813</v>
      </c>
      <c r="N1548" s="27">
        <f t="shared" si="548"/>
        <v>222571821813</v>
      </c>
      <c r="O1548" s="27">
        <f t="shared" si="548"/>
        <v>222571821813</v>
      </c>
      <c r="P1548" s="27">
        <f t="shared" si="548"/>
        <v>7839829655</v>
      </c>
      <c r="Q1548" s="27">
        <f t="shared" si="548"/>
        <v>7839829655</v>
      </c>
    </row>
    <row r="1549" spans="1:17" ht="19.5" thickBot="1" x14ac:dyDescent="0.3">
      <c r="A1549" s="87" t="s">
        <v>511</v>
      </c>
      <c r="B1549" s="15" t="s">
        <v>298</v>
      </c>
      <c r="C1549" s="12" t="s">
        <v>13</v>
      </c>
      <c r="D1549" s="12">
        <v>13</v>
      </c>
      <c r="E1549" s="12" t="s">
        <v>14</v>
      </c>
      <c r="F1549" s="16" t="s">
        <v>257</v>
      </c>
      <c r="G1549" s="27">
        <f t="shared" si="547"/>
        <v>222571821813</v>
      </c>
      <c r="H1549" s="27">
        <f t="shared" si="547"/>
        <v>0</v>
      </c>
      <c r="I1549" s="27">
        <f t="shared" si="547"/>
        <v>0</v>
      </c>
      <c r="J1549" s="27">
        <f t="shared" si="547"/>
        <v>0</v>
      </c>
      <c r="K1549" s="27">
        <f t="shared" si="547"/>
        <v>0</v>
      </c>
      <c r="L1549" s="27">
        <f t="shared" si="524"/>
        <v>0</v>
      </c>
      <c r="M1549" s="27">
        <f>+M1550</f>
        <v>222571821813</v>
      </c>
      <c r="N1549" s="27">
        <f t="shared" si="548"/>
        <v>222571821813</v>
      </c>
      <c r="O1549" s="27">
        <f t="shared" si="548"/>
        <v>222571821813</v>
      </c>
      <c r="P1549" s="27">
        <f t="shared" si="548"/>
        <v>7839829655</v>
      </c>
      <c r="Q1549" s="27">
        <f t="shared" si="548"/>
        <v>7839829655</v>
      </c>
    </row>
    <row r="1550" spans="1:17" ht="19.5" thickBot="1" x14ac:dyDescent="0.3">
      <c r="A1550" s="87" t="s">
        <v>511</v>
      </c>
      <c r="B1550" s="18" t="s">
        <v>299</v>
      </c>
      <c r="C1550" s="19" t="s">
        <v>13</v>
      </c>
      <c r="D1550" s="19">
        <v>13</v>
      </c>
      <c r="E1550" s="19" t="s">
        <v>14</v>
      </c>
      <c r="F1550" s="20" t="s">
        <v>247</v>
      </c>
      <c r="G1550" s="21">
        <v>222571821813</v>
      </c>
      <c r="H1550" s="21">
        <v>0</v>
      </c>
      <c r="I1550" s="21">
        <v>0</v>
      </c>
      <c r="J1550" s="21">
        <v>0</v>
      </c>
      <c r="K1550" s="21">
        <v>0</v>
      </c>
      <c r="L1550" s="21">
        <f t="shared" si="524"/>
        <v>0</v>
      </c>
      <c r="M1550" s="21">
        <f>+G1550+L1550</f>
        <v>222571821813</v>
      </c>
      <c r="N1550" s="21">
        <v>222571821813</v>
      </c>
      <c r="O1550" s="21">
        <v>222571821813</v>
      </c>
      <c r="P1550" s="21">
        <v>7839829655</v>
      </c>
      <c r="Q1550" s="21">
        <v>7839829655</v>
      </c>
    </row>
    <row r="1551" spans="1:17" ht="48" thickBot="1" x14ac:dyDescent="0.3">
      <c r="A1551" s="87" t="s">
        <v>511</v>
      </c>
      <c r="B1551" s="15" t="s">
        <v>300</v>
      </c>
      <c r="C1551" s="12" t="s">
        <v>13</v>
      </c>
      <c r="D1551" s="12">
        <v>13</v>
      </c>
      <c r="E1551" s="12" t="s">
        <v>14</v>
      </c>
      <c r="F1551" s="16" t="s">
        <v>489</v>
      </c>
      <c r="G1551" s="27">
        <f t="shared" ref="G1551:K1553" si="549">+G1552</f>
        <v>256174672458</v>
      </c>
      <c r="H1551" s="27">
        <f t="shared" si="549"/>
        <v>0</v>
      </c>
      <c r="I1551" s="27">
        <f t="shared" si="549"/>
        <v>0</v>
      </c>
      <c r="J1551" s="27">
        <f t="shared" si="549"/>
        <v>0</v>
      </c>
      <c r="K1551" s="27">
        <f t="shared" si="549"/>
        <v>0</v>
      </c>
      <c r="L1551" s="27">
        <f t="shared" si="524"/>
        <v>0</v>
      </c>
      <c r="M1551" s="27">
        <f>+M1552</f>
        <v>256174672458</v>
      </c>
      <c r="N1551" s="27">
        <f t="shared" ref="N1551:Q1553" si="550">+N1552</f>
        <v>256174672458</v>
      </c>
      <c r="O1551" s="27">
        <f t="shared" si="550"/>
        <v>256174672458</v>
      </c>
      <c r="P1551" s="27">
        <f t="shared" si="550"/>
        <v>783848182</v>
      </c>
      <c r="Q1551" s="27">
        <f t="shared" si="550"/>
        <v>783848182</v>
      </c>
    </row>
    <row r="1552" spans="1:17" ht="48" thickBot="1" x14ac:dyDescent="0.3">
      <c r="A1552" s="87" t="s">
        <v>511</v>
      </c>
      <c r="B1552" s="15" t="s">
        <v>302</v>
      </c>
      <c r="C1552" s="12" t="s">
        <v>13</v>
      </c>
      <c r="D1552" s="12">
        <v>13</v>
      </c>
      <c r="E1552" s="12" t="s">
        <v>14</v>
      </c>
      <c r="F1552" s="16" t="s">
        <v>489</v>
      </c>
      <c r="G1552" s="27">
        <f t="shared" si="549"/>
        <v>256174672458</v>
      </c>
      <c r="H1552" s="27">
        <f t="shared" si="549"/>
        <v>0</v>
      </c>
      <c r="I1552" s="27">
        <f t="shared" si="549"/>
        <v>0</v>
      </c>
      <c r="J1552" s="27">
        <f t="shared" si="549"/>
        <v>0</v>
      </c>
      <c r="K1552" s="27">
        <f t="shared" si="549"/>
        <v>0</v>
      </c>
      <c r="L1552" s="27">
        <f t="shared" si="524"/>
        <v>0</v>
      </c>
      <c r="M1552" s="27">
        <f>+M1553</f>
        <v>256174672458</v>
      </c>
      <c r="N1552" s="27">
        <f t="shared" si="550"/>
        <v>256174672458</v>
      </c>
      <c r="O1552" s="27">
        <f t="shared" si="550"/>
        <v>256174672458</v>
      </c>
      <c r="P1552" s="27">
        <f t="shared" si="550"/>
        <v>783848182</v>
      </c>
      <c r="Q1552" s="27">
        <f t="shared" si="550"/>
        <v>783848182</v>
      </c>
    </row>
    <row r="1553" spans="1:17" ht="19.5" thickBot="1" x14ac:dyDescent="0.3">
      <c r="A1553" s="87" t="s">
        <v>511</v>
      </c>
      <c r="B1553" s="15" t="s">
        <v>303</v>
      </c>
      <c r="C1553" s="12" t="s">
        <v>13</v>
      </c>
      <c r="D1553" s="12">
        <v>13</v>
      </c>
      <c r="E1553" s="12" t="s">
        <v>14</v>
      </c>
      <c r="F1553" s="16" t="s">
        <v>257</v>
      </c>
      <c r="G1553" s="27">
        <f t="shared" si="549"/>
        <v>256174672458</v>
      </c>
      <c r="H1553" s="27">
        <f t="shared" si="549"/>
        <v>0</v>
      </c>
      <c r="I1553" s="27">
        <f t="shared" si="549"/>
        <v>0</v>
      </c>
      <c r="J1553" s="27">
        <f t="shared" si="549"/>
        <v>0</v>
      </c>
      <c r="K1553" s="27">
        <f t="shared" si="549"/>
        <v>0</v>
      </c>
      <c r="L1553" s="27">
        <f t="shared" si="524"/>
        <v>0</v>
      </c>
      <c r="M1553" s="27">
        <f>+M1554</f>
        <v>256174672458</v>
      </c>
      <c r="N1553" s="27">
        <f t="shared" si="550"/>
        <v>256174672458</v>
      </c>
      <c r="O1553" s="27">
        <f t="shared" si="550"/>
        <v>256174672458</v>
      </c>
      <c r="P1553" s="27">
        <f t="shared" si="550"/>
        <v>783848182</v>
      </c>
      <c r="Q1553" s="27">
        <f t="shared" si="550"/>
        <v>783848182</v>
      </c>
    </row>
    <row r="1554" spans="1:17" ht="19.5" thickBot="1" x14ac:dyDescent="0.3">
      <c r="A1554" s="87" t="s">
        <v>511</v>
      </c>
      <c r="B1554" s="18" t="s">
        <v>304</v>
      </c>
      <c r="C1554" s="19" t="s">
        <v>13</v>
      </c>
      <c r="D1554" s="19">
        <v>13</v>
      </c>
      <c r="E1554" s="19" t="s">
        <v>14</v>
      </c>
      <c r="F1554" s="20" t="s">
        <v>247</v>
      </c>
      <c r="G1554" s="21">
        <v>256174672458</v>
      </c>
      <c r="H1554" s="21">
        <v>0</v>
      </c>
      <c r="I1554" s="21">
        <v>0</v>
      </c>
      <c r="J1554" s="21">
        <v>0</v>
      </c>
      <c r="K1554" s="21">
        <v>0</v>
      </c>
      <c r="L1554" s="21">
        <f t="shared" si="524"/>
        <v>0</v>
      </c>
      <c r="M1554" s="21">
        <f>+G1554+L1554</f>
        <v>256174672458</v>
      </c>
      <c r="N1554" s="21">
        <v>256174672458</v>
      </c>
      <c r="O1554" s="21">
        <v>256174672458</v>
      </c>
      <c r="P1554" s="21">
        <v>783848182</v>
      </c>
      <c r="Q1554" s="21">
        <v>783848182</v>
      </c>
    </row>
    <row r="1555" spans="1:17" ht="63.75" thickBot="1" x14ac:dyDescent="0.3">
      <c r="A1555" s="87" t="s">
        <v>511</v>
      </c>
      <c r="B1555" s="15" t="s">
        <v>305</v>
      </c>
      <c r="C1555" s="12" t="s">
        <v>13</v>
      </c>
      <c r="D1555" s="12">
        <v>13</v>
      </c>
      <c r="E1555" s="12" t="s">
        <v>14</v>
      </c>
      <c r="F1555" s="16" t="s">
        <v>490</v>
      </c>
      <c r="G1555" s="27">
        <f t="shared" ref="G1555:K1557" si="551">+G1556</f>
        <v>133566456234</v>
      </c>
      <c r="H1555" s="27">
        <f t="shared" si="551"/>
        <v>0</v>
      </c>
      <c r="I1555" s="27">
        <f t="shared" si="551"/>
        <v>0</v>
      </c>
      <c r="J1555" s="27">
        <f t="shared" si="551"/>
        <v>0</v>
      </c>
      <c r="K1555" s="27">
        <f t="shared" si="551"/>
        <v>0</v>
      </c>
      <c r="L1555" s="27">
        <f t="shared" si="524"/>
        <v>0</v>
      </c>
      <c r="M1555" s="27">
        <f>+M1556</f>
        <v>133566456234</v>
      </c>
      <c r="N1555" s="27">
        <f t="shared" ref="N1555:Q1557" si="552">+N1556</f>
        <v>133566456234</v>
      </c>
      <c r="O1555" s="27">
        <f t="shared" si="552"/>
        <v>133566456234</v>
      </c>
      <c r="P1555" s="27">
        <f t="shared" si="552"/>
        <v>426302018</v>
      </c>
      <c r="Q1555" s="27">
        <f t="shared" si="552"/>
        <v>426302018</v>
      </c>
    </row>
    <row r="1556" spans="1:17" ht="63.75" thickBot="1" x14ac:dyDescent="0.3">
      <c r="A1556" s="87" t="s">
        <v>511</v>
      </c>
      <c r="B1556" s="15" t="s">
        <v>307</v>
      </c>
      <c r="C1556" s="12" t="s">
        <v>13</v>
      </c>
      <c r="D1556" s="12">
        <v>13</v>
      </c>
      <c r="E1556" s="12" t="s">
        <v>14</v>
      </c>
      <c r="F1556" s="43" t="s">
        <v>490</v>
      </c>
      <c r="G1556" s="27">
        <f t="shared" si="551"/>
        <v>133566456234</v>
      </c>
      <c r="H1556" s="27">
        <f t="shared" si="551"/>
        <v>0</v>
      </c>
      <c r="I1556" s="27">
        <f t="shared" si="551"/>
        <v>0</v>
      </c>
      <c r="J1556" s="27">
        <f t="shared" si="551"/>
        <v>0</v>
      </c>
      <c r="K1556" s="27">
        <f t="shared" si="551"/>
        <v>0</v>
      </c>
      <c r="L1556" s="27">
        <f t="shared" si="524"/>
        <v>0</v>
      </c>
      <c r="M1556" s="27">
        <f>+M1557</f>
        <v>133566456234</v>
      </c>
      <c r="N1556" s="27">
        <f t="shared" si="552"/>
        <v>133566456234</v>
      </c>
      <c r="O1556" s="27">
        <f t="shared" si="552"/>
        <v>133566456234</v>
      </c>
      <c r="P1556" s="27">
        <f t="shared" si="552"/>
        <v>426302018</v>
      </c>
      <c r="Q1556" s="27">
        <f t="shared" si="552"/>
        <v>426302018</v>
      </c>
    </row>
    <row r="1557" spans="1:17" ht="19.5" thickBot="1" x14ac:dyDescent="0.3">
      <c r="A1557" s="87" t="s">
        <v>511</v>
      </c>
      <c r="B1557" s="15" t="s">
        <v>308</v>
      </c>
      <c r="C1557" s="12" t="s">
        <v>13</v>
      </c>
      <c r="D1557" s="12">
        <v>13</v>
      </c>
      <c r="E1557" s="12" t="s">
        <v>14</v>
      </c>
      <c r="F1557" s="16" t="s">
        <v>257</v>
      </c>
      <c r="G1557" s="27">
        <f t="shared" si="551"/>
        <v>133566456234</v>
      </c>
      <c r="H1557" s="27">
        <f t="shared" si="551"/>
        <v>0</v>
      </c>
      <c r="I1557" s="27">
        <f t="shared" si="551"/>
        <v>0</v>
      </c>
      <c r="J1557" s="27">
        <f t="shared" si="551"/>
        <v>0</v>
      </c>
      <c r="K1557" s="27">
        <f t="shared" si="551"/>
        <v>0</v>
      </c>
      <c r="L1557" s="27">
        <f t="shared" si="524"/>
        <v>0</v>
      </c>
      <c r="M1557" s="27">
        <f>+M1558</f>
        <v>133566456234</v>
      </c>
      <c r="N1557" s="27">
        <f t="shared" si="552"/>
        <v>133566456234</v>
      </c>
      <c r="O1557" s="27">
        <f t="shared" si="552"/>
        <v>133566456234</v>
      </c>
      <c r="P1557" s="27">
        <f t="shared" si="552"/>
        <v>426302018</v>
      </c>
      <c r="Q1557" s="27">
        <f t="shared" si="552"/>
        <v>426302018</v>
      </c>
    </row>
    <row r="1558" spans="1:17" ht="19.5" thickBot="1" x14ac:dyDescent="0.3">
      <c r="A1558" s="87" t="s">
        <v>511</v>
      </c>
      <c r="B1558" s="18" t="s">
        <v>309</v>
      </c>
      <c r="C1558" s="19" t="s">
        <v>13</v>
      </c>
      <c r="D1558" s="19">
        <v>13</v>
      </c>
      <c r="E1558" s="19" t="s">
        <v>14</v>
      </c>
      <c r="F1558" s="20" t="s">
        <v>247</v>
      </c>
      <c r="G1558" s="21">
        <v>133566456234</v>
      </c>
      <c r="H1558" s="21">
        <v>0</v>
      </c>
      <c r="I1558" s="21">
        <v>0</v>
      </c>
      <c r="J1558" s="21">
        <v>0</v>
      </c>
      <c r="K1558" s="21">
        <v>0</v>
      </c>
      <c r="L1558" s="21">
        <f t="shared" si="524"/>
        <v>0</v>
      </c>
      <c r="M1558" s="21">
        <f>+G1558+L1558</f>
        <v>133566456234</v>
      </c>
      <c r="N1558" s="21">
        <v>133566456234</v>
      </c>
      <c r="O1558" s="21">
        <v>133566456234</v>
      </c>
      <c r="P1558" s="21">
        <v>426302018</v>
      </c>
      <c r="Q1558" s="21">
        <v>426302018</v>
      </c>
    </row>
    <row r="1559" spans="1:17" ht="63.75" thickBot="1" x14ac:dyDescent="0.3">
      <c r="A1559" s="87" t="s">
        <v>511</v>
      </c>
      <c r="B1559" s="15" t="s">
        <v>310</v>
      </c>
      <c r="C1559" s="12" t="s">
        <v>13</v>
      </c>
      <c r="D1559" s="12">
        <v>13</v>
      </c>
      <c r="E1559" s="12" t="s">
        <v>14</v>
      </c>
      <c r="F1559" s="16" t="s">
        <v>491</v>
      </c>
      <c r="G1559" s="27">
        <f t="shared" ref="G1559:K1561" si="553">+G1560</f>
        <v>92126982346</v>
      </c>
      <c r="H1559" s="27">
        <f t="shared" si="553"/>
        <v>0</v>
      </c>
      <c r="I1559" s="27">
        <f t="shared" si="553"/>
        <v>0</v>
      </c>
      <c r="J1559" s="27">
        <f t="shared" si="553"/>
        <v>0</v>
      </c>
      <c r="K1559" s="27">
        <f t="shared" si="553"/>
        <v>0</v>
      </c>
      <c r="L1559" s="27">
        <f t="shared" si="524"/>
        <v>0</v>
      </c>
      <c r="M1559" s="27">
        <f>+M1560</f>
        <v>92126982346</v>
      </c>
      <c r="N1559" s="27">
        <f t="shared" ref="N1559:Q1561" si="554">+N1560</f>
        <v>92126982346</v>
      </c>
      <c r="O1559" s="27">
        <f t="shared" si="554"/>
        <v>92126982346</v>
      </c>
      <c r="P1559" s="27">
        <f t="shared" si="554"/>
        <v>308643829</v>
      </c>
      <c r="Q1559" s="27">
        <f t="shared" si="554"/>
        <v>308643829</v>
      </c>
    </row>
    <row r="1560" spans="1:17" ht="63.75" thickBot="1" x14ac:dyDescent="0.3">
      <c r="A1560" s="87" t="s">
        <v>511</v>
      </c>
      <c r="B1560" s="15" t="s">
        <v>312</v>
      </c>
      <c r="C1560" s="12" t="s">
        <v>13</v>
      </c>
      <c r="D1560" s="12">
        <v>13</v>
      </c>
      <c r="E1560" s="12" t="s">
        <v>14</v>
      </c>
      <c r="F1560" s="43" t="s">
        <v>491</v>
      </c>
      <c r="G1560" s="27">
        <f t="shared" si="553"/>
        <v>92126982346</v>
      </c>
      <c r="H1560" s="27">
        <f t="shared" si="553"/>
        <v>0</v>
      </c>
      <c r="I1560" s="27">
        <f t="shared" si="553"/>
        <v>0</v>
      </c>
      <c r="J1560" s="27">
        <f t="shared" si="553"/>
        <v>0</v>
      </c>
      <c r="K1560" s="27">
        <f t="shared" si="553"/>
        <v>0</v>
      </c>
      <c r="L1560" s="27">
        <f t="shared" si="524"/>
        <v>0</v>
      </c>
      <c r="M1560" s="27">
        <f>+M1561</f>
        <v>92126982346</v>
      </c>
      <c r="N1560" s="27">
        <f t="shared" si="554"/>
        <v>92126982346</v>
      </c>
      <c r="O1560" s="27">
        <f t="shared" si="554"/>
        <v>92126982346</v>
      </c>
      <c r="P1560" s="27">
        <f t="shared" si="554"/>
        <v>308643829</v>
      </c>
      <c r="Q1560" s="27">
        <f t="shared" si="554"/>
        <v>308643829</v>
      </c>
    </row>
    <row r="1561" spans="1:17" ht="19.5" thickBot="1" x14ac:dyDescent="0.3">
      <c r="A1561" s="87" t="s">
        <v>511</v>
      </c>
      <c r="B1561" s="15" t="s">
        <v>313</v>
      </c>
      <c r="C1561" s="12" t="s">
        <v>13</v>
      </c>
      <c r="D1561" s="12">
        <v>13</v>
      </c>
      <c r="E1561" s="12" t="s">
        <v>14</v>
      </c>
      <c r="F1561" s="16" t="s">
        <v>257</v>
      </c>
      <c r="G1561" s="27">
        <f t="shared" si="553"/>
        <v>92126982346</v>
      </c>
      <c r="H1561" s="27">
        <f t="shared" si="553"/>
        <v>0</v>
      </c>
      <c r="I1561" s="27">
        <f t="shared" si="553"/>
        <v>0</v>
      </c>
      <c r="J1561" s="27">
        <f t="shared" si="553"/>
        <v>0</v>
      </c>
      <c r="K1561" s="27">
        <f t="shared" si="553"/>
        <v>0</v>
      </c>
      <c r="L1561" s="27">
        <f t="shared" si="524"/>
        <v>0</v>
      </c>
      <c r="M1561" s="27">
        <f>+M1562</f>
        <v>92126982346</v>
      </c>
      <c r="N1561" s="27">
        <f t="shared" si="554"/>
        <v>92126982346</v>
      </c>
      <c r="O1561" s="27">
        <f t="shared" si="554"/>
        <v>92126982346</v>
      </c>
      <c r="P1561" s="27">
        <f t="shared" si="554"/>
        <v>308643829</v>
      </c>
      <c r="Q1561" s="27">
        <f t="shared" si="554"/>
        <v>308643829</v>
      </c>
    </row>
    <row r="1562" spans="1:17" ht="19.5" thickBot="1" x14ac:dyDescent="0.3">
      <c r="A1562" s="87" t="s">
        <v>511</v>
      </c>
      <c r="B1562" s="18" t="s">
        <v>314</v>
      </c>
      <c r="C1562" s="19" t="s">
        <v>13</v>
      </c>
      <c r="D1562" s="19">
        <v>13</v>
      </c>
      <c r="E1562" s="19" t="s">
        <v>14</v>
      </c>
      <c r="F1562" s="20" t="s">
        <v>247</v>
      </c>
      <c r="G1562" s="21">
        <v>92126982346</v>
      </c>
      <c r="H1562" s="21">
        <v>0</v>
      </c>
      <c r="I1562" s="21">
        <v>0</v>
      </c>
      <c r="J1562" s="21">
        <v>0</v>
      </c>
      <c r="K1562" s="21">
        <v>0</v>
      </c>
      <c r="L1562" s="21">
        <f t="shared" si="524"/>
        <v>0</v>
      </c>
      <c r="M1562" s="21">
        <f>+G1562+L1562</f>
        <v>92126982346</v>
      </c>
      <c r="N1562" s="21">
        <v>92126982346</v>
      </c>
      <c r="O1562" s="21">
        <v>92126982346</v>
      </c>
      <c r="P1562" s="21">
        <v>308643829</v>
      </c>
      <c r="Q1562" s="21">
        <v>308643829</v>
      </c>
    </row>
    <row r="1563" spans="1:17" ht="79.5" thickBot="1" x14ac:dyDescent="0.3">
      <c r="A1563" s="87" t="s">
        <v>511</v>
      </c>
      <c r="B1563" s="15" t="s">
        <v>315</v>
      </c>
      <c r="C1563" s="12" t="s">
        <v>13</v>
      </c>
      <c r="D1563" s="12">
        <v>13</v>
      </c>
      <c r="E1563" s="12" t="s">
        <v>14</v>
      </c>
      <c r="F1563" s="16" t="s">
        <v>492</v>
      </c>
      <c r="G1563" s="27">
        <f t="shared" ref="G1563:K1565" si="555">+G1564</f>
        <v>177242188803</v>
      </c>
      <c r="H1563" s="27">
        <f t="shared" si="555"/>
        <v>0</v>
      </c>
      <c r="I1563" s="27">
        <f t="shared" si="555"/>
        <v>0</v>
      </c>
      <c r="J1563" s="27">
        <f t="shared" si="555"/>
        <v>0</v>
      </c>
      <c r="K1563" s="27">
        <f t="shared" si="555"/>
        <v>0</v>
      </c>
      <c r="L1563" s="27">
        <f t="shared" si="524"/>
        <v>0</v>
      </c>
      <c r="M1563" s="27">
        <f>+M1564</f>
        <v>177242188803</v>
      </c>
      <c r="N1563" s="27">
        <f t="shared" ref="N1563:Q1565" si="556">+N1564</f>
        <v>177242188803</v>
      </c>
      <c r="O1563" s="27">
        <f t="shared" si="556"/>
        <v>177242188803</v>
      </c>
      <c r="P1563" s="27">
        <f t="shared" si="556"/>
        <v>12868469971</v>
      </c>
      <c r="Q1563" s="27">
        <f t="shared" si="556"/>
        <v>12868469971</v>
      </c>
    </row>
    <row r="1564" spans="1:17" ht="79.5" thickBot="1" x14ac:dyDescent="0.3">
      <c r="A1564" s="87" t="s">
        <v>511</v>
      </c>
      <c r="B1564" s="15" t="s">
        <v>317</v>
      </c>
      <c r="C1564" s="12" t="s">
        <v>13</v>
      </c>
      <c r="D1564" s="12">
        <v>13</v>
      </c>
      <c r="E1564" s="12" t="s">
        <v>14</v>
      </c>
      <c r="F1564" s="43" t="s">
        <v>492</v>
      </c>
      <c r="G1564" s="27">
        <f t="shared" si="555"/>
        <v>177242188803</v>
      </c>
      <c r="H1564" s="27">
        <f t="shared" si="555"/>
        <v>0</v>
      </c>
      <c r="I1564" s="27">
        <f t="shared" si="555"/>
        <v>0</v>
      </c>
      <c r="J1564" s="27">
        <f t="shared" si="555"/>
        <v>0</v>
      </c>
      <c r="K1564" s="27">
        <f t="shared" si="555"/>
        <v>0</v>
      </c>
      <c r="L1564" s="27">
        <f t="shared" si="524"/>
        <v>0</v>
      </c>
      <c r="M1564" s="27">
        <f>+M1565</f>
        <v>177242188803</v>
      </c>
      <c r="N1564" s="27">
        <f t="shared" si="556"/>
        <v>177242188803</v>
      </c>
      <c r="O1564" s="27">
        <f t="shared" si="556"/>
        <v>177242188803</v>
      </c>
      <c r="P1564" s="27">
        <f t="shared" si="556"/>
        <v>12868469971</v>
      </c>
      <c r="Q1564" s="27">
        <f t="shared" si="556"/>
        <v>12868469971</v>
      </c>
    </row>
    <row r="1565" spans="1:17" ht="19.5" thickBot="1" x14ac:dyDescent="0.3">
      <c r="A1565" s="87" t="s">
        <v>511</v>
      </c>
      <c r="B1565" s="15" t="s">
        <v>318</v>
      </c>
      <c r="C1565" s="12" t="s">
        <v>13</v>
      </c>
      <c r="D1565" s="12">
        <v>13</v>
      </c>
      <c r="E1565" s="12" t="s">
        <v>14</v>
      </c>
      <c r="F1565" s="16" t="s">
        <v>257</v>
      </c>
      <c r="G1565" s="27">
        <f t="shared" si="555"/>
        <v>177242188803</v>
      </c>
      <c r="H1565" s="27">
        <f t="shared" si="555"/>
        <v>0</v>
      </c>
      <c r="I1565" s="27">
        <f t="shared" si="555"/>
        <v>0</v>
      </c>
      <c r="J1565" s="27">
        <f t="shared" si="555"/>
        <v>0</v>
      </c>
      <c r="K1565" s="27">
        <f t="shared" si="555"/>
        <v>0</v>
      </c>
      <c r="L1565" s="27">
        <f t="shared" ref="L1565:L1588" si="557">+H1565-I1565+J1565-K1565</f>
        <v>0</v>
      </c>
      <c r="M1565" s="27">
        <f>+M1566</f>
        <v>177242188803</v>
      </c>
      <c r="N1565" s="27">
        <f t="shared" si="556"/>
        <v>177242188803</v>
      </c>
      <c r="O1565" s="27">
        <f t="shared" si="556"/>
        <v>177242188803</v>
      </c>
      <c r="P1565" s="27">
        <f t="shared" si="556"/>
        <v>12868469971</v>
      </c>
      <c r="Q1565" s="27">
        <f t="shared" si="556"/>
        <v>12868469971</v>
      </c>
    </row>
    <row r="1566" spans="1:17" ht="19.5" thickBot="1" x14ac:dyDescent="0.3">
      <c r="A1566" s="87" t="s">
        <v>511</v>
      </c>
      <c r="B1566" s="18" t="s">
        <v>319</v>
      </c>
      <c r="C1566" s="19" t="s">
        <v>13</v>
      </c>
      <c r="D1566" s="19">
        <v>13</v>
      </c>
      <c r="E1566" s="19" t="s">
        <v>14</v>
      </c>
      <c r="F1566" s="20" t="s">
        <v>247</v>
      </c>
      <c r="G1566" s="21">
        <v>177242188803</v>
      </c>
      <c r="H1566" s="21">
        <v>0</v>
      </c>
      <c r="I1566" s="21">
        <v>0</v>
      </c>
      <c r="J1566" s="21">
        <v>0</v>
      </c>
      <c r="K1566" s="21">
        <v>0</v>
      </c>
      <c r="L1566" s="21">
        <f t="shared" si="557"/>
        <v>0</v>
      </c>
      <c r="M1566" s="21">
        <f>+G1566+L1566</f>
        <v>177242188803</v>
      </c>
      <c r="N1566" s="21">
        <v>177242188803</v>
      </c>
      <c r="O1566" s="21">
        <v>177242188803</v>
      </c>
      <c r="P1566" s="21">
        <v>12868469971</v>
      </c>
      <c r="Q1566" s="21">
        <v>12868469971</v>
      </c>
    </row>
    <row r="1567" spans="1:17" ht="48" thickBot="1" x14ac:dyDescent="0.3">
      <c r="A1567" s="87" t="s">
        <v>511</v>
      </c>
      <c r="B1567" s="15" t="s">
        <v>320</v>
      </c>
      <c r="C1567" s="12" t="s">
        <v>13</v>
      </c>
      <c r="D1567" s="12">
        <v>13</v>
      </c>
      <c r="E1567" s="12" t="s">
        <v>14</v>
      </c>
      <c r="F1567" s="16" t="s">
        <v>493</v>
      </c>
      <c r="G1567" s="27">
        <f t="shared" ref="G1567:K1569" si="558">+G1568</f>
        <v>186661572672</v>
      </c>
      <c r="H1567" s="27">
        <f t="shared" si="558"/>
        <v>0</v>
      </c>
      <c r="I1567" s="27">
        <f t="shared" si="558"/>
        <v>0</v>
      </c>
      <c r="J1567" s="27">
        <f t="shared" si="558"/>
        <v>0</v>
      </c>
      <c r="K1567" s="27">
        <f t="shared" si="558"/>
        <v>0</v>
      </c>
      <c r="L1567" s="27">
        <f t="shared" si="557"/>
        <v>0</v>
      </c>
      <c r="M1567" s="27">
        <f>+M1568</f>
        <v>186661572672</v>
      </c>
      <c r="N1567" s="27">
        <f t="shared" ref="N1567:Q1569" si="559">+N1568</f>
        <v>186661572672</v>
      </c>
      <c r="O1567" s="27">
        <f t="shared" si="559"/>
        <v>186661572672</v>
      </c>
      <c r="P1567" s="27">
        <f t="shared" si="559"/>
        <v>65829708441</v>
      </c>
      <c r="Q1567" s="27">
        <f t="shared" si="559"/>
        <v>65829708441</v>
      </c>
    </row>
    <row r="1568" spans="1:17" ht="48" thickBot="1" x14ac:dyDescent="0.3">
      <c r="A1568" s="87" t="s">
        <v>511</v>
      </c>
      <c r="B1568" s="15" t="s">
        <v>322</v>
      </c>
      <c r="C1568" s="12" t="s">
        <v>13</v>
      </c>
      <c r="D1568" s="12">
        <v>13</v>
      </c>
      <c r="E1568" s="12" t="s">
        <v>14</v>
      </c>
      <c r="F1568" s="43" t="s">
        <v>493</v>
      </c>
      <c r="G1568" s="27">
        <f t="shared" si="558"/>
        <v>186661572672</v>
      </c>
      <c r="H1568" s="27">
        <f t="shared" si="558"/>
        <v>0</v>
      </c>
      <c r="I1568" s="27">
        <f t="shared" si="558"/>
        <v>0</v>
      </c>
      <c r="J1568" s="27">
        <f t="shared" si="558"/>
        <v>0</v>
      </c>
      <c r="K1568" s="27">
        <f t="shared" si="558"/>
        <v>0</v>
      </c>
      <c r="L1568" s="27">
        <f t="shared" si="557"/>
        <v>0</v>
      </c>
      <c r="M1568" s="27">
        <f>+M1569</f>
        <v>186661572672</v>
      </c>
      <c r="N1568" s="27">
        <f t="shared" si="559"/>
        <v>186661572672</v>
      </c>
      <c r="O1568" s="27">
        <f t="shared" si="559"/>
        <v>186661572672</v>
      </c>
      <c r="P1568" s="27">
        <f t="shared" si="559"/>
        <v>65829708441</v>
      </c>
      <c r="Q1568" s="27">
        <f t="shared" si="559"/>
        <v>65829708441</v>
      </c>
    </row>
    <row r="1569" spans="1:17" ht="19.5" thickBot="1" x14ac:dyDescent="0.3">
      <c r="A1569" s="87" t="s">
        <v>511</v>
      </c>
      <c r="B1569" s="15" t="s">
        <v>323</v>
      </c>
      <c r="C1569" s="12" t="s">
        <v>13</v>
      </c>
      <c r="D1569" s="12">
        <v>13</v>
      </c>
      <c r="E1569" s="12" t="s">
        <v>14</v>
      </c>
      <c r="F1569" s="16" t="s">
        <v>257</v>
      </c>
      <c r="G1569" s="27">
        <f t="shared" si="558"/>
        <v>186661572672</v>
      </c>
      <c r="H1569" s="27">
        <f t="shared" si="558"/>
        <v>0</v>
      </c>
      <c r="I1569" s="27">
        <f t="shared" si="558"/>
        <v>0</v>
      </c>
      <c r="J1569" s="27">
        <f t="shared" si="558"/>
        <v>0</v>
      </c>
      <c r="K1569" s="27">
        <f t="shared" si="558"/>
        <v>0</v>
      </c>
      <c r="L1569" s="27">
        <f t="shared" si="557"/>
        <v>0</v>
      </c>
      <c r="M1569" s="27">
        <f>+M1570</f>
        <v>186661572672</v>
      </c>
      <c r="N1569" s="27">
        <f t="shared" si="559"/>
        <v>186661572672</v>
      </c>
      <c r="O1569" s="27">
        <f t="shared" si="559"/>
        <v>186661572672</v>
      </c>
      <c r="P1569" s="27">
        <f t="shared" si="559"/>
        <v>65829708441</v>
      </c>
      <c r="Q1569" s="27">
        <f t="shared" si="559"/>
        <v>65829708441</v>
      </c>
    </row>
    <row r="1570" spans="1:17" ht="19.5" thickBot="1" x14ac:dyDescent="0.3">
      <c r="A1570" s="87" t="s">
        <v>511</v>
      </c>
      <c r="B1570" s="18" t="s">
        <v>324</v>
      </c>
      <c r="C1570" s="45" t="s">
        <v>13</v>
      </c>
      <c r="D1570" s="45">
        <v>13</v>
      </c>
      <c r="E1570" s="19" t="s">
        <v>14</v>
      </c>
      <c r="F1570" s="20" t="s">
        <v>247</v>
      </c>
      <c r="G1570" s="21">
        <v>186661572672</v>
      </c>
      <c r="H1570" s="21">
        <v>0</v>
      </c>
      <c r="I1570" s="21">
        <v>0</v>
      </c>
      <c r="J1570" s="21">
        <v>0</v>
      </c>
      <c r="K1570" s="21">
        <v>0</v>
      </c>
      <c r="L1570" s="21">
        <f t="shared" si="557"/>
        <v>0</v>
      </c>
      <c r="M1570" s="21">
        <f>+G1570+L1570</f>
        <v>186661572672</v>
      </c>
      <c r="N1570" s="21">
        <v>186661572672</v>
      </c>
      <c r="O1570" s="21">
        <v>186661572672</v>
      </c>
      <c r="P1570" s="21">
        <v>65829708441</v>
      </c>
      <c r="Q1570" s="21">
        <v>65829708441</v>
      </c>
    </row>
    <row r="1571" spans="1:17" ht="63.75" thickBot="1" x14ac:dyDescent="0.3">
      <c r="A1571" s="87" t="s">
        <v>511</v>
      </c>
      <c r="B1571" s="15" t="s">
        <v>325</v>
      </c>
      <c r="C1571" s="12" t="s">
        <v>13</v>
      </c>
      <c r="D1571" s="12">
        <v>13</v>
      </c>
      <c r="E1571" s="12" t="s">
        <v>14</v>
      </c>
      <c r="F1571" s="16" t="s">
        <v>494</v>
      </c>
      <c r="G1571" s="27">
        <f t="shared" ref="G1571:K1573" si="560">+G1572</f>
        <v>217966528302</v>
      </c>
      <c r="H1571" s="27">
        <f t="shared" si="560"/>
        <v>0</v>
      </c>
      <c r="I1571" s="27">
        <f t="shared" si="560"/>
        <v>0</v>
      </c>
      <c r="J1571" s="27">
        <f t="shared" si="560"/>
        <v>0</v>
      </c>
      <c r="K1571" s="27">
        <f t="shared" si="560"/>
        <v>0</v>
      </c>
      <c r="L1571" s="27">
        <f t="shared" si="557"/>
        <v>0</v>
      </c>
      <c r="M1571" s="27">
        <f>+M1572</f>
        <v>217966528302</v>
      </c>
      <c r="N1571" s="27">
        <f t="shared" ref="N1571:Q1573" si="561">+N1572</f>
        <v>217966528302</v>
      </c>
      <c r="O1571" s="27">
        <f t="shared" si="561"/>
        <v>217966528302</v>
      </c>
      <c r="P1571" s="27">
        <f t="shared" si="561"/>
        <v>35582322411</v>
      </c>
      <c r="Q1571" s="27">
        <f t="shared" si="561"/>
        <v>35582322411</v>
      </c>
    </row>
    <row r="1572" spans="1:17" ht="63.75" thickBot="1" x14ac:dyDescent="0.3">
      <c r="A1572" s="87" t="s">
        <v>511</v>
      </c>
      <c r="B1572" s="15" t="s">
        <v>327</v>
      </c>
      <c r="C1572" s="12" t="s">
        <v>13</v>
      </c>
      <c r="D1572" s="12">
        <v>13</v>
      </c>
      <c r="E1572" s="12" t="s">
        <v>14</v>
      </c>
      <c r="F1572" s="43" t="s">
        <v>494</v>
      </c>
      <c r="G1572" s="27">
        <f t="shared" si="560"/>
        <v>217966528302</v>
      </c>
      <c r="H1572" s="27">
        <f t="shared" si="560"/>
        <v>0</v>
      </c>
      <c r="I1572" s="27">
        <f t="shared" si="560"/>
        <v>0</v>
      </c>
      <c r="J1572" s="27">
        <f t="shared" si="560"/>
        <v>0</v>
      </c>
      <c r="K1572" s="27">
        <f t="shared" si="560"/>
        <v>0</v>
      </c>
      <c r="L1572" s="27">
        <f t="shared" si="557"/>
        <v>0</v>
      </c>
      <c r="M1572" s="27">
        <f>+M1573</f>
        <v>217966528302</v>
      </c>
      <c r="N1572" s="27">
        <f t="shared" si="561"/>
        <v>217966528302</v>
      </c>
      <c r="O1572" s="27">
        <f t="shared" si="561"/>
        <v>217966528302</v>
      </c>
      <c r="P1572" s="27">
        <f t="shared" si="561"/>
        <v>35582322411</v>
      </c>
      <c r="Q1572" s="27">
        <f t="shared" si="561"/>
        <v>35582322411</v>
      </c>
    </row>
    <row r="1573" spans="1:17" ht="19.5" thickBot="1" x14ac:dyDescent="0.3">
      <c r="A1573" s="87" t="s">
        <v>511</v>
      </c>
      <c r="B1573" s="15" t="s">
        <v>328</v>
      </c>
      <c r="C1573" s="12" t="s">
        <v>13</v>
      </c>
      <c r="D1573" s="12">
        <v>13</v>
      </c>
      <c r="E1573" s="12" t="s">
        <v>14</v>
      </c>
      <c r="F1573" s="16" t="s">
        <v>257</v>
      </c>
      <c r="G1573" s="27">
        <f t="shared" si="560"/>
        <v>217966528302</v>
      </c>
      <c r="H1573" s="27">
        <f t="shared" si="560"/>
        <v>0</v>
      </c>
      <c r="I1573" s="27">
        <f t="shared" si="560"/>
        <v>0</v>
      </c>
      <c r="J1573" s="27">
        <f t="shared" si="560"/>
        <v>0</v>
      </c>
      <c r="K1573" s="27">
        <f t="shared" si="560"/>
        <v>0</v>
      </c>
      <c r="L1573" s="27">
        <f t="shared" si="557"/>
        <v>0</v>
      </c>
      <c r="M1573" s="27">
        <f>+M1574</f>
        <v>217966528302</v>
      </c>
      <c r="N1573" s="27">
        <f t="shared" si="561"/>
        <v>217966528302</v>
      </c>
      <c r="O1573" s="27">
        <f t="shared" si="561"/>
        <v>217966528302</v>
      </c>
      <c r="P1573" s="27">
        <f t="shared" si="561"/>
        <v>35582322411</v>
      </c>
      <c r="Q1573" s="27">
        <f t="shared" si="561"/>
        <v>35582322411</v>
      </c>
    </row>
    <row r="1574" spans="1:17" ht="19.5" thickBot="1" x14ac:dyDescent="0.3">
      <c r="A1574" s="87" t="s">
        <v>511</v>
      </c>
      <c r="B1574" s="18" t="s">
        <v>329</v>
      </c>
      <c r="C1574" s="19" t="s">
        <v>13</v>
      </c>
      <c r="D1574" s="19">
        <v>13</v>
      </c>
      <c r="E1574" s="19" t="s">
        <v>14</v>
      </c>
      <c r="F1574" s="20" t="s">
        <v>247</v>
      </c>
      <c r="G1574" s="21">
        <v>217966528302</v>
      </c>
      <c r="H1574" s="21">
        <v>0</v>
      </c>
      <c r="I1574" s="21">
        <v>0</v>
      </c>
      <c r="J1574" s="21">
        <v>0</v>
      </c>
      <c r="K1574" s="21">
        <v>0</v>
      </c>
      <c r="L1574" s="21">
        <f t="shared" si="557"/>
        <v>0</v>
      </c>
      <c r="M1574" s="21">
        <f>+G1574+L1574</f>
        <v>217966528302</v>
      </c>
      <c r="N1574" s="21">
        <v>217966528302</v>
      </c>
      <c r="O1574" s="21">
        <v>217966528302</v>
      </c>
      <c r="P1574" s="21">
        <v>35582322411</v>
      </c>
      <c r="Q1574" s="21">
        <v>35582322411</v>
      </c>
    </row>
    <row r="1575" spans="1:17" ht="63.75" thickBot="1" x14ac:dyDescent="0.3">
      <c r="A1575" s="87" t="s">
        <v>511</v>
      </c>
      <c r="B1575" s="15" t="s">
        <v>330</v>
      </c>
      <c r="C1575" s="12" t="s">
        <v>13</v>
      </c>
      <c r="D1575" s="12">
        <v>13</v>
      </c>
      <c r="E1575" s="12" t="s">
        <v>14</v>
      </c>
      <c r="F1575" s="16" t="s">
        <v>495</v>
      </c>
      <c r="G1575" s="27">
        <f t="shared" ref="G1575:K1577" si="562">+G1576</f>
        <v>264689746048</v>
      </c>
      <c r="H1575" s="27">
        <f t="shared" si="562"/>
        <v>0</v>
      </c>
      <c r="I1575" s="27">
        <f t="shared" si="562"/>
        <v>0</v>
      </c>
      <c r="J1575" s="27">
        <f t="shared" si="562"/>
        <v>0</v>
      </c>
      <c r="K1575" s="27">
        <f t="shared" si="562"/>
        <v>0</v>
      </c>
      <c r="L1575" s="27">
        <f t="shared" si="557"/>
        <v>0</v>
      </c>
      <c r="M1575" s="27">
        <f>+M1576</f>
        <v>264689746048</v>
      </c>
      <c r="N1575" s="27">
        <f t="shared" ref="N1575:Q1577" si="563">+N1576</f>
        <v>264689746048</v>
      </c>
      <c r="O1575" s="27">
        <f t="shared" si="563"/>
        <v>264689746048</v>
      </c>
      <c r="P1575" s="27">
        <f t="shared" si="563"/>
        <v>18890851579</v>
      </c>
      <c r="Q1575" s="27">
        <f t="shared" si="563"/>
        <v>18890851579</v>
      </c>
    </row>
    <row r="1576" spans="1:17" ht="63.75" thickBot="1" x14ac:dyDescent="0.3">
      <c r="A1576" s="87" t="s">
        <v>511</v>
      </c>
      <c r="B1576" s="15" t="s">
        <v>332</v>
      </c>
      <c r="C1576" s="12" t="s">
        <v>13</v>
      </c>
      <c r="D1576" s="12">
        <v>13</v>
      </c>
      <c r="E1576" s="12" t="s">
        <v>14</v>
      </c>
      <c r="F1576" s="43" t="s">
        <v>495</v>
      </c>
      <c r="G1576" s="27">
        <f t="shared" si="562"/>
        <v>264689746048</v>
      </c>
      <c r="H1576" s="27">
        <f t="shared" si="562"/>
        <v>0</v>
      </c>
      <c r="I1576" s="27">
        <f t="shared" si="562"/>
        <v>0</v>
      </c>
      <c r="J1576" s="27">
        <f t="shared" si="562"/>
        <v>0</v>
      </c>
      <c r="K1576" s="27">
        <f t="shared" si="562"/>
        <v>0</v>
      </c>
      <c r="L1576" s="27">
        <f t="shared" si="557"/>
        <v>0</v>
      </c>
      <c r="M1576" s="27">
        <f>+M1577</f>
        <v>264689746048</v>
      </c>
      <c r="N1576" s="27">
        <f t="shared" si="563"/>
        <v>264689746048</v>
      </c>
      <c r="O1576" s="27">
        <f t="shared" si="563"/>
        <v>264689746048</v>
      </c>
      <c r="P1576" s="27">
        <f t="shared" si="563"/>
        <v>18890851579</v>
      </c>
      <c r="Q1576" s="27">
        <f t="shared" si="563"/>
        <v>18890851579</v>
      </c>
    </row>
    <row r="1577" spans="1:17" ht="19.5" thickBot="1" x14ac:dyDescent="0.3">
      <c r="A1577" s="87" t="s">
        <v>511</v>
      </c>
      <c r="B1577" s="15" t="s">
        <v>333</v>
      </c>
      <c r="C1577" s="12" t="s">
        <v>13</v>
      </c>
      <c r="D1577" s="12">
        <v>13</v>
      </c>
      <c r="E1577" s="12" t="s">
        <v>14</v>
      </c>
      <c r="F1577" s="16" t="s">
        <v>257</v>
      </c>
      <c r="G1577" s="27">
        <f t="shared" si="562"/>
        <v>264689746048</v>
      </c>
      <c r="H1577" s="27">
        <f t="shared" si="562"/>
        <v>0</v>
      </c>
      <c r="I1577" s="27">
        <f t="shared" si="562"/>
        <v>0</v>
      </c>
      <c r="J1577" s="27">
        <f t="shared" si="562"/>
        <v>0</v>
      </c>
      <c r="K1577" s="27">
        <f t="shared" si="562"/>
        <v>0</v>
      </c>
      <c r="L1577" s="27">
        <f t="shared" si="557"/>
        <v>0</v>
      </c>
      <c r="M1577" s="27">
        <f>+M1578</f>
        <v>264689746048</v>
      </c>
      <c r="N1577" s="27">
        <f t="shared" si="563"/>
        <v>264689746048</v>
      </c>
      <c r="O1577" s="27">
        <f t="shared" si="563"/>
        <v>264689746048</v>
      </c>
      <c r="P1577" s="27">
        <f t="shared" si="563"/>
        <v>18890851579</v>
      </c>
      <c r="Q1577" s="27">
        <f t="shared" si="563"/>
        <v>18890851579</v>
      </c>
    </row>
    <row r="1578" spans="1:17" ht="19.5" thickBot="1" x14ac:dyDescent="0.3">
      <c r="A1578" s="87" t="s">
        <v>511</v>
      </c>
      <c r="B1578" s="18" t="s">
        <v>334</v>
      </c>
      <c r="C1578" s="19" t="s">
        <v>13</v>
      </c>
      <c r="D1578" s="19">
        <v>13</v>
      </c>
      <c r="E1578" s="19" t="s">
        <v>14</v>
      </c>
      <c r="F1578" s="20" t="s">
        <v>247</v>
      </c>
      <c r="G1578" s="21">
        <v>264689746048</v>
      </c>
      <c r="H1578" s="21">
        <v>0</v>
      </c>
      <c r="I1578" s="21">
        <v>0</v>
      </c>
      <c r="J1578" s="21">
        <v>0</v>
      </c>
      <c r="K1578" s="21">
        <v>0</v>
      </c>
      <c r="L1578" s="21">
        <f t="shared" si="557"/>
        <v>0</v>
      </c>
      <c r="M1578" s="21">
        <f>+G1578+L1578</f>
        <v>264689746048</v>
      </c>
      <c r="N1578" s="21">
        <v>264689746048</v>
      </c>
      <c r="O1578" s="21">
        <v>264689746048</v>
      </c>
      <c r="P1578" s="21">
        <v>18890851579</v>
      </c>
      <c r="Q1578" s="21">
        <v>18890851579</v>
      </c>
    </row>
    <row r="1579" spans="1:17" ht="63.75" thickBot="1" x14ac:dyDescent="0.3">
      <c r="A1579" s="87" t="s">
        <v>511</v>
      </c>
      <c r="B1579" s="15" t="s">
        <v>335</v>
      </c>
      <c r="C1579" s="12" t="s">
        <v>13</v>
      </c>
      <c r="D1579" s="12">
        <v>13</v>
      </c>
      <c r="E1579" s="12" t="s">
        <v>14</v>
      </c>
      <c r="F1579" s="16" t="s">
        <v>496</v>
      </c>
      <c r="G1579" s="27">
        <f t="shared" ref="G1579:K1581" si="564">+G1580</f>
        <v>141607661383</v>
      </c>
      <c r="H1579" s="27">
        <f t="shared" si="564"/>
        <v>0</v>
      </c>
      <c r="I1579" s="27">
        <f t="shared" si="564"/>
        <v>0</v>
      </c>
      <c r="J1579" s="27">
        <f t="shared" si="564"/>
        <v>0</v>
      </c>
      <c r="K1579" s="27">
        <f t="shared" si="564"/>
        <v>0</v>
      </c>
      <c r="L1579" s="27">
        <f t="shared" si="557"/>
        <v>0</v>
      </c>
      <c r="M1579" s="27">
        <f>+M1580</f>
        <v>141607661383</v>
      </c>
      <c r="N1579" s="27">
        <f t="shared" ref="N1579:Q1581" si="565">+N1580</f>
        <v>141607661383</v>
      </c>
      <c r="O1579" s="27">
        <f t="shared" si="565"/>
        <v>141607661383</v>
      </c>
      <c r="P1579" s="27">
        <f t="shared" si="565"/>
        <v>35860807678</v>
      </c>
      <c r="Q1579" s="27">
        <f t="shared" si="565"/>
        <v>35860807678</v>
      </c>
    </row>
    <row r="1580" spans="1:17" ht="63.75" thickBot="1" x14ac:dyDescent="0.3">
      <c r="A1580" s="87" t="s">
        <v>511</v>
      </c>
      <c r="B1580" s="15" t="s">
        <v>337</v>
      </c>
      <c r="C1580" s="12" t="s">
        <v>13</v>
      </c>
      <c r="D1580" s="12">
        <v>13</v>
      </c>
      <c r="E1580" s="12" t="s">
        <v>14</v>
      </c>
      <c r="F1580" s="43" t="s">
        <v>496</v>
      </c>
      <c r="G1580" s="27">
        <f t="shared" si="564"/>
        <v>141607661383</v>
      </c>
      <c r="H1580" s="27">
        <f t="shared" si="564"/>
        <v>0</v>
      </c>
      <c r="I1580" s="27">
        <f t="shared" si="564"/>
        <v>0</v>
      </c>
      <c r="J1580" s="27">
        <f t="shared" si="564"/>
        <v>0</v>
      </c>
      <c r="K1580" s="27">
        <f t="shared" si="564"/>
        <v>0</v>
      </c>
      <c r="L1580" s="27">
        <f t="shared" si="557"/>
        <v>0</v>
      </c>
      <c r="M1580" s="27">
        <f>+M1581</f>
        <v>141607661383</v>
      </c>
      <c r="N1580" s="27">
        <f t="shared" si="565"/>
        <v>141607661383</v>
      </c>
      <c r="O1580" s="27">
        <f t="shared" si="565"/>
        <v>141607661383</v>
      </c>
      <c r="P1580" s="27">
        <f t="shared" si="565"/>
        <v>35860807678</v>
      </c>
      <c r="Q1580" s="27">
        <f t="shared" si="565"/>
        <v>35860807678</v>
      </c>
    </row>
    <row r="1581" spans="1:17" ht="19.5" thickBot="1" x14ac:dyDescent="0.3">
      <c r="A1581" s="87" t="s">
        <v>511</v>
      </c>
      <c r="B1581" s="15" t="s">
        <v>338</v>
      </c>
      <c r="C1581" s="12" t="s">
        <v>13</v>
      </c>
      <c r="D1581" s="12">
        <v>13</v>
      </c>
      <c r="E1581" s="12" t="s">
        <v>14</v>
      </c>
      <c r="F1581" s="16" t="s">
        <v>257</v>
      </c>
      <c r="G1581" s="27">
        <f t="shared" si="564"/>
        <v>141607661383</v>
      </c>
      <c r="H1581" s="27">
        <f t="shared" si="564"/>
        <v>0</v>
      </c>
      <c r="I1581" s="27">
        <f t="shared" si="564"/>
        <v>0</v>
      </c>
      <c r="J1581" s="27">
        <f t="shared" si="564"/>
        <v>0</v>
      </c>
      <c r="K1581" s="27">
        <f t="shared" si="564"/>
        <v>0</v>
      </c>
      <c r="L1581" s="27">
        <f t="shared" si="557"/>
        <v>0</v>
      </c>
      <c r="M1581" s="27">
        <f>+M1582</f>
        <v>141607661383</v>
      </c>
      <c r="N1581" s="27">
        <f t="shared" si="565"/>
        <v>141607661383</v>
      </c>
      <c r="O1581" s="27">
        <f t="shared" si="565"/>
        <v>141607661383</v>
      </c>
      <c r="P1581" s="27">
        <f t="shared" si="565"/>
        <v>35860807678</v>
      </c>
      <c r="Q1581" s="27">
        <f t="shared" si="565"/>
        <v>35860807678</v>
      </c>
    </row>
    <row r="1582" spans="1:17" ht="19.5" thickBot="1" x14ac:dyDescent="0.3">
      <c r="A1582" s="87" t="s">
        <v>511</v>
      </c>
      <c r="B1582" s="18" t="s">
        <v>339</v>
      </c>
      <c r="C1582" s="19" t="s">
        <v>13</v>
      </c>
      <c r="D1582" s="19">
        <v>13</v>
      </c>
      <c r="E1582" s="19" t="s">
        <v>14</v>
      </c>
      <c r="F1582" s="20" t="s">
        <v>247</v>
      </c>
      <c r="G1582" s="21">
        <v>141607661383</v>
      </c>
      <c r="H1582" s="21">
        <v>0</v>
      </c>
      <c r="I1582" s="21">
        <v>0</v>
      </c>
      <c r="J1582" s="21">
        <v>0</v>
      </c>
      <c r="K1582" s="21">
        <v>0</v>
      </c>
      <c r="L1582" s="21">
        <f t="shared" si="557"/>
        <v>0</v>
      </c>
      <c r="M1582" s="21">
        <f>+G1582+L1582</f>
        <v>141607661383</v>
      </c>
      <c r="N1582" s="21">
        <v>141607661383</v>
      </c>
      <c r="O1582" s="21">
        <v>141607661383</v>
      </c>
      <c r="P1582" s="21">
        <v>35860807678</v>
      </c>
      <c r="Q1582" s="21">
        <v>35860807678</v>
      </c>
    </row>
    <row r="1583" spans="1:17" ht="48" thickBot="1" x14ac:dyDescent="0.3">
      <c r="A1583" s="87" t="s">
        <v>511</v>
      </c>
      <c r="B1583" s="15" t="s">
        <v>340</v>
      </c>
      <c r="C1583" s="12" t="s">
        <v>13</v>
      </c>
      <c r="D1583" s="12">
        <v>13</v>
      </c>
      <c r="E1583" s="12" t="s">
        <v>14</v>
      </c>
      <c r="F1583" s="16" t="s">
        <v>497</v>
      </c>
      <c r="G1583" s="27">
        <f t="shared" ref="G1583:K1585" si="566">+G1584</f>
        <v>326484319237</v>
      </c>
      <c r="H1583" s="27">
        <f t="shared" si="566"/>
        <v>0</v>
      </c>
      <c r="I1583" s="27">
        <f t="shared" si="566"/>
        <v>0</v>
      </c>
      <c r="J1583" s="27">
        <f t="shared" si="566"/>
        <v>0</v>
      </c>
      <c r="K1583" s="27">
        <f t="shared" si="566"/>
        <v>0</v>
      </c>
      <c r="L1583" s="27">
        <f t="shared" si="557"/>
        <v>0</v>
      </c>
      <c r="M1583" s="27">
        <f>+M1584</f>
        <v>326484319237</v>
      </c>
      <c r="N1583" s="27">
        <f t="shared" ref="N1583:Q1585" si="567">+N1584</f>
        <v>326484319237</v>
      </c>
      <c r="O1583" s="27">
        <f t="shared" si="567"/>
        <v>326484319237</v>
      </c>
      <c r="P1583" s="27">
        <f t="shared" si="567"/>
        <v>18896410145</v>
      </c>
      <c r="Q1583" s="27">
        <f t="shared" si="567"/>
        <v>18896410145</v>
      </c>
    </row>
    <row r="1584" spans="1:17" ht="48" thickBot="1" x14ac:dyDescent="0.3">
      <c r="A1584" s="87" t="s">
        <v>511</v>
      </c>
      <c r="B1584" s="15" t="s">
        <v>342</v>
      </c>
      <c r="C1584" s="12" t="s">
        <v>13</v>
      </c>
      <c r="D1584" s="12">
        <v>13</v>
      </c>
      <c r="E1584" s="12" t="s">
        <v>14</v>
      </c>
      <c r="F1584" s="43" t="s">
        <v>497</v>
      </c>
      <c r="G1584" s="27">
        <f t="shared" si="566"/>
        <v>326484319237</v>
      </c>
      <c r="H1584" s="27">
        <f t="shared" si="566"/>
        <v>0</v>
      </c>
      <c r="I1584" s="27">
        <f t="shared" si="566"/>
        <v>0</v>
      </c>
      <c r="J1584" s="27">
        <f t="shared" si="566"/>
        <v>0</v>
      </c>
      <c r="K1584" s="27">
        <f t="shared" si="566"/>
        <v>0</v>
      </c>
      <c r="L1584" s="27">
        <f t="shared" si="557"/>
        <v>0</v>
      </c>
      <c r="M1584" s="27">
        <f>+M1585</f>
        <v>326484319237</v>
      </c>
      <c r="N1584" s="27">
        <f t="shared" si="567"/>
        <v>326484319237</v>
      </c>
      <c r="O1584" s="27">
        <f t="shared" si="567"/>
        <v>326484319237</v>
      </c>
      <c r="P1584" s="27">
        <f t="shared" si="567"/>
        <v>18896410145</v>
      </c>
      <c r="Q1584" s="27">
        <f t="shared" si="567"/>
        <v>18896410145</v>
      </c>
    </row>
    <row r="1585" spans="1:17" ht="19.5" thickBot="1" x14ac:dyDescent="0.3">
      <c r="A1585" s="87" t="s">
        <v>511</v>
      </c>
      <c r="B1585" s="15" t="s">
        <v>343</v>
      </c>
      <c r="C1585" s="12" t="s">
        <v>13</v>
      </c>
      <c r="D1585" s="12">
        <v>13</v>
      </c>
      <c r="E1585" s="12" t="s">
        <v>14</v>
      </c>
      <c r="F1585" s="16" t="s">
        <v>257</v>
      </c>
      <c r="G1585" s="27">
        <f t="shared" si="566"/>
        <v>326484319237</v>
      </c>
      <c r="H1585" s="27">
        <f t="shared" si="566"/>
        <v>0</v>
      </c>
      <c r="I1585" s="27">
        <f t="shared" si="566"/>
        <v>0</v>
      </c>
      <c r="J1585" s="27">
        <f t="shared" si="566"/>
        <v>0</v>
      </c>
      <c r="K1585" s="27">
        <f t="shared" si="566"/>
        <v>0</v>
      </c>
      <c r="L1585" s="27">
        <f t="shared" si="557"/>
        <v>0</v>
      </c>
      <c r="M1585" s="27">
        <f>+M1586</f>
        <v>326484319237</v>
      </c>
      <c r="N1585" s="27">
        <f t="shared" si="567"/>
        <v>326484319237</v>
      </c>
      <c r="O1585" s="27">
        <f t="shared" si="567"/>
        <v>326484319237</v>
      </c>
      <c r="P1585" s="27">
        <f t="shared" si="567"/>
        <v>18896410145</v>
      </c>
      <c r="Q1585" s="27">
        <f t="shared" si="567"/>
        <v>18896410145</v>
      </c>
    </row>
    <row r="1586" spans="1:17" ht="19.5" thickBot="1" x14ac:dyDescent="0.3">
      <c r="A1586" s="87" t="s">
        <v>511</v>
      </c>
      <c r="B1586" s="18" t="s">
        <v>344</v>
      </c>
      <c r="C1586" s="19" t="s">
        <v>13</v>
      </c>
      <c r="D1586" s="19">
        <v>13</v>
      </c>
      <c r="E1586" s="19" t="s">
        <v>14</v>
      </c>
      <c r="F1586" s="20" t="s">
        <v>247</v>
      </c>
      <c r="G1586" s="21">
        <v>326484319237</v>
      </c>
      <c r="H1586" s="21">
        <v>0</v>
      </c>
      <c r="I1586" s="21">
        <v>0</v>
      </c>
      <c r="J1586" s="21">
        <v>0</v>
      </c>
      <c r="K1586" s="21">
        <v>0</v>
      </c>
      <c r="L1586" s="21">
        <f t="shared" si="557"/>
        <v>0</v>
      </c>
      <c r="M1586" s="21">
        <f>+G1586+L1586</f>
        <v>326484319237</v>
      </c>
      <c r="N1586" s="21">
        <v>326484319237</v>
      </c>
      <c r="O1586" s="21">
        <v>326484319237</v>
      </c>
      <c r="P1586" s="21">
        <v>18896410145</v>
      </c>
      <c r="Q1586" s="21">
        <v>18896410145</v>
      </c>
    </row>
    <row r="1587" spans="1:17" ht="63.75" thickBot="1" x14ac:dyDescent="0.3">
      <c r="A1587" s="87" t="s">
        <v>511</v>
      </c>
      <c r="B1587" s="15" t="s">
        <v>345</v>
      </c>
      <c r="C1587" s="12" t="s">
        <v>13</v>
      </c>
      <c r="D1587" s="12">
        <v>13</v>
      </c>
      <c r="E1587" s="12" t="s">
        <v>14</v>
      </c>
      <c r="F1587" s="16" t="s">
        <v>498</v>
      </c>
      <c r="G1587" s="27">
        <f t="shared" ref="G1587:K1589" si="568">+G1588</f>
        <v>103270216578</v>
      </c>
      <c r="H1587" s="27">
        <f t="shared" si="568"/>
        <v>0</v>
      </c>
      <c r="I1587" s="27">
        <f t="shared" si="568"/>
        <v>0</v>
      </c>
      <c r="J1587" s="27">
        <f t="shared" si="568"/>
        <v>0</v>
      </c>
      <c r="K1587" s="27">
        <f t="shared" si="568"/>
        <v>0</v>
      </c>
      <c r="L1587" s="27">
        <f t="shared" si="557"/>
        <v>0</v>
      </c>
      <c r="M1587" s="27">
        <f>+M1588</f>
        <v>103270216578</v>
      </c>
      <c r="N1587" s="27">
        <f t="shared" ref="N1587:Q1589" si="569">+N1588</f>
        <v>103270216578</v>
      </c>
      <c r="O1587" s="27">
        <f t="shared" si="569"/>
        <v>103270216578</v>
      </c>
      <c r="P1587" s="27">
        <f t="shared" si="569"/>
        <v>2037283578</v>
      </c>
      <c r="Q1587" s="27">
        <f t="shared" si="569"/>
        <v>2037283578</v>
      </c>
    </row>
    <row r="1588" spans="1:17" ht="63.75" thickBot="1" x14ac:dyDescent="0.3">
      <c r="A1588" s="87" t="s">
        <v>511</v>
      </c>
      <c r="B1588" s="15" t="s">
        <v>347</v>
      </c>
      <c r="C1588" s="12" t="s">
        <v>13</v>
      </c>
      <c r="D1588" s="12">
        <v>13</v>
      </c>
      <c r="E1588" s="12" t="s">
        <v>14</v>
      </c>
      <c r="F1588" s="43" t="s">
        <v>498</v>
      </c>
      <c r="G1588" s="27">
        <f t="shared" si="568"/>
        <v>103270216578</v>
      </c>
      <c r="H1588" s="27">
        <f t="shared" si="568"/>
        <v>0</v>
      </c>
      <c r="I1588" s="27">
        <f t="shared" si="568"/>
        <v>0</v>
      </c>
      <c r="J1588" s="27">
        <f t="shared" si="568"/>
        <v>0</v>
      </c>
      <c r="K1588" s="27">
        <f t="shared" si="568"/>
        <v>0</v>
      </c>
      <c r="L1588" s="27">
        <f t="shared" si="557"/>
        <v>0</v>
      </c>
      <c r="M1588" s="27">
        <f>+M1589</f>
        <v>103270216578</v>
      </c>
      <c r="N1588" s="27">
        <f t="shared" si="569"/>
        <v>103270216578</v>
      </c>
      <c r="O1588" s="27">
        <f t="shared" si="569"/>
        <v>103270216578</v>
      </c>
      <c r="P1588" s="27">
        <f t="shared" si="569"/>
        <v>2037283578</v>
      </c>
      <c r="Q1588" s="27">
        <f t="shared" si="569"/>
        <v>2037283578</v>
      </c>
    </row>
    <row r="1589" spans="1:17" ht="19.5" thickBot="1" x14ac:dyDescent="0.3">
      <c r="A1589" s="87" t="s">
        <v>511</v>
      </c>
      <c r="B1589" s="15" t="s">
        <v>348</v>
      </c>
      <c r="C1589" s="12" t="s">
        <v>13</v>
      </c>
      <c r="D1589" s="12">
        <v>13</v>
      </c>
      <c r="E1589" s="12" t="s">
        <v>14</v>
      </c>
      <c r="F1589" s="16" t="s">
        <v>257</v>
      </c>
      <c r="G1589" s="27">
        <f t="shared" si="568"/>
        <v>103270216578</v>
      </c>
      <c r="H1589" s="27">
        <f t="shared" si="568"/>
        <v>0</v>
      </c>
      <c r="I1589" s="27">
        <f t="shared" si="568"/>
        <v>0</v>
      </c>
      <c r="J1589" s="27">
        <f t="shared" si="568"/>
        <v>0</v>
      </c>
      <c r="K1589" s="27">
        <f t="shared" si="568"/>
        <v>0</v>
      </c>
      <c r="L1589" s="27">
        <f>+L1590</f>
        <v>0</v>
      </c>
      <c r="M1589" s="27">
        <f>+M1590</f>
        <v>103270216578</v>
      </c>
      <c r="N1589" s="27">
        <f t="shared" si="569"/>
        <v>103270216578</v>
      </c>
      <c r="O1589" s="27">
        <f t="shared" si="569"/>
        <v>103270216578</v>
      </c>
      <c r="P1589" s="27">
        <f t="shared" si="569"/>
        <v>2037283578</v>
      </c>
      <c r="Q1589" s="27">
        <f t="shared" si="569"/>
        <v>2037283578</v>
      </c>
    </row>
    <row r="1590" spans="1:17" ht="19.5" thickBot="1" x14ac:dyDescent="0.3">
      <c r="A1590" s="87" t="s">
        <v>511</v>
      </c>
      <c r="B1590" s="18" t="s">
        <v>349</v>
      </c>
      <c r="C1590" s="19" t="s">
        <v>13</v>
      </c>
      <c r="D1590" s="19">
        <v>13</v>
      </c>
      <c r="E1590" s="19" t="s">
        <v>14</v>
      </c>
      <c r="F1590" s="20" t="s">
        <v>247</v>
      </c>
      <c r="G1590" s="21">
        <v>103270216578</v>
      </c>
      <c r="H1590" s="21">
        <v>0</v>
      </c>
      <c r="I1590" s="21">
        <v>0</v>
      </c>
      <c r="J1590" s="21">
        <v>0</v>
      </c>
      <c r="K1590" s="21">
        <v>0</v>
      </c>
      <c r="L1590" s="21">
        <f t="shared" ref="L1590:L1653" si="570">+H1590-I1590+J1590-K1590</f>
        <v>0</v>
      </c>
      <c r="M1590" s="21">
        <f>+G1590+L1590</f>
        <v>103270216578</v>
      </c>
      <c r="N1590" s="21">
        <v>103270216578</v>
      </c>
      <c r="O1590" s="21">
        <v>103270216578</v>
      </c>
      <c r="P1590" s="21">
        <v>2037283578</v>
      </c>
      <c r="Q1590" s="21">
        <v>2037283578</v>
      </c>
    </row>
    <row r="1591" spans="1:17" ht="63.75" thickBot="1" x14ac:dyDescent="0.3">
      <c r="A1591" s="87" t="s">
        <v>511</v>
      </c>
      <c r="B1591" s="15" t="s">
        <v>350</v>
      </c>
      <c r="C1591" s="12" t="s">
        <v>13</v>
      </c>
      <c r="D1591" s="12">
        <v>13</v>
      </c>
      <c r="E1591" s="12" t="s">
        <v>14</v>
      </c>
      <c r="F1591" s="16" t="s">
        <v>499</v>
      </c>
      <c r="G1591" s="27">
        <f t="shared" ref="G1591:K1593" si="571">+G1592</f>
        <v>323578411182</v>
      </c>
      <c r="H1591" s="27">
        <f t="shared" si="571"/>
        <v>0</v>
      </c>
      <c r="I1591" s="27">
        <f t="shared" si="571"/>
        <v>0</v>
      </c>
      <c r="J1591" s="27">
        <f t="shared" si="571"/>
        <v>0</v>
      </c>
      <c r="K1591" s="27">
        <f t="shared" si="571"/>
        <v>0</v>
      </c>
      <c r="L1591" s="27">
        <f t="shared" si="570"/>
        <v>0</v>
      </c>
      <c r="M1591" s="27">
        <f>+M1592</f>
        <v>323578411182</v>
      </c>
      <c r="N1591" s="27">
        <f t="shared" ref="N1591:Q1593" si="572">+N1592</f>
        <v>323578411182</v>
      </c>
      <c r="O1591" s="27">
        <f t="shared" si="572"/>
        <v>323578411182</v>
      </c>
      <c r="P1591" s="27">
        <f t="shared" si="572"/>
        <v>1121067275</v>
      </c>
      <c r="Q1591" s="27">
        <f t="shared" si="572"/>
        <v>1121067275</v>
      </c>
    </row>
    <row r="1592" spans="1:17" ht="63.75" thickBot="1" x14ac:dyDescent="0.3">
      <c r="A1592" s="87" t="s">
        <v>511</v>
      </c>
      <c r="B1592" s="15" t="s">
        <v>352</v>
      </c>
      <c r="C1592" s="12" t="s">
        <v>13</v>
      </c>
      <c r="D1592" s="12">
        <v>13</v>
      </c>
      <c r="E1592" s="12" t="s">
        <v>14</v>
      </c>
      <c r="F1592" s="16" t="s">
        <v>499</v>
      </c>
      <c r="G1592" s="27">
        <f t="shared" si="571"/>
        <v>323578411182</v>
      </c>
      <c r="H1592" s="27">
        <f t="shared" si="571"/>
        <v>0</v>
      </c>
      <c r="I1592" s="27">
        <f t="shared" si="571"/>
        <v>0</v>
      </c>
      <c r="J1592" s="27">
        <f t="shared" si="571"/>
        <v>0</v>
      </c>
      <c r="K1592" s="27">
        <f t="shared" si="571"/>
        <v>0</v>
      </c>
      <c r="L1592" s="27">
        <f t="shared" si="570"/>
        <v>0</v>
      </c>
      <c r="M1592" s="27">
        <f>+M1593</f>
        <v>323578411182</v>
      </c>
      <c r="N1592" s="27">
        <f t="shared" si="572"/>
        <v>323578411182</v>
      </c>
      <c r="O1592" s="27">
        <f t="shared" si="572"/>
        <v>323578411182</v>
      </c>
      <c r="P1592" s="27">
        <f t="shared" si="572"/>
        <v>1121067275</v>
      </c>
      <c r="Q1592" s="27">
        <f t="shared" si="572"/>
        <v>1121067275</v>
      </c>
    </row>
    <row r="1593" spans="1:17" ht="19.5" thickBot="1" x14ac:dyDescent="0.3">
      <c r="A1593" s="87" t="s">
        <v>511</v>
      </c>
      <c r="B1593" s="15" t="s">
        <v>353</v>
      </c>
      <c r="C1593" s="12" t="s">
        <v>13</v>
      </c>
      <c r="D1593" s="12">
        <v>13</v>
      </c>
      <c r="E1593" s="12" t="s">
        <v>14</v>
      </c>
      <c r="F1593" s="16" t="s">
        <v>257</v>
      </c>
      <c r="G1593" s="27">
        <f t="shared" si="571"/>
        <v>323578411182</v>
      </c>
      <c r="H1593" s="27">
        <f t="shared" si="571"/>
        <v>0</v>
      </c>
      <c r="I1593" s="27">
        <f t="shared" si="571"/>
        <v>0</v>
      </c>
      <c r="J1593" s="27">
        <f t="shared" si="571"/>
        <v>0</v>
      </c>
      <c r="K1593" s="27">
        <f t="shared" si="571"/>
        <v>0</v>
      </c>
      <c r="L1593" s="27">
        <f t="shared" si="570"/>
        <v>0</v>
      </c>
      <c r="M1593" s="27">
        <f>+M1594</f>
        <v>323578411182</v>
      </c>
      <c r="N1593" s="27">
        <f t="shared" si="572"/>
        <v>323578411182</v>
      </c>
      <c r="O1593" s="27">
        <f t="shared" si="572"/>
        <v>323578411182</v>
      </c>
      <c r="P1593" s="27">
        <f t="shared" si="572"/>
        <v>1121067275</v>
      </c>
      <c r="Q1593" s="27">
        <f t="shared" si="572"/>
        <v>1121067275</v>
      </c>
    </row>
    <row r="1594" spans="1:17" ht="19.5" thickBot="1" x14ac:dyDescent="0.3">
      <c r="A1594" s="87" t="s">
        <v>511</v>
      </c>
      <c r="B1594" s="18" t="s">
        <v>354</v>
      </c>
      <c r="C1594" s="19" t="s">
        <v>13</v>
      </c>
      <c r="D1594" s="19">
        <v>13</v>
      </c>
      <c r="E1594" s="19" t="s">
        <v>14</v>
      </c>
      <c r="F1594" s="20" t="s">
        <v>247</v>
      </c>
      <c r="G1594" s="21">
        <v>323578411182</v>
      </c>
      <c r="H1594" s="21">
        <v>0</v>
      </c>
      <c r="I1594" s="21">
        <v>0</v>
      </c>
      <c r="J1594" s="21">
        <v>0</v>
      </c>
      <c r="K1594" s="21">
        <v>0</v>
      </c>
      <c r="L1594" s="21">
        <f t="shared" si="570"/>
        <v>0</v>
      </c>
      <c r="M1594" s="21">
        <f>+G1594+L1594</f>
        <v>323578411182</v>
      </c>
      <c r="N1594" s="21">
        <v>323578411182</v>
      </c>
      <c r="O1594" s="21">
        <v>323578411182</v>
      </c>
      <c r="P1594" s="21">
        <v>1121067275</v>
      </c>
      <c r="Q1594" s="21">
        <v>1121067275</v>
      </c>
    </row>
    <row r="1595" spans="1:17" ht="63.75" thickBot="1" x14ac:dyDescent="0.3">
      <c r="A1595" s="87" t="s">
        <v>511</v>
      </c>
      <c r="B1595" s="15" t="s">
        <v>355</v>
      </c>
      <c r="C1595" s="12" t="s">
        <v>13</v>
      </c>
      <c r="D1595" s="12">
        <v>13</v>
      </c>
      <c r="E1595" s="12" t="s">
        <v>14</v>
      </c>
      <c r="F1595" s="16" t="s">
        <v>500</v>
      </c>
      <c r="G1595" s="27">
        <f t="shared" ref="G1595:K1597" si="573">+G1596</f>
        <v>53127095469</v>
      </c>
      <c r="H1595" s="27">
        <f t="shared" si="573"/>
        <v>0</v>
      </c>
      <c r="I1595" s="27">
        <f t="shared" si="573"/>
        <v>0</v>
      </c>
      <c r="J1595" s="27">
        <f t="shared" si="573"/>
        <v>0</v>
      </c>
      <c r="K1595" s="27">
        <f t="shared" si="573"/>
        <v>0</v>
      </c>
      <c r="L1595" s="27">
        <f t="shared" si="570"/>
        <v>0</v>
      </c>
      <c r="M1595" s="27">
        <f>+M1596</f>
        <v>53127095469</v>
      </c>
      <c r="N1595" s="27">
        <f t="shared" ref="N1595:Q1597" si="574">+N1596</f>
        <v>53127095469</v>
      </c>
      <c r="O1595" s="27">
        <f t="shared" si="574"/>
        <v>53127095469</v>
      </c>
      <c r="P1595" s="27">
        <f t="shared" si="574"/>
        <v>0</v>
      </c>
      <c r="Q1595" s="27">
        <f t="shared" si="574"/>
        <v>0</v>
      </c>
    </row>
    <row r="1596" spans="1:17" ht="63.75" thickBot="1" x14ac:dyDescent="0.3">
      <c r="A1596" s="87" t="s">
        <v>511</v>
      </c>
      <c r="B1596" s="15" t="s">
        <v>357</v>
      </c>
      <c r="C1596" s="12" t="s">
        <v>13</v>
      </c>
      <c r="D1596" s="12">
        <v>13</v>
      </c>
      <c r="E1596" s="12" t="s">
        <v>14</v>
      </c>
      <c r="F1596" s="43" t="s">
        <v>500</v>
      </c>
      <c r="G1596" s="27">
        <f t="shared" si="573"/>
        <v>53127095469</v>
      </c>
      <c r="H1596" s="27">
        <f t="shared" si="573"/>
        <v>0</v>
      </c>
      <c r="I1596" s="27">
        <f t="shared" si="573"/>
        <v>0</v>
      </c>
      <c r="J1596" s="27">
        <f t="shared" si="573"/>
        <v>0</v>
      </c>
      <c r="K1596" s="27">
        <f t="shared" si="573"/>
        <v>0</v>
      </c>
      <c r="L1596" s="27">
        <f t="shared" si="570"/>
        <v>0</v>
      </c>
      <c r="M1596" s="27">
        <f>+M1597</f>
        <v>53127095469</v>
      </c>
      <c r="N1596" s="27">
        <f t="shared" si="574"/>
        <v>53127095469</v>
      </c>
      <c r="O1596" s="27">
        <f t="shared" si="574"/>
        <v>53127095469</v>
      </c>
      <c r="P1596" s="27">
        <f t="shared" si="574"/>
        <v>0</v>
      </c>
      <c r="Q1596" s="27">
        <f t="shared" si="574"/>
        <v>0</v>
      </c>
    </row>
    <row r="1597" spans="1:17" ht="19.5" thickBot="1" x14ac:dyDescent="0.3">
      <c r="A1597" s="87" t="s">
        <v>511</v>
      </c>
      <c r="B1597" s="15" t="s">
        <v>358</v>
      </c>
      <c r="C1597" s="12" t="s">
        <v>13</v>
      </c>
      <c r="D1597" s="12">
        <v>13</v>
      </c>
      <c r="E1597" s="12" t="s">
        <v>14</v>
      </c>
      <c r="F1597" s="16" t="s">
        <v>257</v>
      </c>
      <c r="G1597" s="27">
        <f t="shared" si="573"/>
        <v>53127095469</v>
      </c>
      <c r="H1597" s="27">
        <f t="shared" si="573"/>
        <v>0</v>
      </c>
      <c r="I1597" s="27">
        <f t="shared" si="573"/>
        <v>0</v>
      </c>
      <c r="J1597" s="27">
        <f t="shared" si="573"/>
        <v>0</v>
      </c>
      <c r="K1597" s="27">
        <f t="shared" si="573"/>
        <v>0</v>
      </c>
      <c r="L1597" s="27">
        <f t="shared" si="570"/>
        <v>0</v>
      </c>
      <c r="M1597" s="27">
        <f>+M1598</f>
        <v>53127095469</v>
      </c>
      <c r="N1597" s="27">
        <f t="shared" si="574"/>
        <v>53127095469</v>
      </c>
      <c r="O1597" s="27">
        <f t="shared" si="574"/>
        <v>53127095469</v>
      </c>
      <c r="P1597" s="27">
        <f t="shared" si="574"/>
        <v>0</v>
      </c>
      <c r="Q1597" s="27">
        <f t="shared" si="574"/>
        <v>0</v>
      </c>
    </row>
    <row r="1598" spans="1:17" ht="19.5" thickBot="1" x14ac:dyDescent="0.3">
      <c r="A1598" s="87" t="s">
        <v>511</v>
      </c>
      <c r="B1598" s="18" t="s">
        <v>359</v>
      </c>
      <c r="C1598" s="19" t="s">
        <v>13</v>
      </c>
      <c r="D1598" s="19">
        <v>13</v>
      </c>
      <c r="E1598" s="19" t="s">
        <v>14</v>
      </c>
      <c r="F1598" s="20" t="s">
        <v>247</v>
      </c>
      <c r="G1598" s="21">
        <v>53127095469</v>
      </c>
      <c r="H1598" s="21">
        <v>0</v>
      </c>
      <c r="I1598" s="21">
        <v>0</v>
      </c>
      <c r="J1598" s="21">
        <v>0</v>
      </c>
      <c r="K1598" s="21">
        <v>0</v>
      </c>
      <c r="L1598" s="21">
        <f t="shared" si="570"/>
        <v>0</v>
      </c>
      <c r="M1598" s="21">
        <f>+G1598+L1598</f>
        <v>53127095469</v>
      </c>
      <c r="N1598" s="21">
        <v>53127095469</v>
      </c>
      <c r="O1598" s="21">
        <v>53127095469</v>
      </c>
      <c r="P1598" s="21">
        <v>0</v>
      </c>
      <c r="Q1598" s="21">
        <v>0</v>
      </c>
    </row>
    <row r="1599" spans="1:17" ht="48" thickBot="1" x14ac:dyDescent="0.3">
      <c r="A1599" s="87" t="s">
        <v>511</v>
      </c>
      <c r="B1599" s="44" t="s">
        <v>360</v>
      </c>
      <c r="C1599" s="46" t="s">
        <v>13</v>
      </c>
      <c r="D1599" s="12">
        <v>11</v>
      </c>
      <c r="E1599" s="12" t="s">
        <v>14</v>
      </c>
      <c r="F1599" s="43" t="s">
        <v>501</v>
      </c>
      <c r="G1599" s="26">
        <f t="shared" ref="G1599:K1600" si="575">+G1601</f>
        <v>25000000000</v>
      </c>
      <c r="H1599" s="26">
        <f t="shared" si="575"/>
        <v>0</v>
      </c>
      <c r="I1599" s="26">
        <f t="shared" si="575"/>
        <v>0</v>
      </c>
      <c r="J1599" s="26">
        <f t="shared" si="575"/>
        <v>0</v>
      </c>
      <c r="K1599" s="26">
        <f t="shared" si="575"/>
        <v>0</v>
      </c>
      <c r="L1599" s="26">
        <f t="shared" si="570"/>
        <v>0</v>
      </c>
      <c r="M1599" s="29">
        <f>+G1599+L1599</f>
        <v>25000000000</v>
      </c>
      <c r="N1599" s="26">
        <f t="shared" ref="N1599:Q1600" si="576">+N1601</f>
        <v>4357331701.8699999</v>
      </c>
      <c r="O1599" s="26">
        <f t="shared" si="576"/>
        <v>2199964783.96</v>
      </c>
      <c r="P1599" s="26">
        <f t="shared" si="576"/>
        <v>913743301.46000004</v>
      </c>
      <c r="Q1599" s="26">
        <f t="shared" si="576"/>
        <v>913743301.46000004</v>
      </c>
    </row>
    <row r="1600" spans="1:17" ht="48" thickBot="1" x14ac:dyDescent="0.3">
      <c r="A1600" s="87" t="s">
        <v>511</v>
      </c>
      <c r="B1600" s="44" t="s">
        <v>360</v>
      </c>
      <c r="C1600" s="46" t="s">
        <v>13</v>
      </c>
      <c r="D1600" s="12">
        <v>13</v>
      </c>
      <c r="E1600" s="12" t="s">
        <v>14</v>
      </c>
      <c r="F1600" s="43" t="s">
        <v>501</v>
      </c>
      <c r="G1600" s="26">
        <f t="shared" si="575"/>
        <v>80000000000</v>
      </c>
      <c r="H1600" s="26">
        <f t="shared" si="575"/>
        <v>0</v>
      </c>
      <c r="I1600" s="26">
        <f t="shared" si="575"/>
        <v>0</v>
      </c>
      <c r="J1600" s="26">
        <f t="shared" si="575"/>
        <v>0</v>
      </c>
      <c r="K1600" s="26">
        <f t="shared" si="575"/>
        <v>0</v>
      </c>
      <c r="L1600" s="26">
        <f t="shared" si="570"/>
        <v>0</v>
      </c>
      <c r="M1600" s="29">
        <f>+G1600+L1600</f>
        <v>80000000000</v>
      </c>
      <c r="N1600" s="26">
        <f t="shared" si="576"/>
        <v>0</v>
      </c>
      <c r="O1600" s="26">
        <f t="shared" si="576"/>
        <v>0</v>
      </c>
      <c r="P1600" s="26">
        <f t="shared" si="576"/>
        <v>0</v>
      </c>
      <c r="Q1600" s="26">
        <f t="shared" si="576"/>
        <v>0</v>
      </c>
    </row>
    <row r="1601" spans="1:17" ht="48" thickBot="1" x14ac:dyDescent="0.3">
      <c r="A1601" s="87" t="s">
        <v>511</v>
      </c>
      <c r="B1601" s="44" t="s">
        <v>362</v>
      </c>
      <c r="C1601" s="46" t="s">
        <v>13</v>
      </c>
      <c r="D1601" s="12">
        <v>11</v>
      </c>
      <c r="E1601" s="12" t="s">
        <v>14</v>
      </c>
      <c r="F1601" s="43" t="s">
        <v>501</v>
      </c>
      <c r="G1601" s="26">
        <f>+G1604+G1608</f>
        <v>25000000000</v>
      </c>
      <c r="H1601" s="26">
        <f>+H1604+H1608</f>
        <v>0</v>
      </c>
      <c r="I1601" s="26">
        <f>+I1604+I1608</f>
        <v>0</v>
      </c>
      <c r="J1601" s="26">
        <f>+J1604+J1608</f>
        <v>0</v>
      </c>
      <c r="K1601" s="26">
        <f>+K1604+K1608</f>
        <v>0</v>
      </c>
      <c r="L1601" s="26">
        <f t="shared" si="570"/>
        <v>0</v>
      </c>
      <c r="M1601" s="29">
        <f>+G1601+L1601</f>
        <v>25000000000</v>
      </c>
      <c r="N1601" s="26">
        <f>+N1604+N1608</f>
        <v>4357331701.8699999</v>
      </c>
      <c r="O1601" s="26">
        <f>+O1604+O1608</f>
        <v>2199964783.96</v>
      </c>
      <c r="P1601" s="26">
        <f>+P1604+P1608</f>
        <v>913743301.46000004</v>
      </c>
      <c r="Q1601" s="26">
        <f>+Q1604+Q1608</f>
        <v>913743301.46000004</v>
      </c>
    </row>
    <row r="1602" spans="1:17" ht="48" thickBot="1" x14ac:dyDescent="0.3">
      <c r="A1602" s="87" t="s">
        <v>511</v>
      </c>
      <c r="B1602" s="44" t="s">
        <v>362</v>
      </c>
      <c r="C1602" s="46" t="s">
        <v>13</v>
      </c>
      <c r="D1602" s="12">
        <v>13</v>
      </c>
      <c r="E1602" s="12" t="s">
        <v>14</v>
      </c>
      <c r="F1602" s="43" t="s">
        <v>501</v>
      </c>
      <c r="G1602" s="26">
        <f>+G1606</f>
        <v>80000000000</v>
      </c>
      <c r="H1602" s="26">
        <f>+H1606</f>
        <v>0</v>
      </c>
      <c r="I1602" s="26">
        <f>+I1606</f>
        <v>0</v>
      </c>
      <c r="J1602" s="26">
        <f>+J1606</f>
        <v>0</v>
      </c>
      <c r="K1602" s="26">
        <f>+K1606</f>
        <v>0</v>
      </c>
      <c r="L1602" s="26">
        <f t="shared" si="570"/>
        <v>0</v>
      </c>
      <c r="M1602" s="29">
        <f>+G1602+L1602</f>
        <v>80000000000</v>
      </c>
      <c r="N1602" s="26">
        <f>+N1606</f>
        <v>0</v>
      </c>
      <c r="O1602" s="26">
        <f>+O1606</f>
        <v>0</v>
      </c>
      <c r="P1602" s="26">
        <f>+P1606</f>
        <v>0</v>
      </c>
      <c r="Q1602" s="26">
        <f>+Q1606</f>
        <v>0</v>
      </c>
    </row>
    <row r="1603" spans="1:17" ht="19.5" thickBot="1" x14ac:dyDescent="0.3">
      <c r="A1603" s="87" t="s">
        <v>511</v>
      </c>
      <c r="B1603" s="44" t="s">
        <v>363</v>
      </c>
      <c r="C1603" s="46" t="s">
        <v>13</v>
      </c>
      <c r="D1603" s="12">
        <v>11</v>
      </c>
      <c r="E1603" s="12" t="s">
        <v>14</v>
      </c>
      <c r="F1603" s="43" t="s">
        <v>364</v>
      </c>
      <c r="G1603" s="26">
        <f>+G1604</f>
        <v>12000000000</v>
      </c>
      <c r="H1603" s="26">
        <f>+H1604</f>
        <v>0</v>
      </c>
      <c r="I1603" s="26">
        <f>+I1604</f>
        <v>0</v>
      </c>
      <c r="J1603" s="26">
        <f>+J1604</f>
        <v>0</v>
      </c>
      <c r="K1603" s="26">
        <f>+K1604</f>
        <v>0</v>
      </c>
      <c r="L1603" s="26">
        <f t="shared" si="570"/>
        <v>0</v>
      </c>
      <c r="M1603" s="26">
        <f>+M1604</f>
        <v>12000000000</v>
      </c>
      <c r="N1603" s="26">
        <f>+N1604</f>
        <v>15000</v>
      </c>
      <c r="O1603" s="26">
        <f>+O1604</f>
        <v>0</v>
      </c>
      <c r="P1603" s="26">
        <f>+P1604</f>
        <v>0</v>
      </c>
      <c r="Q1603" s="26">
        <f>+Q1604</f>
        <v>0</v>
      </c>
    </row>
    <row r="1604" spans="1:17" ht="19.5" thickBot="1" x14ac:dyDescent="0.3">
      <c r="A1604" s="87" t="s">
        <v>511</v>
      </c>
      <c r="B1604" s="47" t="s">
        <v>365</v>
      </c>
      <c r="C1604" s="48" t="s">
        <v>13</v>
      </c>
      <c r="D1604" s="19">
        <v>11</v>
      </c>
      <c r="E1604" s="19" t="s">
        <v>14</v>
      </c>
      <c r="F1604" s="20" t="s">
        <v>247</v>
      </c>
      <c r="G1604" s="21">
        <v>12000000000</v>
      </c>
      <c r="H1604" s="32">
        <v>0</v>
      </c>
      <c r="I1604" s="32">
        <v>0</v>
      </c>
      <c r="J1604" s="32">
        <v>0</v>
      </c>
      <c r="K1604" s="32">
        <v>0</v>
      </c>
      <c r="L1604" s="32">
        <f t="shared" si="570"/>
        <v>0</v>
      </c>
      <c r="M1604" s="21">
        <f>+G1604+L1604</f>
        <v>12000000000</v>
      </c>
      <c r="N1604" s="32">
        <v>15000</v>
      </c>
      <c r="O1604" s="32">
        <v>0</v>
      </c>
      <c r="P1604" s="32">
        <v>0</v>
      </c>
      <c r="Q1604" s="32">
        <v>0</v>
      </c>
    </row>
    <row r="1605" spans="1:17" ht="32.25" thickBot="1" x14ac:dyDescent="0.3">
      <c r="A1605" s="87" t="s">
        <v>511</v>
      </c>
      <c r="B1605" s="44" t="s">
        <v>366</v>
      </c>
      <c r="C1605" s="46" t="s">
        <v>13</v>
      </c>
      <c r="D1605" s="12">
        <v>13</v>
      </c>
      <c r="E1605" s="12" t="s">
        <v>14</v>
      </c>
      <c r="F1605" s="43" t="s">
        <v>367</v>
      </c>
      <c r="G1605" s="26">
        <f>+G1606</f>
        <v>80000000000</v>
      </c>
      <c r="H1605" s="26">
        <f>+H1606</f>
        <v>0</v>
      </c>
      <c r="I1605" s="26">
        <f>+I1606</f>
        <v>0</v>
      </c>
      <c r="J1605" s="26">
        <f>+J1606</f>
        <v>0</v>
      </c>
      <c r="K1605" s="26">
        <f>+K1606</f>
        <v>0</v>
      </c>
      <c r="L1605" s="26">
        <f t="shared" si="570"/>
        <v>0</v>
      </c>
      <c r="M1605" s="26">
        <f>+M1606</f>
        <v>80000000000</v>
      </c>
      <c r="N1605" s="26">
        <f>+N1606</f>
        <v>0</v>
      </c>
      <c r="O1605" s="26">
        <f>+O1606</f>
        <v>0</v>
      </c>
      <c r="P1605" s="26">
        <f>+P1606</f>
        <v>0</v>
      </c>
      <c r="Q1605" s="26">
        <f>+Q1606</f>
        <v>0</v>
      </c>
    </row>
    <row r="1606" spans="1:17" ht="19.5" thickBot="1" x14ac:dyDescent="0.3">
      <c r="A1606" s="87" t="s">
        <v>511</v>
      </c>
      <c r="B1606" s="47" t="s">
        <v>368</v>
      </c>
      <c r="C1606" s="48" t="s">
        <v>13</v>
      </c>
      <c r="D1606" s="19">
        <v>13</v>
      </c>
      <c r="E1606" s="19" t="s">
        <v>14</v>
      </c>
      <c r="F1606" s="20" t="s">
        <v>247</v>
      </c>
      <c r="G1606" s="32">
        <v>80000000000</v>
      </c>
      <c r="H1606" s="32">
        <v>0</v>
      </c>
      <c r="I1606" s="32">
        <v>0</v>
      </c>
      <c r="J1606" s="32">
        <v>0</v>
      </c>
      <c r="K1606" s="32">
        <v>0</v>
      </c>
      <c r="L1606" s="32">
        <f t="shared" si="570"/>
        <v>0</v>
      </c>
      <c r="M1606" s="21">
        <f>+G1606+L1606</f>
        <v>80000000000</v>
      </c>
      <c r="N1606" s="21">
        <v>0</v>
      </c>
      <c r="O1606" s="21">
        <v>0</v>
      </c>
      <c r="P1606" s="21">
        <v>0</v>
      </c>
      <c r="Q1606" s="21">
        <v>0</v>
      </c>
    </row>
    <row r="1607" spans="1:17" ht="19.5" thickBot="1" x14ac:dyDescent="0.3">
      <c r="A1607" s="87" t="s">
        <v>511</v>
      </c>
      <c r="B1607" s="44" t="s">
        <v>369</v>
      </c>
      <c r="C1607" s="46" t="s">
        <v>13</v>
      </c>
      <c r="D1607" s="12">
        <v>11</v>
      </c>
      <c r="E1607" s="12" t="s">
        <v>14</v>
      </c>
      <c r="F1607" s="43" t="s">
        <v>257</v>
      </c>
      <c r="G1607" s="26">
        <f>+G1608</f>
        <v>13000000000</v>
      </c>
      <c r="H1607" s="26">
        <f>+H1608</f>
        <v>0</v>
      </c>
      <c r="I1607" s="26">
        <f>+I1608</f>
        <v>0</v>
      </c>
      <c r="J1607" s="26">
        <f>+J1608</f>
        <v>0</v>
      </c>
      <c r="K1607" s="26">
        <f>+K1608</f>
        <v>0</v>
      </c>
      <c r="L1607" s="26">
        <f t="shared" si="570"/>
        <v>0</v>
      </c>
      <c r="M1607" s="26">
        <f>+M1608</f>
        <v>13000000000</v>
      </c>
      <c r="N1607" s="26">
        <f>+N1608</f>
        <v>4357316701.8699999</v>
      </c>
      <c r="O1607" s="26">
        <f>+O1608</f>
        <v>2199964783.96</v>
      </c>
      <c r="P1607" s="26">
        <f>+P1608</f>
        <v>913743301.46000004</v>
      </c>
      <c r="Q1607" s="26">
        <f>+Q1608</f>
        <v>913743301.46000004</v>
      </c>
    </row>
    <row r="1608" spans="1:17" ht="19.5" thickBot="1" x14ac:dyDescent="0.3">
      <c r="A1608" s="87" t="s">
        <v>511</v>
      </c>
      <c r="B1608" s="47" t="s">
        <v>370</v>
      </c>
      <c r="C1608" s="48" t="s">
        <v>13</v>
      </c>
      <c r="D1608" s="19">
        <v>11</v>
      </c>
      <c r="E1608" s="19" t="s">
        <v>14</v>
      </c>
      <c r="F1608" s="20" t="s">
        <v>247</v>
      </c>
      <c r="G1608" s="21">
        <v>13000000000</v>
      </c>
      <c r="H1608" s="32">
        <v>0</v>
      </c>
      <c r="I1608" s="32">
        <v>0</v>
      </c>
      <c r="J1608" s="32">
        <v>0</v>
      </c>
      <c r="K1608" s="32">
        <v>0</v>
      </c>
      <c r="L1608" s="32">
        <f t="shared" si="570"/>
        <v>0</v>
      </c>
      <c r="M1608" s="21">
        <f>+G1608+L1608</f>
        <v>13000000000</v>
      </c>
      <c r="N1608" s="21">
        <v>4357316701.8699999</v>
      </c>
      <c r="O1608" s="21">
        <v>2199964783.96</v>
      </c>
      <c r="P1608" s="32">
        <v>913743301.46000004</v>
      </c>
      <c r="Q1608" s="32">
        <v>913743301.46000004</v>
      </c>
    </row>
    <row r="1609" spans="1:17" ht="32.25" thickBot="1" x14ac:dyDescent="0.3">
      <c r="A1609" s="87" t="s">
        <v>511</v>
      </c>
      <c r="B1609" s="15" t="s">
        <v>371</v>
      </c>
      <c r="C1609" s="12" t="s">
        <v>13</v>
      </c>
      <c r="D1609" s="12">
        <v>13</v>
      </c>
      <c r="E1609" s="12" t="s">
        <v>14</v>
      </c>
      <c r="F1609" s="43" t="s">
        <v>372</v>
      </c>
      <c r="G1609" s="27">
        <f>+G1610</f>
        <v>6042022926</v>
      </c>
      <c r="H1609" s="27">
        <f>+H1610</f>
        <v>0</v>
      </c>
      <c r="I1609" s="27">
        <f>+I1610</f>
        <v>0</v>
      </c>
      <c r="J1609" s="27">
        <f>+J1610</f>
        <v>0</v>
      </c>
      <c r="K1609" s="27">
        <f>+K1610</f>
        <v>0</v>
      </c>
      <c r="L1609" s="27">
        <f t="shared" si="570"/>
        <v>0</v>
      </c>
      <c r="M1609" s="27">
        <f>+M1610</f>
        <v>6042022926</v>
      </c>
      <c r="N1609" s="27">
        <f>+N1610</f>
        <v>4126617128.5</v>
      </c>
      <c r="O1609" s="27">
        <f>+O1610</f>
        <v>4081530241.8699999</v>
      </c>
      <c r="P1609" s="27">
        <f>+P1610</f>
        <v>813854738.87</v>
      </c>
      <c r="Q1609" s="27">
        <f>+Q1610</f>
        <v>813854738.87</v>
      </c>
    </row>
    <row r="1610" spans="1:17" ht="19.5" thickBot="1" x14ac:dyDescent="0.3">
      <c r="A1610" s="87" t="s">
        <v>511</v>
      </c>
      <c r="B1610" s="15" t="s">
        <v>373</v>
      </c>
      <c r="C1610" s="12" t="s">
        <v>13</v>
      </c>
      <c r="D1610" s="12">
        <v>13</v>
      </c>
      <c r="E1610" s="12" t="s">
        <v>14</v>
      </c>
      <c r="F1610" s="16" t="s">
        <v>240</v>
      </c>
      <c r="G1610" s="27">
        <f>+G1611+G1615</f>
        <v>6042022926</v>
      </c>
      <c r="H1610" s="27">
        <f>+H1611+H1615</f>
        <v>0</v>
      </c>
      <c r="I1610" s="27">
        <f>+I1611+I1615</f>
        <v>0</v>
      </c>
      <c r="J1610" s="27">
        <f>+J1611+J1615</f>
        <v>0</v>
      </c>
      <c r="K1610" s="27">
        <f>+K1611+K1615</f>
        <v>0</v>
      </c>
      <c r="L1610" s="27">
        <f t="shared" si="570"/>
        <v>0</v>
      </c>
      <c r="M1610" s="27">
        <f>+M1611+M1615</f>
        <v>6042022926</v>
      </c>
      <c r="N1610" s="27">
        <f>+N1611+N1615</f>
        <v>4126617128.5</v>
      </c>
      <c r="O1610" s="27">
        <f>+O1611+O1615</f>
        <v>4081530241.8699999</v>
      </c>
      <c r="P1610" s="27">
        <f>+P1611+P1615</f>
        <v>813854738.87</v>
      </c>
      <c r="Q1610" s="27">
        <f>+Q1611+Q1615</f>
        <v>813854738.87</v>
      </c>
    </row>
    <row r="1611" spans="1:17" ht="32.25" thickBot="1" x14ac:dyDescent="0.3">
      <c r="A1611" s="87" t="s">
        <v>511</v>
      </c>
      <c r="B1611" s="15" t="s">
        <v>374</v>
      </c>
      <c r="C1611" s="12" t="s">
        <v>13</v>
      </c>
      <c r="D1611" s="12">
        <v>13</v>
      </c>
      <c r="E1611" s="12" t="s">
        <v>14</v>
      </c>
      <c r="F1611" s="16" t="s">
        <v>375</v>
      </c>
      <c r="G1611" s="27">
        <f t="shared" ref="G1611:K1613" si="577">+G1612</f>
        <v>2257022926</v>
      </c>
      <c r="H1611" s="27">
        <f t="shared" si="577"/>
        <v>0</v>
      </c>
      <c r="I1611" s="27">
        <f t="shared" si="577"/>
        <v>0</v>
      </c>
      <c r="J1611" s="27">
        <f t="shared" si="577"/>
        <v>0</v>
      </c>
      <c r="K1611" s="27">
        <f t="shared" si="577"/>
        <v>0</v>
      </c>
      <c r="L1611" s="27">
        <f t="shared" si="570"/>
        <v>0</v>
      </c>
      <c r="M1611" s="27">
        <f>+M1612</f>
        <v>2257022926</v>
      </c>
      <c r="N1611" s="27">
        <f t="shared" ref="N1611:Q1613" si="578">+N1612</f>
        <v>2038605302.5</v>
      </c>
      <c r="O1611" s="27">
        <f t="shared" si="578"/>
        <v>1993518415.8699999</v>
      </c>
      <c r="P1611" s="27">
        <f t="shared" si="578"/>
        <v>813854738.87</v>
      </c>
      <c r="Q1611" s="27">
        <f t="shared" si="578"/>
        <v>813854738.87</v>
      </c>
    </row>
    <row r="1612" spans="1:17" ht="32.25" thickBot="1" x14ac:dyDescent="0.3">
      <c r="A1612" s="87" t="s">
        <v>511</v>
      </c>
      <c r="B1612" s="15" t="s">
        <v>376</v>
      </c>
      <c r="C1612" s="12" t="s">
        <v>13</v>
      </c>
      <c r="D1612" s="12">
        <v>13</v>
      </c>
      <c r="E1612" s="12" t="s">
        <v>14</v>
      </c>
      <c r="F1612" s="16" t="s">
        <v>375</v>
      </c>
      <c r="G1612" s="27">
        <f t="shared" si="577"/>
        <v>2257022926</v>
      </c>
      <c r="H1612" s="27">
        <f t="shared" si="577"/>
        <v>0</v>
      </c>
      <c r="I1612" s="27">
        <f t="shared" si="577"/>
        <v>0</v>
      </c>
      <c r="J1612" s="27">
        <f t="shared" si="577"/>
        <v>0</v>
      </c>
      <c r="K1612" s="27">
        <f t="shared" si="577"/>
        <v>0</v>
      </c>
      <c r="L1612" s="27">
        <f t="shared" si="570"/>
        <v>0</v>
      </c>
      <c r="M1612" s="27">
        <f>+M1613</f>
        <v>2257022926</v>
      </c>
      <c r="N1612" s="27">
        <f t="shared" si="578"/>
        <v>2038605302.5</v>
      </c>
      <c r="O1612" s="27">
        <f t="shared" si="578"/>
        <v>1993518415.8699999</v>
      </c>
      <c r="P1612" s="27">
        <f t="shared" si="578"/>
        <v>813854738.87</v>
      </c>
      <c r="Q1612" s="27">
        <f t="shared" si="578"/>
        <v>813854738.87</v>
      </c>
    </row>
    <row r="1613" spans="1:17" ht="19.5" thickBot="1" x14ac:dyDescent="0.3">
      <c r="A1613" s="87" t="s">
        <v>511</v>
      </c>
      <c r="B1613" s="15" t="s">
        <v>377</v>
      </c>
      <c r="C1613" s="12" t="s">
        <v>13</v>
      </c>
      <c r="D1613" s="12">
        <v>13</v>
      </c>
      <c r="E1613" s="12" t="s">
        <v>14</v>
      </c>
      <c r="F1613" s="43" t="s">
        <v>378</v>
      </c>
      <c r="G1613" s="27">
        <f t="shared" si="577"/>
        <v>2257022926</v>
      </c>
      <c r="H1613" s="27">
        <f t="shared" si="577"/>
        <v>0</v>
      </c>
      <c r="I1613" s="27">
        <f t="shared" si="577"/>
        <v>0</v>
      </c>
      <c r="J1613" s="27">
        <f t="shared" si="577"/>
        <v>0</v>
      </c>
      <c r="K1613" s="27">
        <f t="shared" si="577"/>
        <v>0</v>
      </c>
      <c r="L1613" s="27">
        <f t="shared" si="570"/>
        <v>0</v>
      </c>
      <c r="M1613" s="27">
        <f>+M1614</f>
        <v>2257022926</v>
      </c>
      <c r="N1613" s="27">
        <f t="shared" si="578"/>
        <v>2038605302.5</v>
      </c>
      <c r="O1613" s="27">
        <f t="shared" si="578"/>
        <v>1993518415.8699999</v>
      </c>
      <c r="P1613" s="27">
        <f t="shared" si="578"/>
        <v>813854738.87</v>
      </c>
      <c r="Q1613" s="27">
        <f t="shared" si="578"/>
        <v>813854738.87</v>
      </c>
    </row>
    <row r="1614" spans="1:17" ht="19.5" thickBot="1" x14ac:dyDescent="0.3">
      <c r="A1614" s="87" t="s">
        <v>511</v>
      </c>
      <c r="B1614" s="18" t="s">
        <v>379</v>
      </c>
      <c r="C1614" s="19" t="s">
        <v>13</v>
      </c>
      <c r="D1614" s="19">
        <v>13</v>
      </c>
      <c r="E1614" s="19" t="s">
        <v>14</v>
      </c>
      <c r="F1614" s="20" t="s">
        <v>247</v>
      </c>
      <c r="G1614" s="21">
        <v>2257022926</v>
      </c>
      <c r="H1614" s="21">
        <v>0</v>
      </c>
      <c r="I1614" s="21">
        <v>0</v>
      </c>
      <c r="J1614" s="21">
        <v>0</v>
      </c>
      <c r="K1614" s="21">
        <v>0</v>
      </c>
      <c r="L1614" s="21">
        <f t="shared" si="570"/>
        <v>0</v>
      </c>
      <c r="M1614" s="21">
        <f>+G1614+L1614</f>
        <v>2257022926</v>
      </c>
      <c r="N1614" s="21">
        <v>2038605302.5</v>
      </c>
      <c r="O1614" s="21">
        <v>1993518415.8699999</v>
      </c>
      <c r="P1614" s="21">
        <v>813854738.87</v>
      </c>
      <c r="Q1614" s="21">
        <v>813854738.87</v>
      </c>
    </row>
    <row r="1615" spans="1:17" ht="32.25" thickBot="1" x14ac:dyDescent="0.3">
      <c r="A1615" s="87" t="s">
        <v>511</v>
      </c>
      <c r="B1615" s="15" t="s">
        <v>380</v>
      </c>
      <c r="C1615" s="12" t="s">
        <v>13</v>
      </c>
      <c r="D1615" s="12">
        <v>13</v>
      </c>
      <c r="E1615" s="12" t="s">
        <v>14</v>
      </c>
      <c r="F1615" s="16" t="s">
        <v>381</v>
      </c>
      <c r="G1615" s="27">
        <f t="shared" ref="G1615:K1617" si="579">+G1616</f>
        <v>3785000000</v>
      </c>
      <c r="H1615" s="27">
        <f t="shared" si="579"/>
        <v>0</v>
      </c>
      <c r="I1615" s="27">
        <f t="shared" si="579"/>
        <v>0</v>
      </c>
      <c r="J1615" s="27">
        <f t="shared" si="579"/>
        <v>0</v>
      </c>
      <c r="K1615" s="27">
        <f t="shared" si="579"/>
        <v>0</v>
      </c>
      <c r="L1615" s="27">
        <f t="shared" si="570"/>
        <v>0</v>
      </c>
      <c r="M1615" s="27">
        <f>+M1616</f>
        <v>3785000000</v>
      </c>
      <c r="N1615" s="27">
        <f t="shared" ref="N1615:Q1617" si="580">+N1616</f>
        <v>2088011826</v>
      </c>
      <c r="O1615" s="27">
        <f t="shared" si="580"/>
        <v>2088011826</v>
      </c>
      <c r="P1615" s="27">
        <f t="shared" si="580"/>
        <v>0</v>
      </c>
      <c r="Q1615" s="27">
        <f t="shared" si="580"/>
        <v>0</v>
      </c>
    </row>
    <row r="1616" spans="1:17" ht="32.25" thickBot="1" x14ac:dyDescent="0.3">
      <c r="A1616" s="87" t="s">
        <v>511</v>
      </c>
      <c r="B1616" s="15" t="s">
        <v>382</v>
      </c>
      <c r="C1616" s="12" t="s">
        <v>13</v>
      </c>
      <c r="D1616" s="12">
        <v>13</v>
      </c>
      <c r="E1616" s="12" t="s">
        <v>14</v>
      </c>
      <c r="F1616" s="16" t="s">
        <v>383</v>
      </c>
      <c r="G1616" s="27">
        <f t="shared" si="579"/>
        <v>3785000000</v>
      </c>
      <c r="H1616" s="27">
        <f t="shared" si="579"/>
        <v>0</v>
      </c>
      <c r="I1616" s="27">
        <f t="shared" si="579"/>
        <v>0</v>
      </c>
      <c r="J1616" s="27">
        <f t="shared" si="579"/>
        <v>0</v>
      </c>
      <c r="K1616" s="27">
        <f t="shared" si="579"/>
        <v>0</v>
      </c>
      <c r="L1616" s="27">
        <f t="shared" si="570"/>
        <v>0</v>
      </c>
      <c r="M1616" s="27">
        <f>+M1617</f>
        <v>3785000000</v>
      </c>
      <c r="N1616" s="27">
        <f t="shared" si="580"/>
        <v>2088011826</v>
      </c>
      <c r="O1616" s="27">
        <f t="shared" si="580"/>
        <v>2088011826</v>
      </c>
      <c r="P1616" s="27">
        <f t="shared" si="580"/>
        <v>0</v>
      </c>
      <c r="Q1616" s="27">
        <f t="shared" si="580"/>
        <v>0</v>
      </c>
    </row>
    <row r="1617" spans="1:17" ht="19.5" thickBot="1" x14ac:dyDescent="0.3">
      <c r="A1617" s="87" t="s">
        <v>511</v>
      </c>
      <c r="B1617" s="15" t="s">
        <v>384</v>
      </c>
      <c r="C1617" s="12" t="s">
        <v>13</v>
      </c>
      <c r="D1617" s="12">
        <v>13</v>
      </c>
      <c r="E1617" s="12" t="s">
        <v>14</v>
      </c>
      <c r="F1617" s="43" t="s">
        <v>378</v>
      </c>
      <c r="G1617" s="27">
        <f t="shared" si="579"/>
        <v>3785000000</v>
      </c>
      <c r="H1617" s="27">
        <f t="shared" si="579"/>
        <v>0</v>
      </c>
      <c r="I1617" s="27">
        <f t="shared" si="579"/>
        <v>0</v>
      </c>
      <c r="J1617" s="27">
        <f t="shared" si="579"/>
        <v>0</v>
      </c>
      <c r="K1617" s="27">
        <f t="shared" si="579"/>
        <v>0</v>
      </c>
      <c r="L1617" s="27">
        <f t="shared" si="570"/>
        <v>0</v>
      </c>
      <c r="M1617" s="27">
        <f>+M1618</f>
        <v>3785000000</v>
      </c>
      <c r="N1617" s="27">
        <f t="shared" si="580"/>
        <v>2088011826</v>
      </c>
      <c r="O1617" s="27">
        <f t="shared" si="580"/>
        <v>2088011826</v>
      </c>
      <c r="P1617" s="27">
        <f t="shared" si="580"/>
        <v>0</v>
      </c>
      <c r="Q1617" s="27">
        <f t="shared" si="580"/>
        <v>0</v>
      </c>
    </row>
    <row r="1618" spans="1:17" ht="19.5" thickBot="1" x14ac:dyDescent="0.3">
      <c r="A1618" s="87" t="s">
        <v>511</v>
      </c>
      <c r="B1618" s="18" t="s">
        <v>385</v>
      </c>
      <c r="C1618" s="19" t="s">
        <v>13</v>
      </c>
      <c r="D1618" s="19">
        <v>13</v>
      </c>
      <c r="E1618" s="19" t="s">
        <v>14</v>
      </c>
      <c r="F1618" s="20" t="s">
        <v>247</v>
      </c>
      <c r="G1618" s="21">
        <v>3785000000</v>
      </c>
      <c r="H1618" s="21">
        <v>0</v>
      </c>
      <c r="I1618" s="21">
        <v>0</v>
      </c>
      <c r="J1618" s="21">
        <v>0</v>
      </c>
      <c r="K1618" s="21">
        <v>0</v>
      </c>
      <c r="L1618" s="21">
        <f t="shared" si="570"/>
        <v>0</v>
      </c>
      <c r="M1618" s="21">
        <f>+G1618+L1618</f>
        <v>3785000000</v>
      </c>
      <c r="N1618" s="21">
        <v>2088011826</v>
      </c>
      <c r="O1618" s="21">
        <v>2088011826</v>
      </c>
      <c r="P1618" s="21">
        <v>0</v>
      </c>
      <c r="Q1618" s="21">
        <v>0</v>
      </c>
    </row>
    <row r="1619" spans="1:17" ht="19.5" thickBot="1" x14ac:dyDescent="0.3">
      <c r="A1619" s="87" t="s">
        <v>511</v>
      </c>
      <c r="B1619" s="15" t="s">
        <v>386</v>
      </c>
      <c r="C1619" s="12" t="s">
        <v>13</v>
      </c>
      <c r="D1619" s="12">
        <v>13</v>
      </c>
      <c r="E1619" s="12" t="s">
        <v>14</v>
      </c>
      <c r="F1619" s="16" t="s">
        <v>387</v>
      </c>
      <c r="G1619" s="27">
        <f t="shared" ref="G1619:K1620" si="581">+G1621</f>
        <v>1124097372</v>
      </c>
      <c r="H1619" s="27">
        <f t="shared" si="581"/>
        <v>0</v>
      </c>
      <c r="I1619" s="27">
        <f t="shared" si="581"/>
        <v>0</v>
      </c>
      <c r="J1619" s="27">
        <f t="shared" si="581"/>
        <v>0</v>
      </c>
      <c r="K1619" s="27">
        <f t="shared" si="581"/>
        <v>0</v>
      </c>
      <c r="L1619" s="27">
        <f t="shared" si="570"/>
        <v>0</v>
      </c>
      <c r="M1619" s="27">
        <f>+M1621</f>
        <v>1124097372</v>
      </c>
      <c r="N1619" s="27">
        <f t="shared" ref="N1619:Q1620" si="582">+N1621</f>
        <v>903560586</v>
      </c>
      <c r="O1619" s="27">
        <f t="shared" si="582"/>
        <v>855059681.61000001</v>
      </c>
      <c r="P1619" s="27">
        <f t="shared" si="582"/>
        <v>353621583.87</v>
      </c>
      <c r="Q1619" s="27">
        <f t="shared" si="582"/>
        <v>352887021.87</v>
      </c>
    </row>
    <row r="1620" spans="1:17" ht="19.5" thickBot="1" x14ac:dyDescent="0.3">
      <c r="A1620" s="87" t="s">
        <v>511</v>
      </c>
      <c r="B1620" s="15" t="s">
        <v>386</v>
      </c>
      <c r="C1620" s="12" t="s">
        <v>16</v>
      </c>
      <c r="D1620" s="12">
        <v>20</v>
      </c>
      <c r="E1620" s="12" t="s">
        <v>14</v>
      </c>
      <c r="F1620" s="16" t="s">
        <v>387</v>
      </c>
      <c r="G1620" s="27">
        <f t="shared" si="581"/>
        <v>76235881312</v>
      </c>
      <c r="H1620" s="27">
        <f t="shared" si="581"/>
        <v>0</v>
      </c>
      <c r="I1620" s="27">
        <f t="shared" si="581"/>
        <v>0</v>
      </c>
      <c r="J1620" s="27">
        <f t="shared" si="581"/>
        <v>0</v>
      </c>
      <c r="K1620" s="27">
        <f t="shared" si="581"/>
        <v>0</v>
      </c>
      <c r="L1620" s="27">
        <f t="shared" si="570"/>
        <v>0</v>
      </c>
      <c r="M1620" s="27">
        <f>+M1622</f>
        <v>76235881312</v>
      </c>
      <c r="N1620" s="27">
        <f t="shared" si="582"/>
        <v>65573446870.620003</v>
      </c>
      <c r="O1620" s="27">
        <f t="shared" si="582"/>
        <v>62335153984</v>
      </c>
      <c r="P1620" s="27">
        <f t="shared" si="582"/>
        <v>8084396113.3000002</v>
      </c>
      <c r="Q1620" s="27">
        <f t="shared" si="582"/>
        <v>7759668538.3000002</v>
      </c>
    </row>
    <row r="1621" spans="1:17" ht="19.5" thickBot="1" x14ac:dyDescent="0.3">
      <c r="A1621" s="87" t="s">
        <v>511</v>
      </c>
      <c r="B1621" s="15" t="s">
        <v>388</v>
      </c>
      <c r="C1621" s="12" t="s">
        <v>13</v>
      </c>
      <c r="D1621" s="12">
        <v>13</v>
      </c>
      <c r="E1621" s="12" t="s">
        <v>14</v>
      </c>
      <c r="F1621" s="16" t="s">
        <v>240</v>
      </c>
      <c r="G1621" s="27">
        <f>+G1629</f>
        <v>1124097372</v>
      </c>
      <c r="H1621" s="27">
        <f>+H1629</f>
        <v>0</v>
      </c>
      <c r="I1621" s="27">
        <f>+I1629</f>
        <v>0</v>
      </c>
      <c r="J1621" s="27">
        <f>+J1629</f>
        <v>0</v>
      </c>
      <c r="K1621" s="27">
        <f>+K1629</f>
        <v>0</v>
      </c>
      <c r="L1621" s="27">
        <f t="shared" si="570"/>
        <v>0</v>
      </c>
      <c r="M1621" s="27">
        <f>+M1629</f>
        <v>1124097372</v>
      </c>
      <c r="N1621" s="27">
        <f>+N1629</f>
        <v>903560586</v>
      </c>
      <c r="O1621" s="27">
        <f>+O1629</f>
        <v>855059681.61000001</v>
      </c>
      <c r="P1621" s="27">
        <f>+P1629</f>
        <v>353621583.87</v>
      </c>
      <c r="Q1621" s="27">
        <f>+Q1629</f>
        <v>352887021.87</v>
      </c>
    </row>
    <row r="1622" spans="1:17" ht="19.5" thickBot="1" x14ac:dyDescent="0.3">
      <c r="A1622" s="87" t="s">
        <v>511</v>
      </c>
      <c r="B1622" s="15" t="s">
        <v>388</v>
      </c>
      <c r="C1622" s="12" t="s">
        <v>16</v>
      </c>
      <c r="D1622" s="12">
        <v>20</v>
      </c>
      <c r="E1622" s="12" t="s">
        <v>14</v>
      </c>
      <c r="F1622" s="16" t="s">
        <v>240</v>
      </c>
      <c r="G1622" s="27">
        <f t="shared" ref="G1622:K1623" si="583">+G1623</f>
        <v>76235881312</v>
      </c>
      <c r="H1622" s="27">
        <f t="shared" si="583"/>
        <v>0</v>
      </c>
      <c r="I1622" s="27">
        <f t="shared" si="583"/>
        <v>0</v>
      </c>
      <c r="J1622" s="27">
        <f t="shared" si="583"/>
        <v>0</v>
      </c>
      <c r="K1622" s="27">
        <f t="shared" si="583"/>
        <v>0</v>
      </c>
      <c r="L1622" s="27">
        <f t="shared" si="570"/>
        <v>0</v>
      </c>
      <c r="M1622" s="27">
        <f>+M1623</f>
        <v>76235881312</v>
      </c>
      <c r="N1622" s="27">
        <f t="shared" ref="N1622:Q1623" si="584">+N1623</f>
        <v>65573446870.620003</v>
      </c>
      <c r="O1622" s="27">
        <f t="shared" si="584"/>
        <v>62335153984</v>
      </c>
      <c r="P1622" s="27">
        <f>+P1623</f>
        <v>8084396113.3000002</v>
      </c>
      <c r="Q1622" s="27">
        <f t="shared" si="584"/>
        <v>7759668538.3000002</v>
      </c>
    </row>
    <row r="1623" spans="1:17" ht="48" thickBot="1" x14ac:dyDescent="0.3">
      <c r="A1623" s="87" t="s">
        <v>511</v>
      </c>
      <c r="B1623" s="15" t="s">
        <v>389</v>
      </c>
      <c r="C1623" s="12" t="s">
        <v>16</v>
      </c>
      <c r="D1623" s="12">
        <v>20</v>
      </c>
      <c r="E1623" s="12" t="s">
        <v>14</v>
      </c>
      <c r="F1623" s="43" t="s">
        <v>390</v>
      </c>
      <c r="G1623" s="27">
        <f t="shared" si="583"/>
        <v>76235881312</v>
      </c>
      <c r="H1623" s="27">
        <f t="shared" si="583"/>
        <v>0</v>
      </c>
      <c r="I1623" s="27">
        <f t="shared" si="583"/>
        <v>0</v>
      </c>
      <c r="J1623" s="27">
        <f t="shared" si="583"/>
        <v>0</v>
      </c>
      <c r="K1623" s="27">
        <f t="shared" si="583"/>
        <v>0</v>
      </c>
      <c r="L1623" s="27">
        <f t="shared" si="570"/>
        <v>0</v>
      </c>
      <c r="M1623" s="27">
        <f>+M1624</f>
        <v>76235881312</v>
      </c>
      <c r="N1623" s="27">
        <f t="shared" si="584"/>
        <v>65573446870.620003</v>
      </c>
      <c r="O1623" s="27">
        <f t="shared" si="584"/>
        <v>62335153984</v>
      </c>
      <c r="P1623" s="27">
        <f>+P1624</f>
        <v>8084396113.3000002</v>
      </c>
      <c r="Q1623" s="27">
        <f t="shared" si="584"/>
        <v>7759668538.3000002</v>
      </c>
    </row>
    <row r="1624" spans="1:17" ht="48" thickBot="1" x14ac:dyDescent="0.3">
      <c r="A1624" s="87" t="s">
        <v>511</v>
      </c>
      <c r="B1624" s="15" t="s">
        <v>391</v>
      </c>
      <c r="C1624" s="12" t="s">
        <v>16</v>
      </c>
      <c r="D1624" s="12">
        <v>20</v>
      </c>
      <c r="E1624" s="12" t="s">
        <v>14</v>
      </c>
      <c r="F1624" s="16" t="s">
        <v>390</v>
      </c>
      <c r="G1624" s="27">
        <f>+G1625+G1627</f>
        <v>76235881312</v>
      </c>
      <c r="H1624" s="27">
        <f>+H1625+H1627</f>
        <v>0</v>
      </c>
      <c r="I1624" s="27">
        <f>+I1625+I1627</f>
        <v>0</v>
      </c>
      <c r="J1624" s="27">
        <f>+J1625+J1627</f>
        <v>0</v>
      </c>
      <c r="K1624" s="27">
        <f>+K1625+K1627</f>
        <v>0</v>
      </c>
      <c r="L1624" s="27">
        <f t="shared" si="570"/>
        <v>0</v>
      </c>
      <c r="M1624" s="27">
        <f>+M1625+M1627</f>
        <v>76235881312</v>
      </c>
      <c r="N1624" s="27">
        <f>+N1625+N1627</f>
        <v>65573446870.620003</v>
      </c>
      <c r="O1624" s="27">
        <f>+O1625+O1627</f>
        <v>62335153984</v>
      </c>
      <c r="P1624" s="27">
        <f>+P1625+P1627</f>
        <v>8084396113.3000002</v>
      </c>
      <c r="Q1624" s="27">
        <f>+Q1625+Q1627</f>
        <v>7759668538.3000002</v>
      </c>
    </row>
    <row r="1625" spans="1:17" ht="19.5" thickBot="1" x14ac:dyDescent="0.3">
      <c r="A1625" s="87" t="s">
        <v>511</v>
      </c>
      <c r="B1625" s="15" t="s">
        <v>392</v>
      </c>
      <c r="C1625" s="12" t="s">
        <v>16</v>
      </c>
      <c r="D1625" s="12">
        <v>20</v>
      </c>
      <c r="E1625" s="12" t="s">
        <v>14</v>
      </c>
      <c r="F1625" s="16" t="s">
        <v>393</v>
      </c>
      <c r="G1625" s="27">
        <f>+G1626</f>
        <v>65370924168</v>
      </c>
      <c r="H1625" s="27">
        <f>+H1626</f>
        <v>0</v>
      </c>
      <c r="I1625" s="27">
        <f>+I1626</f>
        <v>0</v>
      </c>
      <c r="J1625" s="27">
        <f>+J1626</f>
        <v>0</v>
      </c>
      <c r="K1625" s="27">
        <f>+K1626</f>
        <v>0</v>
      </c>
      <c r="L1625" s="27">
        <f t="shared" si="570"/>
        <v>0</v>
      </c>
      <c r="M1625" s="27">
        <f>+M1626</f>
        <v>65370924168</v>
      </c>
      <c r="N1625" s="27">
        <f>+N1626</f>
        <v>60495131451.620003</v>
      </c>
      <c r="O1625" s="27">
        <f>+O1626</f>
        <v>57960267032</v>
      </c>
      <c r="P1625" s="27">
        <f>+P1626</f>
        <v>6785485813.3000002</v>
      </c>
      <c r="Q1625" s="27">
        <f>+Q1626</f>
        <v>6785485813.3000002</v>
      </c>
    </row>
    <row r="1626" spans="1:17" ht="19.5" thickBot="1" x14ac:dyDescent="0.3">
      <c r="A1626" s="87" t="s">
        <v>511</v>
      </c>
      <c r="B1626" s="18" t="s">
        <v>394</v>
      </c>
      <c r="C1626" s="19" t="s">
        <v>16</v>
      </c>
      <c r="D1626" s="19">
        <v>20</v>
      </c>
      <c r="E1626" s="19" t="s">
        <v>14</v>
      </c>
      <c r="F1626" s="20" t="s">
        <v>247</v>
      </c>
      <c r="G1626" s="21">
        <v>65370924168</v>
      </c>
      <c r="H1626" s="21">
        <v>0</v>
      </c>
      <c r="I1626" s="21">
        <v>0</v>
      </c>
      <c r="J1626" s="21"/>
      <c r="K1626" s="21">
        <v>0</v>
      </c>
      <c r="L1626" s="21">
        <f t="shared" si="570"/>
        <v>0</v>
      </c>
      <c r="M1626" s="21">
        <f>+G1626+L1626</f>
        <v>65370924168</v>
      </c>
      <c r="N1626" s="21">
        <v>60495131451.620003</v>
      </c>
      <c r="O1626" s="21">
        <v>57960267032</v>
      </c>
      <c r="P1626" s="21">
        <v>6785485813.3000002</v>
      </c>
      <c r="Q1626" s="21">
        <v>6785485813.3000002</v>
      </c>
    </row>
    <row r="1627" spans="1:17" ht="19.5" thickBot="1" x14ac:dyDescent="0.3">
      <c r="A1627" s="87" t="s">
        <v>511</v>
      </c>
      <c r="B1627" s="15" t="s">
        <v>395</v>
      </c>
      <c r="C1627" s="12" t="s">
        <v>16</v>
      </c>
      <c r="D1627" s="12">
        <v>20</v>
      </c>
      <c r="E1627" s="12" t="s">
        <v>14</v>
      </c>
      <c r="F1627" s="16" t="s">
        <v>396</v>
      </c>
      <c r="G1627" s="27">
        <f>+G1628</f>
        <v>10864957144</v>
      </c>
      <c r="H1627" s="27">
        <f>+H1628</f>
        <v>0</v>
      </c>
      <c r="I1627" s="27">
        <f>+I1628</f>
        <v>0</v>
      </c>
      <c r="J1627" s="27">
        <f>+J1628</f>
        <v>0</v>
      </c>
      <c r="K1627" s="27">
        <f>+K1628</f>
        <v>0</v>
      </c>
      <c r="L1627" s="27">
        <f t="shared" si="570"/>
        <v>0</v>
      </c>
      <c r="M1627" s="27">
        <f>+M1628</f>
        <v>10864957144</v>
      </c>
      <c r="N1627" s="27">
        <f>+N1628</f>
        <v>5078315419</v>
      </c>
      <c r="O1627" s="27">
        <f>+O1628</f>
        <v>4374886952</v>
      </c>
      <c r="P1627" s="27">
        <f>+P1628</f>
        <v>1298910300</v>
      </c>
      <c r="Q1627" s="27">
        <f>+Q1628</f>
        <v>974182725</v>
      </c>
    </row>
    <row r="1628" spans="1:17" ht="19.5" thickBot="1" x14ac:dyDescent="0.3">
      <c r="A1628" s="87" t="s">
        <v>511</v>
      </c>
      <c r="B1628" s="18" t="s">
        <v>397</v>
      </c>
      <c r="C1628" s="19" t="s">
        <v>16</v>
      </c>
      <c r="D1628" s="19">
        <v>20</v>
      </c>
      <c r="E1628" s="19" t="s">
        <v>14</v>
      </c>
      <c r="F1628" s="20" t="s">
        <v>247</v>
      </c>
      <c r="G1628" s="21">
        <v>10864957144</v>
      </c>
      <c r="H1628" s="21">
        <v>0</v>
      </c>
      <c r="I1628" s="21">
        <v>0</v>
      </c>
      <c r="J1628" s="21">
        <v>0</v>
      </c>
      <c r="K1628" s="21"/>
      <c r="L1628" s="21">
        <f t="shared" si="570"/>
        <v>0</v>
      </c>
      <c r="M1628" s="21">
        <f>+G1628+L1628</f>
        <v>10864957144</v>
      </c>
      <c r="N1628" s="21">
        <v>5078315419</v>
      </c>
      <c r="O1628" s="21">
        <v>4374886952</v>
      </c>
      <c r="P1628" s="21">
        <v>1298910300</v>
      </c>
      <c r="Q1628" s="21">
        <v>974182725</v>
      </c>
    </row>
    <row r="1629" spans="1:17" ht="32.25" thickBot="1" x14ac:dyDescent="0.3">
      <c r="A1629" s="87" t="s">
        <v>511</v>
      </c>
      <c r="B1629" s="15" t="s">
        <v>398</v>
      </c>
      <c r="C1629" s="12" t="s">
        <v>13</v>
      </c>
      <c r="D1629" s="12">
        <v>13</v>
      </c>
      <c r="E1629" s="12" t="s">
        <v>14</v>
      </c>
      <c r="F1629" s="16" t="s">
        <v>399</v>
      </c>
      <c r="G1629" s="27">
        <f t="shared" ref="G1629:K1631" si="585">+G1630</f>
        <v>1124097372</v>
      </c>
      <c r="H1629" s="27">
        <f t="shared" si="585"/>
        <v>0</v>
      </c>
      <c r="I1629" s="27">
        <f t="shared" si="585"/>
        <v>0</v>
      </c>
      <c r="J1629" s="27">
        <f t="shared" si="585"/>
        <v>0</v>
      </c>
      <c r="K1629" s="27">
        <f t="shared" si="585"/>
        <v>0</v>
      </c>
      <c r="L1629" s="27">
        <f t="shared" si="570"/>
        <v>0</v>
      </c>
      <c r="M1629" s="27">
        <f>+M1630</f>
        <v>1124097372</v>
      </c>
      <c r="N1629" s="27">
        <f t="shared" ref="N1629:Q1631" si="586">+N1630</f>
        <v>903560586</v>
      </c>
      <c r="O1629" s="27">
        <f t="shared" si="586"/>
        <v>855059681.61000001</v>
      </c>
      <c r="P1629" s="27">
        <f t="shared" si="586"/>
        <v>353621583.87</v>
      </c>
      <c r="Q1629" s="27">
        <f t="shared" si="586"/>
        <v>352887021.87</v>
      </c>
    </row>
    <row r="1630" spans="1:17" ht="32.25" thickBot="1" x14ac:dyDescent="0.3">
      <c r="A1630" s="87" t="s">
        <v>511</v>
      </c>
      <c r="B1630" s="15" t="s">
        <v>400</v>
      </c>
      <c r="C1630" s="12" t="s">
        <v>13</v>
      </c>
      <c r="D1630" s="12">
        <v>13</v>
      </c>
      <c r="E1630" s="12" t="s">
        <v>14</v>
      </c>
      <c r="F1630" s="16" t="s">
        <v>399</v>
      </c>
      <c r="G1630" s="27">
        <f t="shared" si="585"/>
        <v>1124097372</v>
      </c>
      <c r="H1630" s="27">
        <f t="shared" si="585"/>
        <v>0</v>
      </c>
      <c r="I1630" s="27">
        <f t="shared" si="585"/>
        <v>0</v>
      </c>
      <c r="J1630" s="27">
        <f t="shared" si="585"/>
        <v>0</v>
      </c>
      <c r="K1630" s="27">
        <f t="shared" si="585"/>
        <v>0</v>
      </c>
      <c r="L1630" s="27">
        <f t="shared" si="570"/>
        <v>0</v>
      </c>
      <c r="M1630" s="27">
        <f>+M1631</f>
        <v>1124097372</v>
      </c>
      <c r="N1630" s="27">
        <f t="shared" si="586"/>
        <v>903560586</v>
      </c>
      <c r="O1630" s="27">
        <f t="shared" si="586"/>
        <v>855059681.61000001</v>
      </c>
      <c r="P1630" s="27">
        <f t="shared" si="586"/>
        <v>353621583.87</v>
      </c>
      <c r="Q1630" s="27">
        <f t="shared" si="586"/>
        <v>352887021.87</v>
      </c>
    </row>
    <row r="1631" spans="1:17" ht="19.5" thickBot="1" x14ac:dyDescent="0.3">
      <c r="A1631" s="87" t="s">
        <v>511</v>
      </c>
      <c r="B1631" s="15" t="s">
        <v>401</v>
      </c>
      <c r="C1631" s="12" t="s">
        <v>13</v>
      </c>
      <c r="D1631" s="12">
        <v>13</v>
      </c>
      <c r="E1631" s="12" t="s">
        <v>14</v>
      </c>
      <c r="F1631" s="16" t="s">
        <v>378</v>
      </c>
      <c r="G1631" s="17">
        <f t="shared" si="585"/>
        <v>1124097372</v>
      </c>
      <c r="H1631" s="17">
        <f t="shared" si="585"/>
        <v>0</v>
      </c>
      <c r="I1631" s="17">
        <f t="shared" si="585"/>
        <v>0</v>
      </c>
      <c r="J1631" s="17">
        <f t="shared" si="585"/>
        <v>0</v>
      </c>
      <c r="K1631" s="17">
        <f t="shared" si="585"/>
        <v>0</v>
      </c>
      <c r="L1631" s="17">
        <f t="shared" si="570"/>
        <v>0</v>
      </c>
      <c r="M1631" s="17">
        <f>+M1632</f>
        <v>1124097372</v>
      </c>
      <c r="N1631" s="17">
        <f t="shared" si="586"/>
        <v>903560586</v>
      </c>
      <c r="O1631" s="17">
        <f t="shared" si="586"/>
        <v>855059681.61000001</v>
      </c>
      <c r="P1631" s="17">
        <f t="shared" si="586"/>
        <v>353621583.87</v>
      </c>
      <c r="Q1631" s="17">
        <f t="shared" si="586"/>
        <v>352887021.87</v>
      </c>
    </row>
    <row r="1632" spans="1:17" ht="19.5" thickBot="1" x14ac:dyDescent="0.3">
      <c r="A1632" s="87" t="s">
        <v>511</v>
      </c>
      <c r="B1632" s="18" t="s">
        <v>402</v>
      </c>
      <c r="C1632" s="19" t="s">
        <v>13</v>
      </c>
      <c r="D1632" s="19">
        <v>13</v>
      </c>
      <c r="E1632" s="19" t="s">
        <v>14</v>
      </c>
      <c r="F1632" s="20" t="s">
        <v>247</v>
      </c>
      <c r="G1632" s="21">
        <v>1124097372</v>
      </c>
      <c r="H1632" s="21">
        <v>0</v>
      </c>
      <c r="I1632" s="21">
        <v>0</v>
      </c>
      <c r="J1632" s="21">
        <v>0</v>
      </c>
      <c r="K1632" s="21">
        <v>0</v>
      </c>
      <c r="L1632" s="21">
        <f t="shared" si="570"/>
        <v>0</v>
      </c>
      <c r="M1632" s="21">
        <f>+G1632+L1632</f>
        <v>1124097372</v>
      </c>
      <c r="N1632" s="21">
        <v>903560586</v>
      </c>
      <c r="O1632" s="21">
        <v>855059681.61000001</v>
      </c>
      <c r="P1632" s="21">
        <v>353621583.87</v>
      </c>
      <c r="Q1632" s="21">
        <v>352887021.87</v>
      </c>
    </row>
    <row r="1633" spans="1:17" ht="19.5" thickBot="1" x14ac:dyDescent="0.3">
      <c r="A1633" s="87" t="s">
        <v>511</v>
      </c>
      <c r="B1633" s="15" t="s">
        <v>403</v>
      </c>
      <c r="C1633" s="12" t="s">
        <v>13</v>
      </c>
      <c r="D1633" s="12">
        <v>13</v>
      </c>
      <c r="E1633" s="12" t="s">
        <v>14</v>
      </c>
      <c r="F1633" s="16" t="s">
        <v>404</v>
      </c>
      <c r="G1633" s="26">
        <f>+G1634</f>
        <v>4056837754</v>
      </c>
      <c r="H1633" s="26">
        <f>+H1634</f>
        <v>0</v>
      </c>
      <c r="I1633" s="26">
        <f>+I1634</f>
        <v>0</v>
      </c>
      <c r="J1633" s="26">
        <f>+J1634</f>
        <v>0</v>
      </c>
      <c r="K1633" s="26">
        <f>+K1634</f>
        <v>0</v>
      </c>
      <c r="L1633" s="26">
        <f t="shared" si="570"/>
        <v>0</v>
      </c>
      <c r="M1633" s="26">
        <f>+M1634</f>
        <v>4056837754</v>
      </c>
      <c r="N1633" s="26">
        <f>+N1634</f>
        <v>3763839254</v>
      </c>
      <c r="O1633" s="26">
        <f>+O1634</f>
        <v>3170542532.04</v>
      </c>
      <c r="P1633" s="26">
        <f>+P1634</f>
        <v>1122931792.8899999</v>
      </c>
      <c r="Q1633" s="26">
        <f>+Q1634</f>
        <v>1122931792.8899999</v>
      </c>
    </row>
    <row r="1634" spans="1:17" ht="19.5" thickBot="1" x14ac:dyDescent="0.3">
      <c r="A1634" s="87" t="s">
        <v>511</v>
      </c>
      <c r="B1634" s="15" t="s">
        <v>405</v>
      </c>
      <c r="C1634" s="12" t="s">
        <v>13</v>
      </c>
      <c r="D1634" s="12">
        <v>13</v>
      </c>
      <c r="E1634" s="12" t="s">
        <v>14</v>
      </c>
      <c r="F1634" s="43" t="s">
        <v>240</v>
      </c>
      <c r="G1634" s="26">
        <f>G1635+G1639</f>
        <v>4056837754</v>
      </c>
      <c r="H1634" s="26">
        <f>H1635+H1639</f>
        <v>0</v>
      </c>
      <c r="I1634" s="26">
        <f>I1635+I1639</f>
        <v>0</v>
      </c>
      <c r="J1634" s="26">
        <f>J1635+J1639</f>
        <v>0</v>
      </c>
      <c r="K1634" s="26">
        <f>K1635+K1639</f>
        <v>0</v>
      </c>
      <c r="L1634" s="26">
        <f t="shared" si="570"/>
        <v>0</v>
      </c>
      <c r="M1634" s="26">
        <f>M1635+M1639</f>
        <v>4056837754</v>
      </c>
      <c r="N1634" s="26">
        <f>N1635+N1639</f>
        <v>3763839254</v>
      </c>
      <c r="O1634" s="26">
        <f>O1635+O1639</f>
        <v>3170542532.04</v>
      </c>
      <c r="P1634" s="26">
        <f>P1635+P1639</f>
        <v>1122931792.8899999</v>
      </c>
      <c r="Q1634" s="26">
        <f>Q1635+Q1639</f>
        <v>1122931792.8899999</v>
      </c>
    </row>
    <row r="1635" spans="1:17" ht="32.25" thickBot="1" x14ac:dyDescent="0.3">
      <c r="A1635" s="87" t="s">
        <v>511</v>
      </c>
      <c r="B1635" s="15" t="s">
        <v>406</v>
      </c>
      <c r="C1635" s="12" t="s">
        <v>13</v>
      </c>
      <c r="D1635" s="12">
        <v>13</v>
      </c>
      <c r="E1635" s="12" t="s">
        <v>14</v>
      </c>
      <c r="F1635" s="16" t="s">
        <v>407</v>
      </c>
      <c r="G1635" s="26">
        <f>G1636</f>
        <v>1000000000</v>
      </c>
      <c r="H1635" s="26">
        <f>H1636</f>
        <v>0</v>
      </c>
      <c r="I1635" s="26">
        <f>I1636</f>
        <v>0</v>
      </c>
      <c r="J1635" s="26">
        <f>J1636</f>
        <v>0</v>
      </c>
      <c r="K1635" s="26">
        <f>K1636</f>
        <v>0</v>
      </c>
      <c r="L1635" s="26">
        <f t="shared" si="570"/>
        <v>0</v>
      </c>
      <c r="M1635" s="26">
        <f>M1636</f>
        <v>1000000000</v>
      </c>
      <c r="N1635" s="26">
        <f>N1636</f>
        <v>874022500</v>
      </c>
      <c r="O1635" s="26">
        <f>O1636</f>
        <v>367253888.27999997</v>
      </c>
      <c r="P1635" s="26">
        <f>P1636</f>
        <v>3456.28</v>
      </c>
      <c r="Q1635" s="26">
        <f>Q1636</f>
        <v>3456.28</v>
      </c>
    </row>
    <row r="1636" spans="1:17" ht="32.25" thickBot="1" x14ac:dyDescent="0.3">
      <c r="A1636" s="87" t="s">
        <v>511</v>
      </c>
      <c r="B1636" s="15" t="s">
        <v>408</v>
      </c>
      <c r="C1636" s="12" t="s">
        <v>13</v>
      </c>
      <c r="D1636" s="12">
        <v>13</v>
      </c>
      <c r="E1636" s="12" t="s">
        <v>14</v>
      </c>
      <c r="F1636" s="16" t="s">
        <v>407</v>
      </c>
      <c r="G1636" s="26">
        <f t="shared" ref="G1636:K1637" si="587">+G1637</f>
        <v>1000000000</v>
      </c>
      <c r="H1636" s="26">
        <f t="shared" si="587"/>
        <v>0</v>
      </c>
      <c r="I1636" s="26">
        <f t="shared" si="587"/>
        <v>0</v>
      </c>
      <c r="J1636" s="26">
        <f t="shared" si="587"/>
        <v>0</v>
      </c>
      <c r="K1636" s="26">
        <f t="shared" si="587"/>
        <v>0</v>
      </c>
      <c r="L1636" s="26">
        <f t="shared" si="570"/>
        <v>0</v>
      </c>
      <c r="M1636" s="26">
        <f>+M1637</f>
        <v>1000000000</v>
      </c>
      <c r="N1636" s="26">
        <f t="shared" ref="N1636:Q1637" si="588">+N1637</f>
        <v>874022500</v>
      </c>
      <c r="O1636" s="26">
        <f t="shared" si="588"/>
        <v>367253888.27999997</v>
      </c>
      <c r="P1636" s="26">
        <f t="shared" si="588"/>
        <v>3456.28</v>
      </c>
      <c r="Q1636" s="26">
        <f t="shared" si="588"/>
        <v>3456.28</v>
      </c>
    </row>
    <row r="1637" spans="1:17" ht="19.5" thickBot="1" x14ac:dyDescent="0.3">
      <c r="A1637" s="87" t="s">
        <v>511</v>
      </c>
      <c r="B1637" s="15" t="s">
        <v>409</v>
      </c>
      <c r="C1637" s="12" t="s">
        <v>13</v>
      </c>
      <c r="D1637" s="12">
        <v>13</v>
      </c>
      <c r="E1637" s="12" t="s">
        <v>14</v>
      </c>
      <c r="F1637" s="16" t="s">
        <v>410</v>
      </c>
      <c r="G1637" s="26">
        <f t="shared" si="587"/>
        <v>1000000000</v>
      </c>
      <c r="H1637" s="26">
        <f t="shared" si="587"/>
        <v>0</v>
      </c>
      <c r="I1637" s="26">
        <f t="shared" si="587"/>
        <v>0</v>
      </c>
      <c r="J1637" s="26">
        <f t="shared" si="587"/>
        <v>0</v>
      </c>
      <c r="K1637" s="26">
        <f t="shared" si="587"/>
        <v>0</v>
      </c>
      <c r="L1637" s="26">
        <f t="shared" si="570"/>
        <v>0</v>
      </c>
      <c r="M1637" s="26">
        <f>+M1638</f>
        <v>1000000000</v>
      </c>
      <c r="N1637" s="26">
        <f t="shared" si="588"/>
        <v>874022500</v>
      </c>
      <c r="O1637" s="26">
        <f t="shared" si="588"/>
        <v>367253888.27999997</v>
      </c>
      <c r="P1637" s="26">
        <f t="shared" si="588"/>
        <v>3456.28</v>
      </c>
      <c r="Q1637" s="26">
        <f t="shared" si="588"/>
        <v>3456.28</v>
      </c>
    </row>
    <row r="1638" spans="1:17" ht="19.5" thickBot="1" x14ac:dyDescent="0.3">
      <c r="A1638" s="87" t="s">
        <v>511</v>
      </c>
      <c r="B1638" s="18" t="s">
        <v>411</v>
      </c>
      <c r="C1638" s="19" t="s">
        <v>13</v>
      </c>
      <c r="D1638" s="19">
        <v>13</v>
      </c>
      <c r="E1638" s="19" t="s">
        <v>14</v>
      </c>
      <c r="F1638" s="20" t="s">
        <v>247</v>
      </c>
      <c r="G1638" s="21">
        <v>1000000000</v>
      </c>
      <c r="H1638" s="21">
        <v>0</v>
      </c>
      <c r="I1638" s="21">
        <v>0</v>
      </c>
      <c r="J1638" s="21">
        <v>0</v>
      </c>
      <c r="K1638" s="21">
        <v>0</v>
      </c>
      <c r="L1638" s="21">
        <f t="shared" si="570"/>
        <v>0</v>
      </c>
      <c r="M1638" s="21">
        <f>+G1638+L1638</f>
        <v>1000000000</v>
      </c>
      <c r="N1638" s="21">
        <v>874022500</v>
      </c>
      <c r="O1638" s="21">
        <v>367253888.27999997</v>
      </c>
      <c r="P1638" s="21">
        <v>3456.28</v>
      </c>
      <c r="Q1638" s="21">
        <v>3456.28</v>
      </c>
    </row>
    <row r="1639" spans="1:17" ht="32.25" thickBot="1" x14ac:dyDescent="0.3">
      <c r="A1639" s="87" t="s">
        <v>511</v>
      </c>
      <c r="B1639" s="15" t="s">
        <v>412</v>
      </c>
      <c r="C1639" s="12" t="s">
        <v>13</v>
      </c>
      <c r="D1639" s="12">
        <v>13</v>
      </c>
      <c r="E1639" s="12" t="s">
        <v>14</v>
      </c>
      <c r="F1639" s="16" t="s">
        <v>413</v>
      </c>
      <c r="G1639" s="27">
        <f t="shared" ref="G1639:K1641" si="589">+G1640</f>
        <v>3056837754</v>
      </c>
      <c r="H1639" s="27">
        <f t="shared" si="589"/>
        <v>0</v>
      </c>
      <c r="I1639" s="27">
        <f t="shared" si="589"/>
        <v>0</v>
      </c>
      <c r="J1639" s="27">
        <f t="shared" si="589"/>
        <v>0</v>
      </c>
      <c r="K1639" s="27">
        <f t="shared" si="589"/>
        <v>0</v>
      </c>
      <c r="L1639" s="27">
        <f t="shared" si="570"/>
        <v>0</v>
      </c>
      <c r="M1639" s="27">
        <f>+M1640</f>
        <v>3056837754</v>
      </c>
      <c r="N1639" s="27">
        <f t="shared" ref="N1639:Q1641" si="590">+N1640</f>
        <v>2889816754</v>
      </c>
      <c r="O1639" s="27">
        <f t="shared" si="590"/>
        <v>2803288643.7600002</v>
      </c>
      <c r="P1639" s="27">
        <f t="shared" si="590"/>
        <v>1122928336.6099999</v>
      </c>
      <c r="Q1639" s="27">
        <f t="shared" si="590"/>
        <v>1122928336.6099999</v>
      </c>
    </row>
    <row r="1640" spans="1:17" ht="32.25" thickBot="1" x14ac:dyDescent="0.3">
      <c r="A1640" s="87" t="s">
        <v>511</v>
      </c>
      <c r="B1640" s="15" t="s">
        <v>414</v>
      </c>
      <c r="C1640" s="12" t="s">
        <v>13</v>
      </c>
      <c r="D1640" s="12">
        <v>13</v>
      </c>
      <c r="E1640" s="12" t="s">
        <v>14</v>
      </c>
      <c r="F1640" s="16" t="s">
        <v>413</v>
      </c>
      <c r="G1640" s="27">
        <f t="shared" si="589"/>
        <v>3056837754</v>
      </c>
      <c r="H1640" s="27">
        <f t="shared" si="589"/>
        <v>0</v>
      </c>
      <c r="I1640" s="27">
        <f t="shared" si="589"/>
        <v>0</v>
      </c>
      <c r="J1640" s="27">
        <f t="shared" si="589"/>
        <v>0</v>
      </c>
      <c r="K1640" s="27">
        <f t="shared" si="589"/>
        <v>0</v>
      </c>
      <c r="L1640" s="27">
        <f t="shared" si="570"/>
        <v>0</v>
      </c>
      <c r="M1640" s="27">
        <f>+M1641</f>
        <v>3056837754</v>
      </c>
      <c r="N1640" s="27">
        <f t="shared" si="590"/>
        <v>2889816754</v>
      </c>
      <c r="O1640" s="27">
        <f t="shared" si="590"/>
        <v>2803288643.7600002</v>
      </c>
      <c r="P1640" s="27">
        <f t="shared" si="590"/>
        <v>1122928336.6099999</v>
      </c>
      <c r="Q1640" s="27">
        <f t="shared" si="590"/>
        <v>1122928336.6099999</v>
      </c>
    </row>
    <row r="1641" spans="1:17" ht="19.5" thickBot="1" x14ac:dyDescent="0.3">
      <c r="A1641" s="87" t="s">
        <v>511</v>
      </c>
      <c r="B1641" s="15" t="s">
        <v>415</v>
      </c>
      <c r="C1641" s="12" t="s">
        <v>13</v>
      </c>
      <c r="D1641" s="12">
        <v>13</v>
      </c>
      <c r="E1641" s="12" t="s">
        <v>14</v>
      </c>
      <c r="F1641" s="16" t="s">
        <v>378</v>
      </c>
      <c r="G1641" s="27">
        <f t="shared" si="589"/>
        <v>3056837754</v>
      </c>
      <c r="H1641" s="27">
        <f t="shared" si="589"/>
        <v>0</v>
      </c>
      <c r="I1641" s="27">
        <f t="shared" si="589"/>
        <v>0</v>
      </c>
      <c r="J1641" s="27">
        <f t="shared" si="589"/>
        <v>0</v>
      </c>
      <c r="K1641" s="27">
        <f t="shared" si="589"/>
        <v>0</v>
      </c>
      <c r="L1641" s="27">
        <f t="shared" si="570"/>
        <v>0</v>
      </c>
      <c r="M1641" s="27">
        <f>+M1642</f>
        <v>3056837754</v>
      </c>
      <c r="N1641" s="27">
        <f t="shared" si="590"/>
        <v>2889816754</v>
      </c>
      <c r="O1641" s="27">
        <f t="shared" si="590"/>
        <v>2803288643.7600002</v>
      </c>
      <c r="P1641" s="27">
        <f t="shared" si="590"/>
        <v>1122928336.6099999</v>
      </c>
      <c r="Q1641" s="27">
        <f t="shared" si="590"/>
        <v>1122928336.6099999</v>
      </c>
    </row>
    <row r="1642" spans="1:17" ht="19.5" thickBot="1" x14ac:dyDescent="0.3">
      <c r="A1642" s="87" t="s">
        <v>511</v>
      </c>
      <c r="B1642" s="18" t="s">
        <v>416</v>
      </c>
      <c r="C1642" s="19" t="s">
        <v>13</v>
      </c>
      <c r="D1642" s="19">
        <v>13</v>
      </c>
      <c r="E1642" s="19" t="s">
        <v>14</v>
      </c>
      <c r="F1642" s="20" t="s">
        <v>247</v>
      </c>
      <c r="G1642" s="21">
        <v>3056837754</v>
      </c>
      <c r="H1642" s="21">
        <v>0</v>
      </c>
      <c r="I1642" s="21">
        <v>0</v>
      </c>
      <c r="J1642" s="21">
        <v>0</v>
      </c>
      <c r="K1642" s="21">
        <v>0</v>
      </c>
      <c r="L1642" s="21">
        <f t="shared" si="570"/>
        <v>0</v>
      </c>
      <c r="M1642" s="21">
        <f>+G1642+L1642</f>
        <v>3056837754</v>
      </c>
      <c r="N1642" s="21">
        <v>2889816754</v>
      </c>
      <c r="O1642" s="21">
        <v>2803288643.7600002</v>
      </c>
      <c r="P1642" s="21">
        <v>1122928336.6099999</v>
      </c>
      <c r="Q1642" s="21">
        <v>1122928336.6099999</v>
      </c>
    </row>
    <row r="1643" spans="1:17" ht="19.5" thickBot="1" x14ac:dyDescent="0.3">
      <c r="A1643" s="87" t="s">
        <v>511</v>
      </c>
      <c r="B1643" s="15" t="s">
        <v>417</v>
      </c>
      <c r="C1643" s="12" t="s">
        <v>13</v>
      </c>
      <c r="D1643" s="12">
        <v>13</v>
      </c>
      <c r="E1643" s="12" t="s">
        <v>14</v>
      </c>
      <c r="F1643" s="16" t="s">
        <v>418</v>
      </c>
      <c r="G1643" s="26">
        <f t="shared" ref="G1643:K1644" si="591">+G1644</f>
        <v>907945356</v>
      </c>
      <c r="H1643" s="26">
        <f t="shared" si="591"/>
        <v>0</v>
      </c>
      <c r="I1643" s="26">
        <f t="shared" si="591"/>
        <v>0</v>
      </c>
      <c r="J1643" s="26">
        <f t="shared" si="591"/>
        <v>0</v>
      </c>
      <c r="K1643" s="26">
        <f t="shared" si="591"/>
        <v>0</v>
      </c>
      <c r="L1643" s="26">
        <f t="shared" si="570"/>
        <v>0</v>
      </c>
      <c r="M1643" s="26">
        <f>+M1644</f>
        <v>907945356</v>
      </c>
      <c r="N1643" s="26">
        <f t="shared" ref="N1643:Q1644" si="592">+N1644</f>
        <v>155684690</v>
      </c>
      <c r="O1643" s="26">
        <f t="shared" si="592"/>
        <v>153369578.81999999</v>
      </c>
      <c r="P1643" s="26">
        <f t="shared" si="592"/>
        <v>70383345.310000002</v>
      </c>
      <c r="Q1643" s="26">
        <f t="shared" si="592"/>
        <v>70383345.310000002</v>
      </c>
    </row>
    <row r="1644" spans="1:17" ht="19.5" thickBot="1" x14ac:dyDescent="0.3">
      <c r="A1644" s="87" t="s">
        <v>511</v>
      </c>
      <c r="B1644" s="15" t="s">
        <v>419</v>
      </c>
      <c r="C1644" s="12" t="s">
        <v>13</v>
      </c>
      <c r="D1644" s="12">
        <v>13</v>
      </c>
      <c r="E1644" s="12" t="s">
        <v>14</v>
      </c>
      <c r="F1644" s="43" t="s">
        <v>240</v>
      </c>
      <c r="G1644" s="26">
        <f t="shared" si="591"/>
        <v>907945356</v>
      </c>
      <c r="H1644" s="26">
        <f t="shared" si="591"/>
        <v>0</v>
      </c>
      <c r="I1644" s="26">
        <f t="shared" si="591"/>
        <v>0</v>
      </c>
      <c r="J1644" s="26">
        <f t="shared" si="591"/>
        <v>0</v>
      </c>
      <c r="K1644" s="26">
        <f t="shared" si="591"/>
        <v>0</v>
      </c>
      <c r="L1644" s="26">
        <f t="shared" si="570"/>
        <v>0</v>
      </c>
      <c r="M1644" s="26">
        <f>+M1645</f>
        <v>907945356</v>
      </c>
      <c r="N1644" s="26">
        <f t="shared" si="592"/>
        <v>155684690</v>
      </c>
      <c r="O1644" s="26">
        <f t="shared" si="592"/>
        <v>153369578.81999999</v>
      </c>
      <c r="P1644" s="26">
        <f t="shared" si="592"/>
        <v>70383345.310000002</v>
      </c>
      <c r="Q1644" s="26">
        <f t="shared" si="592"/>
        <v>70383345.310000002</v>
      </c>
    </row>
    <row r="1645" spans="1:17" ht="32.25" thickBot="1" x14ac:dyDescent="0.3">
      <c r="A1645" s="87" t="s">
        <v>511</v>
      </c>
      <c r="B1645" s="15" t="s">
        <v>420</v>
      </c>
      <c r="C1645" s="12" t="s">
        <v>13</v>
      </c>
      <c r="D1645" s="12">
        <v>13</v>
      </c>
      <c r="E1645" s="12" t="s">
        <v>14</v>
      </c>
      <c r="F1645" s="16" t="s">
        <v>421</v>
      </c>
      <c r="G1645" s="26">
        <f>G1646</f>
        <v>907945356</v>
      </c>
      <c r="H1645" s="26">
        <f>H1646</f>
        <v>0</v>
      </c>
      <c r="I1645" s="26">
        <f>I1646</f>
        <v>0</v>
      </c>
      <c r="J1645" s="26">
        <f>J1646</f>
        <v>0</v>
      </c>
      <c r="K1645" s="26">
        <f>K1646</f>
        <v>0</v>
      </c>
      <c r="L1645" s="26">
        <f t="shared" si="570"/>
        <v>0</v>
      </c>
      <c r="M1645" s="26">
        <f>M1646</f>
        <v>907945356</v>
      </c>
      <c r="N1645" s="26">
        <f>N1646</f>
        <v>155684690</v>
      </c>
      <c r="O1645" s="26">
        <f>O1646</f>
        <v>153369578.81999999</v>
      </c>
      <c r="P1645" s="26">
        <f>P1646</f>
        <v>70383345.310000002</v>
      </c>
      <c r="Q1645" s="26">
        <f>Q1646</f>
        <v>70383345.310000002</v>
      </c>
    </row>
    <row r="1646" spans="1:17" ht="32.25" thickBot="1" x14ac:dyDescent="0.3">
      <c r="A1646" s="87" t="s">
        <v>511</v>
      </c>
      <c r="B1646" s="15" t="s">
        <v>422</v>
      </c>
      <c r="C1646" s="12" t="s">
        <v>13</v>
      </c>
      <c r="D1646" s="12">
        <v>13</v>
      </c>
      <c r="E1646" s="12" t="s">
        <v>14</v>
      </c>
      <c r="F1646" s="16" t="s">
        <v>421</v>
      </c>
      <c r="G1646" s="26">
        <f t="shared" ref="G1646:K1647" si="593">+G1647</f>
        <v>907945356</v>
      </c>
      <c r="H1646" s="26">
        <f t="shared" si="593"/>
        <v>0</v>
      </c>
      <c r="I1646" s="26">
        <f t="shared" si="593"/>
        <v>0</v>
      </c>
      <c r="J1646" s="26">
        <f t="shared" si="593"/>
        <v>0</v>
      </c>
      <c r="K1646" s="26">
        <f t="shared" si="593"/>
        <v>0</v>
      </c>
      <c r="L1646" s="26">
        <f t="shared" si="570"/>
        <v>0</v>
      </c>
      <c r="M1646" s="26">
        <f>+M1647</f>
        <v>907945356</v>
      </c>
      <c r="N1646" s="26">
        <f t="shared" ref="N1646:Q1647" si="594">+N1647</f>
        <v>155684690</v>
      </c>
      <c r="O1646" s="26">
        <f t="shared" si="594"/>
        <v>153369578.81999999</v>
      </c>
      <c r="P1646" s="26">
        <f t="shared" si="594"/>
        <v>70383345.310000002</v>
      </c>
      <c r="Q1646" s="26">
        <f t="shared" si="594"/>
        <v>70383345.310000002</v>
      </c>
    </row>
    <row r="1647" spans="1:17" ht="19.5" thickBot="1" x14ac:dyDescent="0.3">
      <c r="A1647" s="87" t="s">
        <v>511</v>
      </c>
      <c r="B1647" s="15" t="s">
        <v>423</v>
      </c>
      <c r="C1647" s="12" t="s">
        <v>13</v>
      </c>
      <c r="D1647" s="12">
        <v>13</v>
      </c>
      <c r="E1647" s="12" t="s">
        <v>14</v>
      </c>
      <c r="F1647" s="16" t="s">
        <v>378</v>
      </c>
      <c r="G1647" s="26">
        <f t="shared" si="593"/>
        <v>907945356</v>
      </c>
      <c r="H1647" s="26">
        <f t="shared" si="593"/>
        <v>0</v>
      </c>
      <c r="I1647" s="26">
        <f t="shared" si="593"/>
        <v>0</v>
      </c>
      <c r="J1647" s="26">
        <f t="shared" si="593"/>
        <v>0</v>
      </c>
      <c r="K1647" s="26">
        <f t="shared" si="593"/>
        <v>0</v>
      </c>
      <c r="L1647" s="26">
        <f t="shared" si="570"/>
        <v>0</v>
      </c>
      <c r="M1647" s="26">
        <f>+M1648</f>
        <v>907945356</v>
      </c>
      <c r="N1647" s="26">
        <f t="shared" si="594"/>
        <v>155684690</v>
      </c>
      <c r="O1647" s="26">
        <f t="shared" si="594"/>
        <v>153369578.81999999</v>
      </c>
      <c r="P1647" s="26">
        <f t="shared" si="594"/>
        <v>70383345.310000002</v>
      </c>
      <c r="Q1647" s="26">
        <f t="shared" si="594"/>
        <v>70383345.310000002</v>
      </c>
    </row>
    <row r="1648" spans="1:17" ht="19.5" thickBot="1" x14ac:dyDescent="0.3">
      <c r="A1648" s="87" t="s">
        <v>511</v>
      </c>
      <c r="B1648" s="18" t="s">
        <v>424</v>
      </c>
      <c r="C1648" s="19" t="s">
        <v>13</v>
      </c>
      <c r="D1648" s="19">
        <v>13</v>
      </c>
      <c r="E1648" s="19" t="s">
        <v>14</v>
      </c>
      <c r="F1648" s="20" t="s">
        <v>247</v>
      </c>
      <c r="G1648" s="21">
        <v>907945356</v>
      </c>
      <c r="H1648" s="21">
        <v>0</v>
      </c>
      <c r="I1648" s="21">
        <v>0</v>
      </c>
      <c r="J1648" s="21">
        <v>0</v>
      </c>
      <c r="K1648" s="21">
        <v>0</v>
      </c>
      <c r="L1648" s="21">
        <f t="shared" si="570"/>
        <v>0</v>
      </c>
      <c r="M1648" s="21">
        <f>+G1648+L1648</f>
        <v>907945356</v>
      </c>
      <c r="N1648" s="21">
        <v>155684690</v>
      </c>
      <c r="O1648" s="21">
        <v>153369578.81999999</v>
      </c>
      <c r="P1648" s="21">
        <v>70383345.310000002</v>
      </c>
      <c r="Q1648" s="21">
        <v>70383345.310000002</v>
      </c>
    </row>
    <row r="1649" spans="1:17" ht="32.25" thickBot="1" x14ac:dyDescent="0.3">
      <c r="A1649" s="87" t="s">
        <v>511</v>
      </c>
      <c r="B1649" s="49" t="s">
        <v>425</v>
      </c>
      <c r="C1649" s="46" t="s">
        <v>13</v>
      </c>
      <c r="D1649" s="12">
        <v>13</v>
      </c>
      <c r="E1649" s="12" t="s">
        <v>14</v>
      </c>
      <c r="F1649" s="43" t="s">
        <v>426</v>
      </c>
      <c r="G1649" s="29">
        <f t="shared" ref="G1649:K1650" si="595">+G1651</f>
        <v>55000000000</v>
      </c>
      <c r="H1649" s="29">
        <f t="shared" si="595"/>
        <v>0</v>
      </c>
      <c r="I1649" s="29">
        <f t="shared" si="595"/>
        <v>0</v>
      </c>
      <c r="J1649" s="29">
        <f t="shared" si="595"/>
        <v>0</v>
      </c>
      <c r="K1649" s="29">
        <f t="shared" si="595"/>
        <v>0</v>
      </c>
      <c r="L1649" s="29">
        <f t="shared" si="570"/>
        <v>0</v>
      </c>
      <c r="M1649" s="29">
        <f>+M1651</f>
        <v>55000000000</v>
      </c>
      <c r="N1649" s="29">
        <f t="shared" ref="N1649:Q1650" si="596">+N1651</f>
        <v>21602023292.610001</v>
      </c>
      <c r="O1649" s="29">
        <f t="shared" si="596"/>
        <v>19311855032.049999</v>
      </c>
      <c r="P1649" s="29">
        <f t="shared" si="596"/>
        <v>8096598746.79</v>
      </c>
      <c r="Q1649" s="29">
        <f t="shared" si="596"/>
        <v>8073339145.8000002</v>
      </c>
    </row>
    <row r="1650" spans="1:17" ht="32.25" thickBot="1" x14ac:dyDescent="0.3">
      <c r="A1650" s="87" t="s">
        <v>511</v>
      </c>
      <c r="B1650" s="49" t="s">
        <v>425</v>
      </c>
      <c r="C1650" s="46" t="s">
        <v>16</v>
      </c>
      <c r="D1650" s="12">
        <v>20</v>
      </c>
      <c r="E1650" s="12" t="s">
        <v>14</v>
      </c>
      <c r="F1650" s="43" t="s">
        <v>426</v>
      </c>
      <c r="G1650" s="29">
        <f t="shared" si="595"/>
        <v>10000000000</v>
      </c>
      <c r="H1650" s="29">
        <f t="shared" si="595"/>
        <v>0</v>
      </c>
      <c r="I1650" s="29">
        <f t="shared" si="595"/>
        <v>0</v>
      </c>
      <c r="J1650" s="29">
        <f t="shared" si="595"/>
        <v>0</v>
      </c>
      <c r="K1650" s="29">
        <f t="shared" si="595"/>
        <v>0</v>
      </c>
      <c r="L1650" s="29">
        <f t="shared" si="570"/>
        <v>0</v>
      </c>
      <c r="M1650" s="29">
        <f>+M1652</f>
        <v>10000000000</v>
      </c>
      <c r="N1650" s="29">
        <f t="shared" si="596"/>
        <v>0</v>
      </c>
      <c r="O1650" s="29">
        <f t="shared" si="596"/>
        <v>0</v>
      </c>
      <c r="P1650" s="29">
        <f t="shared" si="596"/>
        <v>0</v>
      </c>
      <c r="Q1650" s="29">
        <f t="shared" si="596"/>
        <v>0</v>
      </c>
    </row>
    <row r="1651" spans="1:17" ht="19.5" thickBot="1" x14ac:dyDescent="0.3">
      <c r="A1651" s="87" t="s">
        <v>511</v>
      </c>
      <c r="B1651" s="49" t="s">
        <v>427</v>
      </c>
      <c r="C1651" s="46" t="s">
        <v>13</v>
      </c>
      <c r="D1651" s="12">
        <v>13</v>
      </c>
      <c r="E1651" s="12" t="s">
        <v>14</v>
      </c>
      <c r="F1651" s="43" t="s">
        <v>240</v>
      </c>
      <c r="G1651" s="29">
        <f>+G1653+G1657+G1667+G1671</f>
        <v>55000000000</v>
      </c>
      <c r="H1651" s="29">
        <f>+H1653+H1657+H1667+H1671</f>
        <v>0</v>
      </c>
      <c r="I1651" s="29">
        <f>+I1653+I1657+I1667+I1671</f>
        <v>0</v>
      </c>
      <c r="J1651" s="29">
        <f>+J1653+J1657+J1667+J1671</f>
        <v>0</v>
      </c>
      <c r="K1651" s="29">
        <f>+K1653+K1657+K1667+K1671</f>
        <v>0</v>
      </c>
      <c r="L1651" s="29">
        <f t="shared" si="570"/>
        <v>0</v>
      </c>
      <c r="M1651" s="29">
        <f>+M1656+M1664+M1665+M1667+M1671</f>
        <v>55000000000</v>
      </c>
      <c r="N1651" s="29">
        <f>+N1653+N1657+N1667+N1671</f>
        <v>21602023292.610001</v>
      </c>
      <c r="O1651" s="29">
        <f>+O1653+O1657+O1667+O1671</f>
        <v>19311855032.049999</v>
      </c>
      <c r="P1651" s="29">
        <f>+P1653+P1657+P1667+P1671</f>
        <v>8096598746.79</v>
      </c>
      <c r="Q1651" s="29">
        <f>+Q1653+Q1657+Q1667+Q1671</f>
        <v>8073339145.8000002</v>
      </c>
    </row>
    <row r="1652" spans="1:17" ht="19.5" thickBot="1" x14ac:dyDescent="0.3">
      <c r="A1652" s="87" t="s">
        <v>511</v>
      </c>
      <c r="B1652" s="49" t="s">
        <v>427</v>
      </c>
      <c r="C1652" s="46" t="s">
        <v>16</v>
      </c>
      <c r="D1652" s="12">
        <v>20</v>
      </c>
      <c r="E1652" s="12" t="s">
        <v>14</v>
      </c>
      <c r="F1652" s="43" t="s">
        <v>240</v>
      </c>
      <c r="G1652" s="29">
        <f>+G1658</f>
        <v>10000000000</v>
      </c>
      <c r="H1652" s="29">
        <f>+H1658</f>
        <v>0</v>
      </c>
      <c r="I1652" s="29">
        <f>+I1658</f>
        <v>0</v>
      </c>
      <c r="J1652" s="29">
        <f>+J1658</f>
        <v>0</v>
      </c>
      <c r="K1652" s="29">
        <f>+K1658</f>
        <v>0</v>
      </c>
      <c r="L1652" s="29">
        <f t="shared" si="570"/>
        <v>0</v>
      </c>
      <c r="M1652" s="29">
        <f>+M1666</f>
        <v>10000000000</v>
      </c>
      <c r="N1652" s="29">
        <f>+N1658</f>
        <v>0</v>
      </c>
      <c r="O1652" s="29">
        <f>+O1658</f>
        <v>0</v>
      </c>
      <c r="P1652" s="29">
        <f>+P1658</f>
        <v>0</v>
      </c>
      <c r="Q1652" s="29">
        <f>+Q1658</f>
        <v>0</v>
      </c>
    </row>
    <row r="1653" spans="1:17" ht="48" thickBot="1" x14ac:dyDescent="0.3">
      <c r="A1653" s="87" t="s">
        <v>511</v>
      </c>
      <c r="B1653" s="44" t="s">
        <v>428</v>
      </c>
      <c r="C1653" s="46" t="s">
        <v>13</v>
      </c>
      <c r="D1653" s="12">
        <v>13</v>
      </c>
      <c r="E1653" s="12" t="s">
        <v>14</v>
      </c>
      <c r="F1653" s="43" t="s">
        <v>429</v>
      </c>
      <c r="G1653" s="29">
        <f t="shared" ref="G1653:K1655" si="597">+G1654</f>
        <v>200000000</v>
      </c>
      <c r="H1653" s="29">
        <f t="shared" si="597"/>
        <v>0</v>
      </c>
      <c r="I1653" s="29">
        <f t="shared" si="597"/>
        <v>0</v>
      </c>
      <c r="J1653" s="29">
        <f t="shared" si="597"/>
        <v>0</v>
      </c>
      <c r="K1653" s="29">
        <f t="shared" si="597"/>
        <v>0</v>
      </c>
      <c r="L1653" s="29">
        <f t="shared" si="570"/>
        <v>0</v>
      </c>
      <c r="M1653" s="29">
        <f>+M1654</f>
        <v>200000000</v>
      </c>
      <c r="N1653" s="29">
        <f t="shared" ref="N1653:Q1655" si="598">+N1654</f>
        <v>144566687</v>
      </c>
      <c r="O1653" s="29">
        <f t="shared" si="598"/>
        <v>79901632.159999996</v>
      </c>
      <c r="P1653" s="29">
        <f t="shared" si="598"/>
        <v>31307507.16</v>
      </c>
      <c r="Q1653" s="29">
        <f t="shared" si="598"/>
        <v>31307507.16</v>
      </c>
    </row>
    <row r="1654" spans="1:17" ht="48" thickBot="1" x14ac:dyDescent="0.3">
      <c r="A1654" s="87" t="s">
        <v>511</v>
      </c>
      <c r="B1654" s="44" t="s">
        <v>430</v>
      </c>
      <c r="C1654" s="46" t="s">
        <v>13</v>
      </c>
      <c r="D1654" s="12">
        <v>13</v>
      </c>
      <c r="E1654" s="12" t="s">
        <v>14</v>
      </c>
      <c r="F1654" s="43" t="s">
        <v>429</v>
      </c>
      <c r="G1654" s="29">
        <f t="shared" si="597"/>
        <v>200000000</v>
      </c>
      <c r="H1654" s="29">
        <f t="shared" si="597"/>
        <v>0</v>
      </c>
      <c r="I1654" s="29">
        <f t="shared" si="597"/>
        <v>0</v>
      </c>
      <c r="J1654" s="29">
        <f t="shared" si="597"/>
        <v>0</v>
      </c>
      <c r="K1654" s="29">
        <f t="shared" si="597"/>
        <v>0</v>
      </c>
      <c r="L1654" s="29">
        <f t="shared" ref="L1654:L1717" si="599">+H1654-I1654+J1654-K1654</f>
        <v>0</v>
      </c>
      <c r="M1654" s="29">
        <f>+M1655</f>
        <v>200000000</v>
      </c>
      <c r="N1654" s="29">
        <f t="shared" si="598"/>
        <v>144566687</v>
      </c>
      <c r="O1654" s="29">
        <f t="shared" si="598"/>
        <v>79901632.159999996</v>
      </c>
      <c r="P1654" s="29">
        <f t="shared" si="598"/>
        <v>31307507.16</v>
      </c>
      <c r="Q1654" s="29">
        <f t="shared" si="598"/>
        <v>31307507.16</v>
      </c>
    </row>
    <row r="1655" spans="1:17" ht="32.25" thickBot="1" x14ac:dyDescent="0.3">
      <c r="A1655" s="87" t="s">
        <v>511</v>
      </c>
      <c r="B1655" s="44" t="s">
        <v>431</v>
      </c>
      <c r="C1655" s="46" t="s">
        <v>13</v>
      </c>
      <c r="D1655" s="12">
        <v>13</v>
      </c>
      <c r="E1655" s="12" t="s">
        <v>14</v>
      </c>
      <c r="F1655" s="43" t="s">
        <v>432</v>
      </c>
      <c r="G1655" s="29">
        <f t="shared" si="597"/>
        <v>200000000</v>
      </c>
      <c r="H1655" s="29">
        <f t="shared" si="597"/>
        <v>0</v>
      </c>
      <c r="I1655" s="29">
        <f t="shared" si="597"/>
        <v>0</v>
      </c>
      <c r="J1655" s="29">
        <f t="shared" si="597"/>
        <v>0</v>
      </c>
      <c r="K1655" s="29">
        <f t="shared" si="597"/>
        <v>0</v>
      </c>
      <c r="L1655" s="29">
        <f t="shared" si="599"/>
        <v>0</v>
      </c>
      <c r="M1655" s="29">
        <f>+M1656</f>
        <v>200000000</v>
      </c>
      <c r="N1655" s="29">
        <f t="shared" si="598"/>
        <v>144566687</v>
      </c>
      <c r="O1655" s="29">
        <f t="shared" si="598"/>
        <v>79901632.159999996</v>
      </c>
      <c r="P1655" s="29">
        <f t="shared" si="598"/>
        <v>31307507.16</v>
      </c>
      <c r="Q1655" s="29">
        <f t="shared" si="598"/>
        <v>31307507.16</v>
      </c>
    </row>
    <row r="1656" spans="1:17" ht="19.5" thickBot="1" x14ac:dyDescent="0.3">
      <c r="A1656" s="87" t="s">
        <v>511</v>
      </c>
      <c r="B1656" s="18" t="s">
        <v>433</v>
      </c>
      <c r="C1656" s="48" t="s">
        <v>13</v>
      </c>
      <c r="D1656" s="19">
        <v>13</v>
      </c>
      <c r="E1656" s="19" t="s">
        <v>14</v>
      </c>
      <c r="F1656" s="20" t="s">
        <v>247</v>
      </c>
      <c r="G1656" s="21">
        <v>200000000</v>
      </c>
      <c r="H1656" s="21">
        <v>0</v>
      </c>
      <c r="I1656" s="21">
        <v>0</v>
      </c>
      <c r="J1656" s="21">
        <v>0</v>
      </c>
      <c r="K1656" s="21">
        <v>0</v>
      </c>
      <c r="L1656" s="21">
        <f t="shared" si="599"/>
        <v>0</v>
      </c>
      <c r="M1656" s="21">
        <f t="shared" ref="M1656:M1666" si="600">+G1656+L1656</f>
        <v>200000000</v>
      </c>
      <c r="N1656" s="21">
        <v>144566687</v>
      </c>
      <c r="O1656" s="21">
        <v>79901632.159999996</v>
      </c>
      <c r="P1656" s="21">
        <v>31307507.16</v>
      </c>
      <c r="Q1656" s="21">
        <v>31307507.16</v>
      </c>
    </row>
    <row r="1657" spans="1:17" ht="48" thickBot="1" x14ac:dyDescent="0.3">
      <c r="A1657" s="87" t="s">
        <v>511</v>
      </c>
      <c r="B1657" s="44" t="s">
        <v>434</v>
      </c>
      <c r="C1657" s="50" t="s">
        <v>13</v>
      </c>
      <c r="D1657" s="12">
        <v>13</v>
      </c>
      <c r="E1657" s="12" t="s">
        <v>14</v>
      </c>
      <c r="F1657" s="43" t="s">
        <v>435</v>
      </c>
      <c r="G1657" s="26">
        <f>+G1659</f>
        <v>48800000000</v>
      </c>
      <c r="H1657" s="26">
        <f>+H1659</f>
        <v>0</v>
      </c>
      <c r="I1657" s="26">
        <f>+I1659</f>
        <v>0</v>
      </c>
      <c r="J1657" s="26">
        <f>+J1659</f>
        <v>0</v>
      </c>
      <c r="K1657" s="26">
        <f>+K1659</f>
        <v>0</v>
      </c>
      <c r="L1657" s="29">
        <f t="shared" si="599"/>
        <v>0</v>
      </c>
      <c r="M1657" s="27">
        <f t="shared" si="600"/>
        <v>48800000000</v>
      </c>
      <c r="N1657" s="26">
        <f t="shared" ref="N1657:Q1658" si="601">+N1659</f>
        <v>15661483576.82</v>
      </c>
      <c r="O1657" s="26">
        <f t="shared" si="601"/>
        <v>15081840984.439999</v>
      </c>
      <c r="P1657" s="26">
        <f t="shared" si="601"/>
        <v>5746975170.1800003</v>
      </c>
      <c r="Q1657" s="26">
        <f t="shared" si="601"/>
        <v>5733060593.1900005</v>
      </c>
    </row>
    <row r="1658" spans="1:17" ht="48" thickBot="1" x14ac:dyDescent="0.3">
      <c r="A1658" s="87" t="s">
        <v>511</v>
      </c>
      <c r="B1658" s="44" t="s">
        <v>434</v>
      </c>
      <c r="C1658" s="46" t="s">
        <v>16</v>
      </c>
      <c r="D1658" s="12">
        <v>20</v>
      </c>
      <c r="E1658" s="12" t="s">
        <v>14</v>
      </c>
      <c r="F1658" s="43" t="s">
        <v>435</v>
      </c>
      <c r="G1658" s="26">
        <f>+G1663</f>
        <v>10000000000</v>
      </c>
      <c r="H1658" s="26">
        <f>+H1663</f>
        <v>0</v>
      </c>
      <c r="I1658" s="26">
        <f>+I1663</f>
        <v>0</v>
      </c>
      <c r="J1658" s="26">
        <f>+J1663</f>
        <v>0</v>
      </c>
      <c r="K1658" s="26">
        <f>+K1663</f>
        <v>0</v>
      </c>
      <c r="L1658" s="29">
        <f t="shared" si="599"/>
        <v>0</v>
      </c>
      <c r="M1658" s="27">
        <f t="shared" si="600"/>
        <v>10000000000</v>
      </c>
      <c r="N1658" s="26">
        <f>+N1660</f>
        <v>0</v>
      </c>
      <c r="O1658" s="26">
        <f>+O1660</f>
        <v>0</v>
      </c>
      <c r="P1658" s="26">
        <f t="shared" si="601"/>
        <v>0</v>
      </c>
      <c r="Q1658" s="26">
        <f>+Q1660</f>
        <v>0</v>
      </c>
    </row>
    <row r="1659" spans="1:17" ht="48" thickBot="1" x14ac:dyDescent="0.3">
      <c r="A1659" s="87" t="s">
        <v>511</v>
      </c>
      <c r="B1659" s="44" t="s">
        <v>436</v>
      </c>
      <c r="C1659" s="50" t="s">
        <v>13</v>
      </c>
      <c r="D1659" s="12">
        <v>13</v>
      </c>
      <c r="E1659" s="12" t="s">
        <v>14</v>
      </c>
      <c r="F1659" s="43" t="s">
        <v>435</v>
      </c>
      <c r="G1659" s="29">
        <f>+G1661+G1662</f>
        <v>48800000000</v>
      </c>
      <c r="H1659" s="29">
        <f>+H1661+H1662</f>
        <v>0</v>
      </c>
      <c r="I1659" s="29">
        <f>+I1661+I1662</f>
        <v>0</v>
      </c>
      <c r="J1659" s="29">
        <f>+J1661+J1662</f>
        <v>0</v>
      </c>
      <c r="K1659" s="29">
        <f>+K1661+K1662</f>
        <v>0</v>
      </c>
      <c r="L1659" s="29">
        <f t="shared" si="599"/>
        <v>0</v>
      </c>
      <c r="M1659" s="27">
        <f t="shared" si="600"/>
        <v>48800000000</v>
      </c>
      <c r="N1659" s="29">
        <f>+N1661+N1662</f>
        <v>15661483576.82</v>
      </c>
      <c r="O1659" s="29">
        <f>+O1661+O1662</f>
        <v>15081840984.439999</v>
      </c>
      <c r="P1659" s="29">
        <f>+P1661+P1662</f>
        <v>5746975170.1800003</v>
      </c>
      <c r="Q1659" s="29">
        <f>+Q1661+Q1662</f>
        <v>5733060593.1900005</v>
      </c>
    </row>
    <row r="1660" spans="1:17" ht="48" thickBot="1" x14ac:dyDescent="0.3">
      <c r="A1660" s="87" t="s">
        <v>511</v>
      </c>
      <c r="B1660" s="44" t="s">
        <v>436</v>
      </c>
      <c r="C1660" s="46" t="s">
        <v>16</v>
      </c>
      <c r="D1660" s="12">
        <v>20</v>
      </c>
      <c r="E1660" s="12" t="s">
        <v>14</v>
      </c>
      <c r="F1660" s="43" t="s">
        <v>435</v>
      </c>
      <c r="G1660" s="29">
        <f>+G1663</f>
        <v>10000000000</v>
      </c>
      <c r="H1660" s="29">
        <f>+H1663</f>
        <v>0</v>
      </c>
      <c r="I1660" s="29">
        <f>+I1663</f>
        <v>0</v>
      </c>
      <c r="J1660" s="29">
        <f>+J1663</f>
        <v>0</v>
      </c>
      <c r="K1660" s="29">
        <f>+K1663</f>
        <v>0</v>
      </c>
      <c r="L1660" s="29">
        <f t="shared" si="599"/>
        <v>0</v>
      </c>
      <c r="M1660" s="27">
        <f t="shared" si="600"/>
        <v>10000000000</v>
      </c>
      <c r="N1660" s="29">
        <f>+N1663</f>
        <v>0</v>
      </c>
      <c r="O1660" s="29">
        <f>+O1663</f>
        <v>0</v>
      </c>
      <c r="P1660" s="29">
        <f>+P1663</f>
        <v>0</v>
      </c>
      <c r="Q1660" s="29">
        <f>+Q1663</f>
        <v>0</v>
      </c>
    </row>
    <row r="1661" spans="1:17" ht="19.5" thickBot="1" x14ac:dyDescent="0.3">
      <c r="A1661" s="87" t="s">
        <v>511</v>
      </c>
      <c r="B1661" s="15" t="s">
        <v>437</v>
      </c>
      <c r="C1661" s="50" t="s">
        <v>13</v>
      </c>
      <c r="D1661" s="12">
        <v>13</v>
      </c>
      <c r="E1661" s="12" t="s">
        <v>14</v>
      </c>
      <c r="F1661" s="16" t="s">
        <v>438</v>
      </c>
      <c r="G1661" s="27">
        <f>+G1665</f>
        <v>20000000000</v>
      </c>
      <c r="H1661" s="27">
        <f>+H1665</f>
        <v>0</v>
      </c>
      <c r="I1661" s="27">
        <f>+I1665</f>
        <v>0</v>
      </c>
      <c r="J1661" s="27">
        <f>+J1665</f>
        <v>0</v>
      </c>
      <c r="K1661" s="27">
        <f>+K1665</f>
        <v>0</v>
      </c>
      <c r="L1661" s="27">
        <f t="shared" si="599"/>
        <v>0</v>
      </c>
      <c r="M1661" s="27">
        <f t="shared" si="600"/>
        <v>20000000000</v>
      </c>
      <c r="N1661" s="27">
        <f>+N1665</f>
        <v>1500000</v>
      </c>
      <c r="O1661" s="27">
        <f>+O1665</f>
        <v>72768.63</v>
      </c>
      <c r="P1661" s="27">
        <f>+P1665</f>
        <v>72768.63</v>
      </c>
      <c r="Q1661" s="27">
        <f>+Q1665</f>
        <v>72768.63</v>
      </c>
    </row>
    <row r="1662" spans="1:17" ht="19.5" thickBot="1" x14ac:dyDescent="0.3">
      <c r="A1662" s="87" t="s">
        <v>511</v>
      </c>
      <c r="B1662" s="44" t="s">
        <v>439</v>
      </c>
      <c r="C1662" s="50" t="s">
        <v>13</v>
      </c>
      <c r="D1662" s="12">
        <v>13</v>
      </c>
      <c r="E1662" s="12" t="s">
        <v>14</v>
      </c>
      <c r="F1662" s="43" t="s">
        <v>378</v>
      </c>
      <c r="G1662" s="29">
        <f>+G1664</f>
        <v>28800000000</v>
      </c>
      <c r="H1662" s="29">
        <f>+H1664</f>
        <v>0</v>
      </c>
      <c r="I1662" s="29">
        <f>+I1664</f>
        <v>0</v>
      </c>
      <c r="J1662" s="29">
        <f>+J1664</f>
        <v>0</v>
      </c>
      <c r="K1662" s="29">
        <f>+K1664</f>
        <v>0</v>
      </c>
      <c r="L1662" s="29">
        <f t="shared" si="599"/>
        <v>0</v>
      </c>
      <c r="M1662" s="27">
        <f t="shared" si="600"/>
        <v>28800000000</v>
      </c>
      <c r="N1662" s="29">
        <f>+N1664</f>
        <v>15659983576.82</v>
      </c>
      <c r="O1662" s="29">
        <f>+O1664</f>
        <v>15081768215.809999</v>
      </c>
      <c r="P1662" s="29">
        <f>+P1664</f>
        <v>5746902401.5500002</v>
      </c>
      <c r="Q1662" s="29">
        <f>+Q1664</f>
        <v>5732987824.5600004</v>
      </c>
    </row>
    <row r="1663" spans="1:17" ht="19.5" thickBot="1" x14ac:dyDescent="0.3">
      <c r="A1663" s="87" t="s">
        <v>511</v>
      </c>
      <c r="B1663" s="15" t="s">
        <v>437</v>
      </c>
      <c r="C1663" s="46" t="s">
        <v>16</v>
      </c>
      <c r="D1663" s="12">
        <v>20</v>
      </c>
      <c r="E1663" s="12" t="s">
        <v>14</v>
      </c>
      <c r="F1663" s="16" t="s">
        <v>438</v>
      </c>
      <c r="G1663" s="27">
        <f>+G1666</f>
        <v>10000000000</v>
      </c>
      <c r="H1663" s="27">
        <f>+H1666</f>
        <v>0</v>
      </c>
      <c r="I1663" s="27">
        <f>+I1666</f>
        <v>0</v>
      </c>
      <c r="J1663" s="27">
        <f>+J1666</f>
        <v>0</v>
      </c>
      <c r="K1663" s="27">
        <f>+K1666</f>
        <v>0</v>
      </c>
      <c r="L1663" s="27">
        <f t="shared" si="599"/>
        <v>0</v>
      </c>
      <c r="M1663" s="27">
        <f t="shared" si="600"/>
        <v>10000000000</v>
      </c>
      <c r="N1663" s="27">
        <f>+N1666</f>
        <v>0</v>
      </c>
      <c r="O1663" s="27">
        <f>+O1666</f>
        <v>0</v>
      </c>
      <c r="P1663" s="27">
        <f>+P1666</f>
        <v>0</v>
      </c>
      <c r="Q1663" s="27">
        <f>+Q1666</f>
        <v>0</v>
      </c>
    </row>
    <row r="1664" spans="1:17" ht="19.5" thickBot="1" x14ac:dyDescent="0.3">
      <c r="A1664" s="87" t="s">
        <v>511</v>
      </c>
      <c r="B1664" s="18" t="s">
        <v>440</v>
      </c>
      <c r="C1664" s="45" t="s">
        <v>13</v>
      </c>
      <c r="D1664" s="19">
        <v>13</v>
      </c>
      <c r="E1664" s="19" t="s">
        <v>14</v>
      </c>
      <c r="F1664" s="51" t="s">
        <v>247</v>
      </c>
      <c r="G1664" s="21">
        <v>28800000000</v>
      </c>
      <c r="H1664" s="21">
        <v>0</v>
      </c>
      <c r="I1664" s="21">
        <v>0</v>
      </c>
      <c r="J1664" s="21">
        <v>0</v>
      </c>
      <c r="K1664" s="21">
        <v>0</v>
      </c>
      <c r="L1664" s="21">
        <f t="shared" si="599"/>
        <v>0</v>
      </c>
      <c r="M1664" s="21">
        <f t="shared" si="600"/>
        <v>28800000000</v>
      </c>
      <c r="N1664" s="21">
        <v>15659983576.82</v>
      </c>
      <c r="O1664" s="21">
        <v>15081768215.809999</v>
      </c>
      <c r="P1664" s="21">
        <v>5746902401.5500002</v>
      </c>
      <c r="Q1664" s="21">
        <v>5732987824.5600004</v>
      </c>
    </row>
    <row r="1665" spans="1:17" ht="19.5" thickBot="1" x14ac:dyDescent="0.3">
      <c r="A1665" s="87" t="s">
        <v>511</v>
      </c>
      <c r="B1665" s="18" t="s">
        <v>441</v>
      </c>
      <c r="C1665" s="48" t="s">
        <v>13</v>
      </c>
      <c r="D1665" s="19">
        <v>13</v>
      </c>
      <c r="E1665" s="19" t="s">
        <v>14</v>
      </c>
      <c r="F1665" s="51" t="s">
        <v>247</v>
      </c>
      <c r="G1665" s="21">
        <v>20000000000</v>
      </c>
      <c r="H1665" s="21">
        <v>0</v>
      </c>
      <c r="I1665" s="21">
        <v>0</v>
      </c>
      <c r="J1665" s="21">
        <v>0</v>
      </c>
      <c r="K1665" s="21">
        <v>0</v>
      </c>
      <c r="L1665" s="21">
        <f t="shared" si="599"/>
        <v>0</v>
      </c>
      <c r="M1665" s="25">
        <f t="shared" si="600"/>
        <v>20000000000</v>
      </c>
      <c r="N1665" s="21">
        <v>1500000</v>
      </c>
      <c r="O1665" s="21">
        <v>72768.63</v>
      </c>
      <c r="P1665" s="21">
        <v>72768.63</v>
      </c>
      <c r="Q1665" s="21">
        <v>72768.63</v>
      </c>
    </row>
    <row r="1666" spans="1:17" ht="19.5" thickBot="1" x14ac:dyDescent="0.3">
      <c r="A1666" s="87" t="s">
        <v>511</v>
      </c>
      <c r="B1666" s="18" t="s">
        <v>441</v>
      </c>
      <c r="C1666" s="48" t="s">
        <v>16</v>
      </c>
      <c r="D1666" s="19">
        <v>20</v>
      </c>
      <c r="E1666" s="19" t="s">
        <v>14</v>
      </c>
      <c r="F1666" s="51" t="s">
        <v>247</v>
      </c>
      <c r="G1666" s="21">
        <v>10000000000</v>
      </c>
      <c r="H1666" s="21">
        <v>0</v>
      </c>
      <c r="I1666" s="21">
        <v>0</v>
      </c>
      <c r="J1666" s="21">
        <v>0</v>
      </c>
      <c r="K1666" s="21">
        <v>0</v>
      </c>
      <c r="L1666" s="21">
        <f t="shared" si="599"/>
        <v>0</v>
      </c>
      <c r="M1666" s="25">
        <f t="shared" si="600"/>
        <v>10000000000</v>
      </c>
      <c r="N1666" s="21">
        <v>0</v>
      </c>
      <c r="O1666" s="21">
        <v>0</v>
      </c>
      <c r="P1666" s="21">
        <v>0</v>
      </c>
      <c r="Q1666" s="21">
        <v>0</v>
      </c>
    </row>
    <row r="1667" spans="1:17" ht="48" thickBot="1" x14ac:dyDescent="0.3">
      <c r="A1667" s="87" t="s">
        <v>511</v>
      </c>
      <c r="B1667" s="44" t="s">
        <v>442</v>
      </c>
      <c r="C1667" s="46" t="s">
        <v>13</v>
      </c>
      <c r="D1667" s="12">
        <v>13</v>
      </c>
      <c r="E1667" s="12" t="s">
        <v>14</v>
      </c>
      <c r="F1667" s="43" t="s">
        <v>502</v>
      </c>
      <c r="G1667" s="29">
        <f t="shared" ref="G1667:K1669" si="602">+G1668</f>
        <v>5000000000</v>
      </c>
      <c r="H1667" s="29">
        <f t="shared" si="602"/>
        <v>0</v>
      </c>
      <c r="I1667" s="29">
        <f t="shared" si="602"/>
        <v>0</v>
      </c>
      <c r="J1667" s="29">
        <f t="shared" si="602"/>
        <v>0</v>
      </c>
      <c r="K1667" s="29">
        <f t="shared" si="602"/>
        <v>0</v>
      </c>
      <c r="L1667" s="29">
        <f t="shared" si="599"/>
        <v>0</v>
      </c>
      <c r="M1667" s="29">
        <f>+M1668</f>
        <v>5000000000</v>
      </c>
      <c r="N1667" s="29">
        <f t="shared" ref="N1667:Q1669" si="603">+N1668</f>
        <v>4885203812.79</v>
      </c>
      <c r="O1667" s="29">
        <f t="shared" si="603"/>
        <v>3239368730.8699999</v>
      </c>
      <c r="P1667" s="29">
        <f t="shared" si="603"/>
        <v>1937228815.8699999</v>
      </c>
      <c r="Q1667" s="29">
        <f t="shared" si="603"/>
        <v>1927883791.8699999</v>
      </c>
    </row>
    <row r="1668" spans="1:17" ht="48" thickBot="1" x14ac:dyDescent="0.3">
      <c r="A1668" s="87" t="s">
        <v>511</v>
      </c>
      <c r="B1668" s="44" t="s">
        <v>444</v>
      </c>
      <c r="C1668" s="46" t="s">
        <v>13</v>
      </c>
      <c r="D1668" s="12">
        <v>13</v>
      </c>
      <c r="E1668" s="12" t="s">
        <v>14</v>
      </c>
      <c r="F1668" s="43" t="s">
        <v>502</v>
      </c>
      <c r="G1668" s="29">
        <f t="shared" si="602"/>
        <v>5000000000</v>
      </c>
      <c r="H1668" s="29">
        <f t="shared" si="602"/>
        <v>0</v>
      </c>
      <c r="I1668" s="29">
        <f t="shared" si="602"/>
        <v>0</v>
      </c>
      <c r="J1668" s="29">
        <f t="shared" si="602"/>
        <v>0</v>
      </c>
      <c r="K1668" s="29">
        <f t="shared" si="602"/>
        <v>0</v>
      </c>
      <c r="L1668" s="29">
        <f t="shared" si="599"/>
        <v>0</v>
      </c>
      <c r="M1668" s="29">
        <f>+M1669</f>
        <v>5000000000</v>
      </c>
      <c r="N1668" s="29">
        <f t="shared" si="603"/>
        <v>4885203812.79</v>
      </c>
      <c r="O1668" s="29">
        <f t="shared" si="603"/>
        <v>3239368730.8699999</v>
      </c>
      <c r="P1668" s="29">
        <f t="shared" si="603"/>
        <v>1937228815.8699999</v>
      </c>
      <c r="Q1668" s="29">
        <f t="shared" si="603"/>
        <v>1927883791.8699999</v>
      </c>
    </row>
    <row r="1669" spans="1:17" ht="19.5" thickBot="1" x14ac:dyDescent="0.3">
      <c r="A1669" s="87" t="s">
        <v>511</v>
      </c>
      <c r="B1669" s="44" t="s">
        <v>445</v>
      </c>
      <c r="C1669" s="46" t="s">
        <v>13</v>
      </c>
      <c r="D1669" s="12">
        <v>13</v>
      </c>
      <c r="E1669" s="12" t="s">
        <v>14</v>
      </c>
      <c r="F1669" s="43" t="s">
        <v>446</v>
      </c>
      <c r="G1669" s="29">
        <f t="shared" si="602"/>
        <v>5000000000</v>
      </c>
      <c r="H1669" s="29">
        <f t="shared" si="602"/>
        <v>0</v>
      </c>
      <c r="I1669" s="29">
        <f t="shared" si="602"/>
        <v>0</v>
      </c>
      <c r="J1669" s="29">
        <f t="shared" si="602"/>
        <v>0</v>
      </c>
      <c r="K1669" s="29">
        <f t="shared" si="602"/>
        <v>0</v>
      </c>
      <c r="L1669" s="29">
        <f t="shared" si="599"/>
        <v>0</v>
      </c>
      <c r="M1669" s="29">
        <f>+M1670</f>
        <v>5000000000</v>
      </c>
      <c r="N1669" s="29">
        <f t="shared" si="603"/>
        <v>4885203812.79</v>
      </c>
      <c r="O1669" s="29">
        <f t="shared" si="603"/>
        <v>3239368730.8699999</v>
      </c>
      <c r="P1669" s="29">
        <f t="shared" si="603"/>
        <v>1937228815.8699999</v>
      </c>
      <c r="Q1669" s="29">
        <f t="shared" si="603"/>
        <v>1927883791.8699999</v>
      </c>
    </row>
    <row r="1670" spans="1:17" ht="19.5" thickBot="1" x14ac:dyDescent="0.3">
      <c r="A1670" s="87" t="s">
        <v>511</v>
      </c>
      <c r="B1670" s="18" t="s">
        <v>447</v>
      </c>
      <c r="C1670" s="48" t="s">
        <v>13</v>
      </c>
      <c r="D1670" s="19">
        <v>13</v>
      </c>
      <c r="E1670" s="19" t="s">
        <v>14</v>
      </c>
      <c r="F1670" s="51" t="s">
        <v>247</v>
      </c>
      <c r="G1670" s="21">
        <v>5000000000</v>
      </c>
      <c r="H1670" s="21">
        <v>0</v>
      </c>
      <c r="I1670" s="21">
        <v>0</v>
      </c>
      <c r="J1670" s="21">
        <v>0</v>
      </c>
      <c r="K1670" s="21">
        <v>0</v>
      </c>
      <c r="L1670" s="21">
        <f t="shared" si="599"/>
        <v>0</v>
      </c>
      <c r="M1670" s="21">
        <f>+G1670+L1670</f>
        <v>5000000000</v>
      </c>
      <c r="N1670" s="21">
        <v>4885203812.79</v>
      </c>
      <c r="O1670" s="21">
        <v>3239368730.8699999</v>
      </c>
      <c r="P1670" s="21">
        <v>1937228815.8699999</v>
      </c>
      <c r="Q1670" s="21">
        <v>1927883791.8699999</v>
      </c>
    </row>
    <row r="1671" spans="1:17" ht="48" thickBot="1" x14ac:dyDescent="0.3">
      <c r="A1671" s="87" t="s">
        <v>511</v>
      </c>
      <c r="B1671" s="44" t="s">
        <v>448</v>
      </c>
      <c r="C1671" s="46" t="s">
        <v>13</v>
      </c>
      <c r="D1671" s="12">
        <v>13</v>
      </c>
      <c r="E1671" s="12" t="s">
        <v>14</v>
      </c>
      <c r="F1671" s="43" t="s">
        <v>449</v>
      </c>
      <c r="G1671" s="29">
        <f t="shared" ref="G1671:K1673" si="604">+G1672</f>
        <v>1000000000</v>
      </c>
      <c r="H1671" s="29">
        <f t="shared" si="604"/>
        <v>0</v>
      </c>
      <c r="I1671" s="29">
        <f t="shared" si="604"/>
        <v>0</v>
      </c>
      <c r="J1671" s="29">
        <f t="shared" si="604"/>
        <v>0</v>
      </c>
      <c r="K1671" s="29">
        <f t="shared" si="604"/>
        <v>0</v>
      </c>
      <c r="L1671" s="29">
        <f t="shared" si="599"/>
        <v>0</v>
      </c>
      <c r="M1671" s="29">
        <f>+M1672</f>
        <v>1000000000</v>
      </c>
      <c r="N1671" s="29">
        <f t="shared" ref="N1671:Q1673" si="605">+N1672</f>
        <v>910769216</v>
      </c>
      <c r="O1671" s="29">
        <f t="shared" si="605"/>
        <v>910743684.58000004</v>
      </c>
      <c r="P1671" s="29">
        <f t="shared" si="605"/>
        <v>381087253.57999998</v>
      </c>
      <c r="Q1671" s="29">
        <f t="shared" si="605"/>
        <v>381087253.57999998</v>
      </c>
    </row>
    <row r="1672" spans="1:17" ht="48" thickBot="1" x14ac:dyDescent="0.3">
      <c r="A1672" s="87" t="s">
        <v>511</v>
      </c>
      <c r="B1672" s="44" t="s">
        <v>450</v>
      </c>
      <c r="C1672" s="46" t="s">
        <v>13</v>
      </c>
      <c r="D1672" s="12">
        <v>13</v>
      </c>
      <c r="E1672" s="12" t="s">
        <v>14</v>
      </c>
      <c r="F1672" s="43" t="s">
        <v>449</v>
      </c>
      <c r="G1672" s="29">
        <f t="shared" si="604"/>
        <v>1000000000</v>
      </c>
      <c r="H1672" s="29">
        <f t="shared" si="604"/>
        <v>0</v>
      </c>
      <c r="I1672" s="29">
        <f t="shared" si="604"/>
        <v>0</v>
      </c>
      <c r="J1672" s="29">
        <f t="shared" si="604"/>
        <v>0</v>
      </c>
      <c r="K1672" s="29">
        <f t="shared" si="604"/>
        <v>0</v>
      </c>
      <c r="L1672" s="29">
        <f t="shared" si="599"/>
        <v>0</v>
      </c>
      <c r="M1672" s="29">
        <f>+M1673</f>
        <v>1000000000</v>
      </c>
      <c r="N1672" s="29">
        <f t="shared" si="605"/>
        <v>910769216</v>
      </c>
      <c r="O1672" s="29">
        <f t="shared" si="605"/>
        <v>910743684.58000004</v>
      </c>
      <c r="P1672" s="29">
        <f t="shared" si="605"/>
        <v>381087253.57999998</v>
      </c>
      <c r="Q1672" s="29">
        <f t="shared" si="605"/>
        <v>381087253.57999998</v>
      </c>
    </row>
    <row r="1673" spans="1:17" ht="19.5" thickBot="1" x14ac:dyDescent="0.3">
      <c r="A1673" s="87" t="s">
        <v>511</v>
      </c>
      <c r="B1673" s="44" t="s">
        <v>451</v>
      </c>
      <c r="C1673" s="46" t="s">
        <v>13</v>
      </c>
      <c r="D1673" s="12">
        <v>13</v>
      </c>
      <c r="E1673" s="12" t="s">
        <v>14</v>
      </c>
      <c r="F1673" s="43" t="s">
        <v>452</v>
      </c>
      <c r="G1673" s="29">
        <f t="shared" si="604"/>
        <v>1000000000</v>
      </c>
      <c r="H1673" s="29">
        <f t="shared" si="604"/>
        <v>0</v>
      </c>
      <c r="I1673" s="29">
        <f t="shared" si="604"/>
        <v>0</v>
      </c>
      <c r="J1673" s="29">
        <f t="shared" si="604"/>
        <v>0</v>
      </c>
      <c r="K1673" s="29">
        <f t="shared" si="604"/>
        <v>0</v>
      </c>
      <c r="L1673" s="29">
        <f t="shared" si="599"/>
        <v>0</v>
      </c>
      <c r="M1673" s="29">
        <f>+M1674</f>
        <v>1000000000</v>
      </c>
      <c r="N1673" s="29">
        <f t="shared" si="605"/>
        <v>910769216</v>
      </c>
      <c r="O1673" s="29">
        <f t="shared" si="605"/>
        <v>910743684.58000004</v>
      </c>
      <c r="P1673" s="29">
        <f t="shared" si="605"/>
        <v>381087253.57999998</v>
      </c>
      <c r="Q1673" s="29">
        <f t="shared" si="605"/>
        <v>381087253.57999998</v>
      </c>
    </row>
    <row r="1674" spans="1:17" ht="19.5" thickBot="1" x14ac:dyDescent="0.3">
      <c r="A1674" s="87" t="s">
        <v>511</v>
      </c>
      <c r="B1674" s="18" t="s">
        <v>453</v>
      </c>
      <c r="C1674" s="48" t="s">
        <v>13</v>
      </c>
      <c r="D1674" s="19">
        <v>13</v>
      </c>
      <c r="E1674" s="19" t="s">
        <v>14</v>
      </c>
      <c r="F1674" s="51" t="s">
        <v>247</v>
      </c>
      <c r="G1674" s="25">
        <v>1000000000</v>
      </c>
      <c r="H1674" s="21">
        <v>0</v>
      </c>
      <c r="I1674" s="21">
        <v>0</v>
      </c>
      <c r="J1674" s="21">
        <v>0</v>
      </c>
      <c r="K1674" s="21">
        <v>0</v>
      </c>
      <c r="L1674" s="21">
        <f t="shared" si="599"/>
        <v>0</v>
      </c>
      <c r="M1674" s="21">
        <f>+G1674+L1674</f>
        <v>1000000000</v>
      </c>
      <c r="N1674" s="21">
        <v>910769216</v>
      </c>
      <c r="O1674" s="21">
        <v>910743684.58000004</v>
      </c>
      <c r="P1674" s="21">
        <v>381087253.57999998</v>
      </c>
      <c r="Q1674" s="21">
        <v>381087253.57999998</v>
      </c>
    </row>
    <row r="1675" spans="1:17" ht="19.5" thickBot="1" x14ac:dyDescent="0.3">
      <c r="A1675" s="87" t="s">
        <v>513</v>
      </c>
      <c r="B1675" s="7" t="s">
        <v>12</v>
      </c>
      <c r="C1675" s="8" t="s">
        <v>13</v>
      </c>
      <c r="D1675" s="8">
        <v>10</v>
      </c>
      <c r="E1675" s="8" t="s">
        <v>14</v>
      </c>
      <c r="F1675" s="9" t="s">
        <v>15</v>
      </c>
      <c r="G1675" s="10">
        <f>+G1770</f>
        <v>1451042370</v>
      </c>
      <c r="H1675" s="10">
        <f>+H1770</f>
        <v>0</v>
      </c>
      <c r="I1675" s="10">
        <f>+I1770</f>
        <v>0</v>
      </c>
      <c r="J1675" s="10">
        <f>+J1770</f>
        <v>0</v>
      </c>
      <c r="K1675" s="10">
        <f>+K1770</f>
        <v>0</v>
      </c>
      <c r="L1675" s="10">
        <f t="shared" si="599"/>
        <v>0</v>
      </c>
      <c r="M1675" s="10">
        <f>+G1675+L1675</f>
        <v>1451042370</v>
      </c>
      <c r="N1675" s="10">
        <f>+N1770</f>
        <v>0</v>
      </c>
      <c r="O1675" s="10">
        <f>+O1770</f>
        <v>0</v>
      </c>
      <c r="P1675" s="10">
        <f>+P1770</f>
        <v>0</v>
      </c>
      <c r="Q1675" s="10">
        <f>+Q1770</f>
        <v>0</v>
      </c>
    </row>
    <row r="1676" spans="1:17" ht="19.5" thickBot="1" x14ac:dyDescent="0.3">
      <c r="A1676" s="87" t="s">
        <v>513</v>
      </c>
      <c r="B1676" s="7" t="s">
        <v>12</v>
      </c>
      <c r="C1676" s="8" t="s">
        <v>16</v>
      </c>
      <c r="D1676" s="8">
        <v>20</v>
      </c>
      <c r="E1676" s="8" t="s">
        <v>14</v>
      </c>
      <c r="F1676" s="9" t="s">
        <v>15</v>
      </c>
      <c r="G1676" s="10">
        <f>+G1677+G1706+G1761+G1777</f>
        <v>98334943000</v>
      </c>
      <c r="H1676" s="10">
        <f>+H1677+H1706+H1761+H1777</f>
        <v>0</v>
      </c>
      <c r="I1676" s="10">
        <f>+I1677+I1706+I1761+I1777</f>
        <v>0</v>
      </c>
      <c r="J1676" s="10">
        <f>+J1677+J1706+J1761+J1777</f>
        <v>354515732.60000002</v>
      </c>
      <c r="K1676" s="10">
        <f>+K1677+K1706+K1761+K1777</f>
        <v>354515732.60000002</v>
      </c>
      <c r="L1676" s="10">
        <f t="shared" si="599"/>
        <v>0</v>
      </c>
      <c r="M1676" s="10">
        <f>+G1676+L1676</f>
        <v>98334943000</v>
      </c>
      <c r="N1676" s="10">
        <f>+N1677+N1706+N1761+N1777</f>
        <v>68149197201.099998</v>
      </c>
      <c r="O1676" s="10">
        <f>+O1677+O1706+O1761+O1777</f>
        <v>44704424016.049995</v>
      </c>
      <c r="P1676" s="10">
        <f>+P1677+P1706+P1761+P1777</f>
        <v>38564482363.599998</v>
      </c>
      <c r="Q1676" s="10">
        <f>+Q1677+Q1706+Q1761+Q1777</f>
        <v>37669063257.599998</v>
      </c>
    </row>
    <row r="1677" spans="1:17" ht="19.5" thickBot="1" x14ac:dyDescent="0.3">
      <c r="A1677" s="87" t="s">
        <v>513</v>
      </c>
      <c r="B1677" s="11" t="s">
        <v>17</v>
      </c>
      <c r="C1677" s="12" t="s">
        <v>16</v>
      </c>
      <c r="D1677" s="12">
        <v>20</v>
      </c>
      <c r="E1677" s="12" t="s">
        <v>14</v>
      </c>
      <c r="F1677" s="13" t="s">
        <v>18</v>
      </c>
      <c r="G1677" s="14">
        <f>+G1678</f>
        <v>51464345000</v>
      </c>
      <c r="H1677" s="14">
        <f>+H1678</f>
        <v>0</v>
      </c>
      <c r="I1677" s="14">
        <f>+I1678</f>
        <v>0</v>
      </c>
      <c r="J1677" s="14">
        <f>+J1678</f>
        <v>0</v>
      </c>
      <c r="K1677" s="14">
        <f>+K1678</f>
        <v>0</v>
      </c>
      <c r="L1677" s="14">
        <f t="shared" si="599"/>
        <v>0</v>
      </c>
      <c r="M1677" s="14">
        <f>+M1678</f>
        <v>51464345000</v>
      </c>
      <c r="N1677" s="14">
        <f>+N1678</f>
        <v>49182287000</v>
      </c>
      <c r="O1677" s="14">
        <f>+O1678</f>
        <v>27499383318.209999</v>
      </c>
      <c r="P1677" s="14">
        <f>+P1678</f>
        <v>27499383318.209999</v>
      </c>
      <c r="Q1677" s="14">
        <f>+Q1678</f>
        <v>26609220788.209999</v>
      </c>
    </row>
    <row r="1678" spans="1:17" ht="19.5" thickBot="1" x14ac:dyDescent="0.3">
      <c r="A1678" s="87" t="s">
        <v>513</v>
      </c>
      <c r="B1678" s="15" t="s">
        <v>19</v>
      </c>
      <c r="C1678" s="12" t="s">
        <v>16</v>
      </c>
      <c r="D1678" s="12">
        <v>20</v>
      </c>
      <c r="E1678" s="12" t="s">
        <v>14</v>
      </c>
      <c r="F1678" s="16" t="s">
        <v>20</v>
      </c>
      <c r="G1678" s="17">
        <f>+G1679+G1690+G1698+G1705</f>
        <v>51464345000</v>
      </c>
      <c r="H1678" s="17">
        <f>+H1679+H1690+H1698+H1705</f>
        <v>0</v>
      </c>
      <c r="I1678" s="17">
        <f>+I1679+I1690+I1698+I1705</f>
        <v>0</v>
      </c>
      <c r="J1678" s="17">
        <f>+J1679+J1690+J1698+J1705</f>
        <v>0</v>
      </c>
      <c r="K1678" s="17">
        <f>+K1679+K1690+K1698+K1705</f>
        <v>0</v>
      </c>
      <c r="L1678" s="17">
        <f t="shared" si="599"/>
        <v>0</v>
      </c>
      <c r="M1678" s="17">
        <f>+M1679+M1690+M1698+M1705</f>
        <v>51464345000</v>
      </c>
      <c r="N1678" s="17">
        <f>+N1679+N1690+N1698+N1705</f>
        <v>49182287000</v>
      </c>
      <c r="O1678" s="17">
        <f>+O1679+O1690+O1698+O1705</f>
        <v>27499383318.209999</v>
      </c>
      <c r="P1678" s="17">
        <f>+P1679+P1690+P1698+P1705</f>
        <v>27499383318.209999</v>
      </c>
      <c r="Q1678" s="17">
        <f>+Q1679+Q1690+Q1698+Q1705</f>
        <v>26609220788.209999</v>
      </c>
    </row>
    <row r="1679" spans="1:17" ht="19.5" thickBot="1" x14ac:dyDescent="0.3">
      <c r="A1679" s="87" t="s">
        <v>513</v>
      </c>
      <c r="B1679" s="15" t="s">
        <v>21</v>
      </c>
      <c r="C1679" s="12" t="s">
        <v>16</v>
      </c>
      <c r="D1679" s="12">
        <v>20</v>
      </c>
      <c r="E1679" s="12" t="s">
        <v>14</v>
      </c>
      <c r="F1679" s="16" t="s">
        <v>22</v>
      </c>
      <c r="G1679" s="17">
        <f>+G1680</f>
        <v>32943478000</v>
      </c>
      <c r="H1679" s="17">
        <f>+H1680</f>
        <v>0</v>
      </c>
      <c r="I1679" s="17">
        <f>+I1680</f>
        <v>0</v>
      </c>
      <c r="J1679" s="17">
        <f>+J1680</f>
        <v>0</v>
      </c>
      <c r="K1679" s="17">
        <f>+K1680</f>
        <v>0</v>
      </c>
      <c r="L1679" s="17">
        <f t="shared" si="599"/>
        <v>0</v>
      </c>
      <c r="M1679" s="17">
        <f>+M1680</f>
        <v>32943478000</v>
      </c>
      <c r="N1679" s="17">
        <f>+N1680</f>
        <v>32943478000</v>
      </c>
      <c r="O1679" s="17">
        <f>+O1680</f>
        <v>18051153558.900002</v>
      </c>
      <c r="P1679" s="17">
        <f>+P1680</f>
        <v>18051153558.900002</v>
      </c>
      <c r="Q1679" s="17">
        <f>+Q1680</f>
        <v>18051153558.900002</v>
      </c>
    </row>
    <row r="1680" spans="1:17" ht="19.5" thickBot="1" x14ac:dyDescent="0.3">
      <c r="A1680" s="87" t="s">
        <v>513</v>
      </c>
      <c r="B1680" s="15" t="s">
        <v>23</v>
      </c>
      <c r="C1680" s="12" t="s">
        <v>16</v>
      </c>
      <c r="D1680" s="12">
        <v>20</v>
      </c>
      <c r="E1680" s="12" t="s">
        <v>14</v>
      </c>
      <c r="F1680" s="16" t="s">
        <v>24</v>
      </c>
      <c r="G1680" s="17">
        <f>SUM(G1681:G1689)</f>
        <v>32943478000</v>
      </c>
      <c r="H1680" s="17">
        <f>SUM(H1681:H1689)</f>
        <v>0</v>
      </c>
      <c r="I1680" s="17">
        <f>SUM(I1681:I1689)</f>
        <v>0</v>
      </c>
      <c r="J1680" s="17">
        <f>SUM(J1681:J1689)</f>
        <v>0</v>
      </c>
      <c r="K1680" s="17">
        <f>SUM(K1681:K1689)</f>
        <v>0</v>
      </c>
      <c r="L1680" s="17">
        <f t="shared" si="599"/>
        <v>0</v>
      </c>
      <c r="M1680" s="17">
        <f>SUM(M1681:M1689)</f>
        <v>32943478000</v>
      </c>
      <c r="N1680" s="17">
        <f>SUM(N1681:N1689)</f>
        <v>32943478000</v>
      </c>
      <c r="O1680" s="17">
        <f>SUM(O1681:O1689)</f>
        <v>18051153558.900002</v>
      </c>
      <c r="P1680" s="17">
        <f>SUM(P1681:P1689)</f>
        <v>18051153558.900002</v>
      </c>
      <c r="Q1680" s="17">
        <f>SUM(Q1681:Q1689)</f>
        <v>18051153558.900002</v>
      </c>
    </row>
    <row r="1681" spans="1:17" ht="19.5" thickBot="1" x14ac:dyDescent="0.3">
      <c r="A1681" s="87" t="s">
        <v>513</v>
      </c>
      <c r="B1681" s="18" t="s">
        <v>25</v>
      </c>
      <c r="C1681" s="19" t="s">
        <v>16</v>
      </c>
      <c r="D1681" s="19">
        <v>20</v>
      </c>
      <c r="E1681" s="19" t="s">
        <v>14</v>
      </c>
      <c r="F1681" s="20" t="s">
        <v>26</v>
      </c>
      <c r="G1681" s="21">
        <v>24891309551</v>
      </c>
      <c r="H1681" s="21">
        <v>0</v>
      </c>
      <c r="I1681" s="21">
        <v>0</v>
      </c>
      <c r="J1681" s="21">
        <v>0</v>
      </c>
      <c r="K1681" s="21">
        <v>0</v>
      </c>
      <c r="L1681" s="21">
        <f t="shared" si="599"/>
        <v>0</v>
      </c>
      <c r="M1681" s="22">
        <f t="shared" ref="M1681:M1689" si="606">+G1681+L1681</f>
        <v>24891309551</v>
      </c>
      <c r="N1681" s="21">
        <v>24891309551</v>
      </c>
      <c r="O1681" s="21">
        <v>14306743633.08</v>
      </c>
      <c r="P1681" s="21">
        <v>14306743633.08</v>
      </c>
      <c r="Q1681" s="21">
        <v>14306743633.08</v>
      </c>
    </row>
    <row r="1682" spans="1:17" ht="19.5" thickBot="1" x14ac:dyDescent="0.3">
      <c r="A1682" s="87" t="s">
        <v>513</v>
      </c>
      <c r="B1682" s="18" t="s">
        <v>27</v>
      </c>
      <c r="C1682" s="19" t="s">
        <v>16</v>
      </c>
      <c r="D1682" s="19">
        <v>20</v>
      </c>
      <c r="E1682" s="19" t="s">
        <v>14</v>
      </c>
      <c r="F1682" s="20" t="s">
        <v>28</v>
      </c>
      <c r="G1682" s="21">
        <v>1976608680</v>
      </c>
      <c r="H1682" s="21">
        <v>0</v>
      </c>
      <c r="I1682" s="21">
        <v>0</v>
      </c>
      <c r="J1682" s="21">
        <v>0</v>
      </c>
      <c r="K1682" s="21">
        <v>0</v>
      </c>
      <c r="L1682" s="21">
        <f t="shared" si="599"/>
        <v>0</v>
      </c>
      <c r="M1682" s="22">
        <f t="shared" si="606"/>
        <v>1976608680</v>
      </c>
      <c r="N1682" s="21">
        <v>1976608680</v>
      </c>
      <c r="O1682" s="21">
        <v>1301474970</v>
      </c>
      <c r="P1682" s="21">
        <v>1301474970</v>
      </c>
      <c r="Q1682" s="21">
        <v>1301474970</v>
      </c>
    </row>
    <row r="1683" spans="1:17" ht="19.5" thickBot="1" x14ac:dyDescent="0.3">
      <c r="A1683" s="87" t="s">
        <v>513</v>
      </c>
      <c r="B1683" s="18" t="s">
        <v>29</v>
      </c>
      <c r="C1683" s="19" t="s">
        <v>16</v>
      </c>
      <c r="D1683" s="19">
        <v>20</v>
      </c>
      <c r="E1683" s="19" t="s">
        <v>14</v>
      </c>
      <c r="F1683" s="20" t="s">
        <v>30</v>
      </c>
      <c r="G1683" s="21">
        <v>3991193</v>
      </c>
      <c r="H1683" s="21">
        <v>0</v>
      </c>
      <c r="I1683" s="21">
        <v>0</v>
      </c>
      <c r="J1683" s="21">
        <v>0</v>
      </c>
      <c r="K1683" s="21">
        <v>0</v>
      </c>
      <c r="L1683" s="21">
        <f t="shared" si="599"/>
        <v>0</v>
      </c>
      <c r="M1683" s="22">
        <f t="shared" si="606"/>
        <v>3991193</v>
      </c>
      <c r="N1683" s="21">
        <v>3991193</v>
      </c>
      <c r="O1683" s="21">
        <v>1408906</v>
      </c>
      <c r="P1683" s="21">
        <v>1408906</v>
      </c>
      <c r="Q1683" s="21">
        <v>1408906</v>
      </c>
    </row>
    <row r="1684" spans="1:17" ht="19.5" thickBot="1" x14ac:dyDescent="0.3">
      <c r="A1684" s="87" t="s">
        <v>513</v>
      </c>
      <c r="B1684" s="18" t="s">
        <v>31</v>
      </c>
      <c r="C1684" s="19" t="s">
        <v>16</v>
      </c>
      <c r="D1684" s="19">
        <v>20</v>
      </c>
      <c r="E1684" s="19" t="s">
        <v>14</v>
      </c>
      <c r="F1684" s="20" t="s">
        <v>32</v>
      </c>
      <c r="G1684" s="21">
        <v>4218200</v>
      </c>
      <c r="H1684" s="21">
        <v>0</v>
      </c>
      <c r="I1684" s="21">
        <v>0</v>
      </c>
      <c r="J1684" s="21">
        <v>0</v>
      </c>
      <c r="K1684" s="21">
        <v>0</v>
      </c>
      <c r="L1684" s="21">
        <f t="shared" si="599"/>
        <v>0</v>
      </c>
      <c r="M1684" s="22">
        <f t="shared" si="606"/>
        <v>4218200</v>
      </c>
      <c r="N1684" s="21">
        <v>4218200</v>
      </c>
      <c r="O1684" s="21">
        <v>2269232</v>
      </c>
      <c r="P1684" s="21">
        <v>2269232</v>
      </c>
      <c r="Q1684" s="21">
        <v>2269232</v>
      </c>
    </row>
    <row r="1685" spans="1:17" ht="19.5" thickBot="1" x14ac:dyDescent="0.3">
      <c r="A1685" s="87" t="s">
        <v>513</v>
      </c>
      <c r="B1685" s="18" t="s">
        <v>33</v>
      </c>
      <c r="C1685" s="19" t="s">
        <v>16</v>
      </c>
      <c r="D1685" s="19">
        <v>20</v>
      </c>
      <c r="E1685" s="19" t="s">
        <v>14</v>
      </c>
      <c r="F1685" s="20" t="s">
        <v>34</v>
      </c>
      <c r="G1685" s="21">
        <v>1317739120</v>
      </c>
      <c r="H1685" s="21">
        <v>0</v>
      </c>
      <c r="I1685" s="21">
        <v>0</v>
      </c>
      <c r="J1685" s="21">
        <v>0</v>
      </c>
      <c r="K1685" s="21">
        <v>0</v>
      </c>
      <c r="L1685" s="21">
        <f t="shared" si="599"/>
        <v>0</v>
      </c>
      <c r="M1685" s="22">
        <f t="shared" si="606"/>
        <v>1317739120</v>
      </c>
      <c r="N1685" s="21">
        <v>1317739120</v>
      </c>
      <c r="O1685" s="21">
        <v>1240518454</v>
      </c>
      <c r="P1685" s="21">
        <v>1240518454</v>
      </c>
      <c r="Q1685" s="21">
        <v>1240518454</v>
      </c>
    </row>
    <row r="1686" spans="1:17" ht="19.5" thickBot="1" x14ac:dyDescent="0.3">
      <c r="A1686" s="87" t="s">
        <v>513</v>
      </c>
      <c r="B1686" s="18" t="s">
        <v>35</v>
      </c>
      <c r="C1686" s="19" t="s">
        <v>16</v>
      </c>
      <c r="D1686" s="19">
        <v>20</v>
      </c>
      <c r="E1686" s="19" t="s">
        <v>14</v>
      </c>
      <c r="F1686" s="20" t="s">
        <v>36</v>
      </c>
      <c r="G1686" s="21">
        <v>859861479</v>
      </c>
      <c r="H1686" s="21">
        <v>0</v>
      </c>
      <c r="I1686" s="21">
        <v>0</v>
      </c>
      <c r="J1686" s="21">
        <v>0</v>
      </c>
      <c r="K1686" s="21">
        <v>0</v>
      </c>
      <c r="L1686" s="21">
        <f t="shared" si="599"/>
        <v>0</v>
      </c>
      <c r="M1686" s="22">
        <f t="shared" si="606"/>
        <v>859861479</v>
      </c>
      <c r="N1686" s="21">
        <v>859861479</v>
      </c>
      <c r="O1686" s="21">
        <v>419101539</v>
      </c>
      <c r="P1686" s="21">
        <v>419101539</v>
      </c>
      <c r="Q1686" s="21">
        <v>419101539</v>
      </c>
    </row>
    <row r="1687" spans="1:17" ht="32.25" thickBot="1" x14ac:dyDescent="0.3">
      <c r="A1687" s="87" t="s">
        <v>513</v>
      </c>
      <c r="B1687" s="18" t="s">
        <v>37</v>
      </c>
      <c r="C1687" s="19" t="s">
        <v>16</v>
      </c>
      <c r="D1687" s="19">
        <v>20</v>
      </c>
      <c r="E1687" s="19" t="s">
        <v>14</v>
      </c>
      <c r="F1687" s="20" t="s">
        <v>38</v>
      </c>
      <c r="G1687" s="21">
        <v>129930180</v>
      </c>
      <c r="H1687" s="21">
        <v>0</v>
      </c>
      <c r="I1687" s="21">
        <v>0</v>
      </c>
      <c r="J1687" s="21">
        <v>0</v>
      </c>
      <c r="K1687" s="21">
        <v>0</v>
      </c>
      <c r="L1687" s="21">
        <f t="shared" si="599"/>
        <v>0</v>
      </c>
      <c r="M1687" s="22">
        <f t="shared" si="606"/>
        <v>129930180</v>
      </c>
      <c r="N1687" s="21">
        <v>129930180</v>
      </c>
      <c r="O1687" s="21">
        <v>49024275</v>
      </c>
      <c r="P1687" s="21">
        <v>49024275</v>
      </c>
      <c r="Q1687" s="21">
        <v>49024275</v>
      </c>
    </row>
    <row r="1688" spans="1:17" ht="19.5" thickBot="1" x14ac:dyDescent="0.3">
      <c r="A1688" s="87" t="s">
        <v>513</v>
      </c>
      <c r="B1688" s="18" t="s">
        <v>39</v>
      </c>
      <c r="C1688" s="19" t="s">
        <v>16</v>
      </c>
      <c r="D1688" s="19">
        <v>20</v>
      </c>
      <c r="E1688" s="19" t="s">
        <v>14</v>
      </c>
      <c r="F1688" s="20" t="s">
        <v>40</v>
      </c>
      <c r="G1688" s="21">
        <v>2109645697</v>
      </c>
      <c r="H1688" s="21">
        <v>0</v>
      </c>
      <c r="I1688" s="21">
        <v>0</v>
      </c>
      <c r="J1688" s="21">
        <v>0</v>
      </c>
      <c r="K1688" s="21">
        <v>0</v>
      </c>
      <c r="L1688" s="21">
        <f t="shared" si="599"/>
        <v>0</v>
      </c>
      <c r="M1688" s="22">
        <f t="shared" si="606"/>
        <v>2109645697</v>
      </c>
      <c r="N1688" s="21">
        <v>2109645697</v>
      </c>
      <c r="O1688" s="21">
        <v>34421624.82</v>
      </c>
      <c r="P1688" s="21">
        <v>34421624.82</v>
      </c>
      <c r="Q1688" s="21">
        <v>34421624.82</v>
      </c>
    </row>
    <row r="1689" spans="1:17" ht="19.5" thickBot="1" x14ac:dyDescent="0.3">
      <c r="A1689" s="87" t="s">
        <v>513</v>
      </c>
      <c r="B1689" s="18" t="s">
        <v>41</v>
      </c>
      <c r="C1689" s="19" t="s">
        <v>16</v>
      </c>
      <c r="D1689" s="19">
        <v>20</v>
      </c>
      <c r="E1689" s="19" t="s">
        <v>14</v>
      </c>
      <c r="F1689" s="20" t="s">
        <v>42</v>
      </c>
      <c r="G1689" s="21">
        <v>1650173900</v>
      </c>
      <c r="H1689" s="21">
        <v>0</v>
      </c>
      <c r="I1689" s="21">
        <v>0</v>
      </c>
      <c r="J1689" s="21">
        <v>0</v>
      </c>
      <c r="K1689" s="21">
        <v>0</v>
      </c>
      <c r="L1689" s="21">
        <f t="shared" si="599"/>
        <v>0</v>
      </c>
      <c r="M1689" s="22">
        <f t="shared" si="606"/>
        <v>1650173900</v>
      </c>
      <c r="N1689" s="21">
        <v>1650173900</v>
      </c>
      <c r="O1689" s="21">
        <v>696190925</v>
      </c>
      <c r="P1689" s="21">
        <v>696190925</v>
      </c>
      <c r="Q1689" s="21">
        <v>696190925</v>
      </c>
    </row>
    <row r="1690" spans="1:17" ht="19.5" thickBot="1" x14ac:dyDescent="0.3">
      <c r="A1690" s="87" t="s">
        <v>513</v>
      </c>
      <c r="B1690" s="15" t="s">
        <v>43</v>
      </c>
      <c r="C1690" s="12" t="s">
        <v>16</v>
      </c>
      <c r="D1690" s="12">
        <v>20</v>
      </c>
      <c r="E1690" s="12" t="s">
        <v>14</v>
      </c>
      <c r="F1690" s="16" t="s">
        <v>44</v>
      </c>
      <c r="G1690" s="17">
        <f>SUM(G1691:G1697)</f>
        <v>11922438000</v>
      </c>
      <c r="H1690" s="17">
        <f>SUM(H1691:H1697)</f>
        <v>0</v>
      </c>
      <c r="I1690" s="17">
        <f>SUM(I1691:I1697)</f>
        <v>0</v>
      </c>
      <c r="J1690" s="17">
        <f>SUM(J1691:J1697)</f>
        <v>0</v>
      </c>
      <c r="K1690" s="17">
        <f>SUM(K1691:K1697)</f>
        <v>0</v>
      </c>
      <c r="L1690" s="17">
        <f t="shared" si="599"/>
        <v>0</v>
      </c>
      <c r="M1690" s="17">
        <f>SUM(M1691:M1697)</f>
        <v>11922438000</v>
      </c>
      <c r="N1690" s="17">
        <f>SUM(N1691:N1697)</f>
        <v>11922438000</v>
      </c>
      <c r="O1690" s="17">
        <f>SUM(O1691:O1697)</f>
        <v>6752652063.3099995</v>
      </c>
      <c r="P1690" s="17">
        <f>SUM(P1691:P1697)</f>
        <v>6752652063.3099995</v>
      </c>
      <c r="Q1690" s="17">
        <f>SUM(Q1691:Q1697)</f>
        <v>5862489533.3099995</v>
      </c>
    </row>
    <row r="1691" spans="1:17" ht="19.5" thickBot="1" x14ac:dyDescent="0.3">
      <c r="A1691" s="87" t="s">
        <v>513</v>
      </c>
      <c r="B1691" s="18" t="s">
        <v>45</v>
      </c>
      <c r="C1691" s="19" t="s">
        <v>16</v>
      </c>
      <c r="D1691" s="19">
        <v>20</v>
      </c>
      <c r="E1691" s="19" t="s">
        <v>14</v>
      </c>
      <c r="F1691" s="20" t="s">
        <v>46</v>
      </c>
      <c r="G1691" s="21">
        <v>3715862224</v>
      </c>
      <c r="H1691" s="21">
        <v>0</v>
      </c>
      <c r="I1691" s="21">
        <v>0</v>
      </c>
      <c r="J1691" s="21">
        <v>0</v>
      </c>
      <c r="K1691" s="21">
        <v>0</v>
      </c>
      <c r="L1691" s="21">
        <f t="shared" si="599"/>
        <v>0</v>
      </c>
      <c r="M1691" s="22">
        <f t="shared" ref="M1691:M1697" si="607">+G1691+L1691</f>
        <v>3715862224</v>
      </c>
      <c r="N1691" s="21">
        <v>3715862224</v>
      </c>
      <c r="O1691" s="21">
        <v>2018439793.99</v>
      </c>
      <c r="P1691" s="21">
        <v>2018439793.99</v>
      </c>
      <c r="Q1691" s="21">
        <v>1735134493.99</v>
      </c>
    </row>
    <row r="1692" spans="1:17" ht="19.5" thickBot="1" x14ac:dyDescent="0.3">
      <c r="A1692" s="87" t="s">
        <v>513</v>
      </c>
      <c r="B1692" s="18" t="s">
        <v>47</v>
      </c>
      <c r="C1692" s="19" t="s">
        <v>16</v>
      </c>
      <c r="D1692" s="19">
        <v>20</v>
      </c>
      <c r="E1692" s="19" t="s">
        <v>14</v>
      </c>
      <c r="F1692" s="20" t="s">
        <v>48</v>
      </c>
      <c r="G1692" s="21">
        <v>2627749752</v>
      </c>
      <c r="H1692" s="21">
        <v>0</v>
      </c>
      <c r="I1692" s="21">
        <v>0</v>
      </c>
      <c r="J1692" s="21">
        <v>0</v>
      </c>
      <c r="K1692" s="21">
        <v>0</v>
      </c>
      <c r="L1692" s="21">
        <f t="shared" si="599"/>
        <v>0</v>
      </c>
      <c r="M1692" s="22">
        <f t="shared" si="607"/>
        <v>2627749752</v>
      </c>
      <c r="N1692" s="21">
        <v>2627749752</v>
      </c>
      <c r="O1692" s="21">
        <v>1429628204.4000001</v>
      </c>
      <c r="P1692" s="21">
        <v>1429628204.4000001</v>
      </c>
      <c r="Q1692" s="21">
        <v>1228953304.4000001</v>
      </c>
    </row>
    <row r="1693" spans="1:17" ht="19.5" thickBot="1" x14ac:dyDescent="0.3">
      <c r="A1693" s="87" t="s">
        <v>513</v>
      </c>
      <c r="B1693" s="18" t="s">
        <v>49</v>
      </c>
      <c r="C1693" s="19" t="s">
        <v>16</v>
      </c>
      <c r="D1693" s="19">
        <v>20</v>
      </c>
      <c r="E1693" s="19" t="s">
        <v>14</v>
      </c>
      <c r="F1693" s="20" t="s">
        <v>50</v>
      </c>
      <c r="G1693" s="21">
        <v>2520758848</v>
      </c>
      <c r="H1693" s="21">
        <v>0</v>
      </c>
      <c r="I1693" s="21">
        <v>0</v>
      </c>
      <c r="J1693" s="21">
        <v>0</v>
      </c>
      <c r="K1693" s="21">
        <v>0</v>
      </c>
      <c r="L1693" s="21">
        <f t="shared" si="599"/>
        <v>0</v>
      </c>
      <c r="M1693" s="22">
        <f t="shared" si="607"/>
        <v>2520758848</v>
      </c>
      <c r="N1693" s="21">
        <v>2520758848</v>
      </c>
      <c r="O1693" s="21">
        <v>1600234198.1199999</v>
      </c>
      <c r="P1693" s="21">
        <v>1600234198.1199999</v>
      </c>
      <c r="Q1693" s="21">
        <v>1406031068.1199999</v>
      </c>
    </row>
    <row r="1694" spans="1:17" ht="19.5" thickBot="1" x14ac:dyDescent="0.3">
      <c r="A1694" s="87" t="s">
        <v>513</v>
      </c>
      <c r="B1694" s="18" t="s">
        <v>51</v>
      </c>
      <c r="C1694" s="19" t="s">
        <v>16</v>
      </c>
      <c r="D1694" s="19">
        <v>20</v>
      </c>
      <c r="E1694" s="19" t="s">
        <v>14</v>
      </c>
      <c r="F1694" s="20" t="s">
        <v>52</v>
      </c>
      <c r="G1694" s="21">
        <v>1291042158</v>
      </c>
      <c r="H1694" s="21">
        <v>0</v>
      </c>
      <c r="I1694" s="21">
        <v>0</v>
      </c>
      <c r="J1694" s="21">
        <v>0</v>
      </c>
      <c r="K1694" s="21">
        <v>0</v>
      </c>
      <c r="L1694" s="21">
        <f t="shared" si="599"/>
        <v>0</v>
      </c>
      <c r="M1694" s="22">
        <f t="shared" si="607"/>
        <v>1291042158</v>
      </c>
      <c r="N1694" s="21">
        <v>1291042158</v>
      </c>
      <c r="O1694" s="21">
        <v>720401050.39999998</v>
      </c>
      <c r="P1694" s="21">
        <v>720401050.39999998</v>
      </c>
      <c r="Q1694" s="21">
        <v>631133650.39999998</v>
      </c>
    </row>
    <row r="1695" spans="1:17" ht="32.25" thickBot="1" x14ac:dyDescent="0.3">
      <c r="A1695" s="87" t="s">
        <v>513</v>
      </c>
      <c r="B1695" s="18" t="s">
        <v>53</v>
      </c>
      <c r="C1695" s="19" t="s">
        <v>16</v>
      </c>
      <c r="D1695" s="19">
        <v>20</v>
      </c>
      <c r="E1695" s="19" t="s">
        <v>14</v>
      </c>
      <c r="F1695" s="20" t="s">
        <v>54</v>
      </c>
      <c r="G1695" s="21">
        <v>153073328</v>
      </c>
      <c r="H1695" s="21">
        <v>0</v>
      </c>
      <c r="I1695" s="21">
        <v>0</v>
      </c>
      <c r="J1695" s="21">
        <v>0</v>
      </c>
      <c r="K1695" s="21">
        <v>0</v>
      </c>
      <c r="L1695" s="21">
        <f t="shared" si="599"/>
        <v>0</v>
      </c>
      <c r="M1695" s="22">
        <f t="shared" si="607"/>
        <v>153073328</v>
      </c>
      <c r="N1695" s="21">
        <v>153073328</v>
      </c>
      <c r="O1695" s="21">
        <v>83374956.799999997</v>
      </c>
      <c r="P1695" s="21">
        <v>83374956.799999997</v>
      </c>
      <c r="Q1695" s="21">
        <v>72257856.799999997</v>
      </c>
    </row>
    <row r="1696" spans="1:17" ht="19.5" thickBot="1" x14ac:dyDescent="0.3">
      <c r="A1696" s="87" t="s">
        <v>513</v>
      </c>
      <c r="B1696" s="18" t="s">
        <v>55</v>
      </c>
      <c r="C1696" s="19" t="s">
        <v>16</v>
      </c>
      <c r="D1696" s="19">
        <v>20</v>
      </c>
      <c r="E1696" s="19" t="s">
        <v>14</v>
      </c>
      <c r="F1696" s="20" t="s">
        <v>56</v>
      </c>
      <c r="G1696" s="21">
        <v>968339892</v>
      </c>
      <c r="H1696" s="21">
        <v>0</v>
      </c>
      <c r="I1696" s="21">
        <v>0</v>
      </c>
      <c r="J1696" s="21">
        <v>0</v>
      </c>
      <c r="K1696" s="21">
        <v>0</v>
      </c>
      <c r="L1696" s="21">
        <f t="shared" si="599"/>
        <v>0</v>
      </c>
      <c r="M1696" s="22">
        <f t="shared" si="607"/>
        <v>968339892</v>
      </c>
      <c r="N1696" s="21">
        <v>968339892</v>
      </c>
      <c r="O1696" s="21">
        <v>540320866.39999998</v>
      </c>
      <c r="P1696" s="21">
        <v>540320866.39999998</v>
      </c>
      <c r="Q1696" s="21">
        <v>473367566.39999998</v>
      </c>
    </row>
    <row r="1697" spans="1:17" ht="19.5" thickBot="1" x14ac:dyDescent="0.3">
      <c r="A1697" s="87" t="s">
        <v>513</v>
      </c>
      <c r="B1697" s="18" t="s">
        <v>57</v>
      </c>
      <c r="C1697" s="19" t="s">
        <v>16</v>
      </c>
      <c r="D1697" s="19">
        <v>20</v>
      </c>
      <c r="E1697" s="19" t="s">
        <v>14</v>
      </c>
      <c r="F1697" s="20" t="s">
        <v>58</v>
      </c>
      <c r="G1697" s="21">
        <v>645611798</v>
      </c>
      <c r="H1697" s="21">
        <v>0</v>
      </c>
      <c r="I1697" s="21">
        <v>0</v>
      </c>
      <c r="J1697" s="21">
        <v>0</v>
      </c>
      <c r="K1697" s="21">
        <v>0</v>
      </c>
      <c r="L1697" s="21">
        <f t="shared" si="599"/>
        <v>0</v>
      </c>
      <c r="M1697" s="22">
        <f t="shared" si="607"/>
        <v>645611798</v>
      </c>
      <c r="N1697" s="21">
        <v>645611798</v>
      </c>
      <c r="O1697" s="21">
        <v>360252993.19999999</v>
      </c>
      <c r="P1697" s="21">
        <v>360252993.19999999</v>
      </c>
      <c r="Q1697" s="21">
        <v>315611593.19999999</v>
      </c>
    </row>
    <row r="1698" spans="1:17" ht="32.25" thickBot="1" x14ac:dyDescent="0.3">
      <c r="A1698" s="87" t="s">
        <v>513</v>
      </c>
      <c r="B1698" s="15" t="s">
        <v>59</v>
      </c>
      <c r="C1698" s="12" t="s">
        <v>16</v>
      </c>
      <c r="D1698" s="12">
        <v>20</v>
      </c>
      <c r="E1698" s="12" t="s">
        <v>14</v>
      </c>
      <c r="F1698" s="16" t="s">
        <v>60</v>
      </c>
      <c r="G1698" s="17">
        <f>+G1699+G1703+G1704</f>
        <v>4316371000</v>
      </c>
      <c r="H1698" s="17">
        <f>+H1699+H1703+H1704</f>
        <v>0</v>
      </c>
      <c r="I1698" s="17">
        <f>+I1699+I1703+I1704</f>
        <v>0</v>
      </c>
      <c r="J1698" s="17">
        <f>+J1699+J1703+J1704</f>
        <v>0</v>
      </c>
      <c r="K1698" s="17">
        <f>+K1699+K1703+K1704</f>
        <v>0</v>
      </c>
      <c r="L1698" s="17">
        <f t="shared" si="599"/>
        <v>0</v>
      </c>
      <c r="M1698" s="17">
        <f>+M1699+M1703+M1704</f>
        <v>4316371000</v>
      </c>
      <c r="N1698" s="17">
        <f>+N1699+N1703+N1704</f>
        <v>4316371000</v>
      </c>
      <c r="O1698" s="17">
        <f>+O1699+O1703+O1704</f>
        <v>2695577696</v>
      </c>
      <c r="P1698" s="17">
        <f>+P1699+P1703+P1704</f>
        <v>2695577696</v>
      </c>
      <c r="Q1698" s="17">
        <f>+Q1699+Q1703+Q1704</f>
        <v>2695577696</v>
      </c>
    </row>
    <row r="1699" spans="1:17" ht="32.25" thickBot="1" x14ac:dyDescent="0.3">
      <c r="A1699" s="87" t="s">
        <v>513</v>
      </c>
      <c r="B1699" s="15" t="s">
        <v>61</v>
      </c>
      <c r="C1699" s="12" t="s">
        <v>16</v>
      </c>
      <c r="D1699" s="12">
        <v>20</v>
      </c>
      <c r="E1699" s="12" t="s">
        <v>14</v>
      </c>
      <c r="F1699" s="16" t="s">
        <v>62</v>
      </c>
      <c r="G1699" s="17">
        <f>+G1700+G1701+G1702</f>
        <v>2014091242</v>
      </c>
      <c r="H1699" s="17">
        <f>+H1700+H1701+H1702</f>
        <v>0</v>
      </c>
      <c r="I1699" s="17">
        <f>+I1700+I1701+I1702</f>
        <v>0</v>
      </c>
      <c r="J1699" s="17">
        <f>+J1700+J1701+J1702</f>
        <v>0</v>
      </c>
      <c r="K1699" s="17">
        <f>+K1700+K1701+K1702</f>
        <v>0</v>
      </c>
      <c r="L1699" s="17">
        <f t="shared" si="599"/>
        <v>0</v>
      </c>
      <c r="M1699" s="24">
        <f>+M1700+M1701+M1702</f>
        <v>2014091242</v>
      </c>
      <c r="N1699" s="17">
        <f>+N1700+N1701+N1702</f>
        <v>2014091242</v>
      </c>
      <c r="O1699" s="24">
        <f>+O1700+O1701+O1702</f>
        <v>1094598479</v>
      </c>
      <c r="P1699" s="17">
        <f>+P1700+P1701+P1702</f>
        <v>1094598479</v>
      </c>
      <c r="Q1699" s="17">
        <f>+Q1700+Q1701+Q1702</f>
        <v>1094598479</v>
      </c>
    </row>
    <row r="1700" spans="1:17" ht="19.5" thickBot="1" x14ac:dyDescent="0.3">
      <c r="A1700" s="87" t="s">
        <v>513</v>
      </c>
      <c r="B1700" s="18" t="s">
        <v>63</v>
      </c>
      <c r="C1700" s="19" t="s">
        <v>16</v>
      </c>
      <c r="D1700" s="19">
        <v>20</v>
      </c>
      <c r="E1700" s="19" t="s">
        <v>14</v>
      </c>
      <c r="F1700" s="20" t="s">
        <v>64</v>
      </c>
      <c r="G1700" s="21">
        <v>750824259</v>
      </c>
      <c r="H1700" s="21">
        <v>0</v>
      </c>
      <c r="I1700" s="21">
        <v>0</v>
      </c>
      <c r="J1700" s="21">
        <v>0</v>
      </c>
      <c r="K1700" s="21">
        <v>0</v>
      </c>
      <c r="L1700" s="21">
        <f t="shared" si="599"/>
        <v>0</v>
      </c>
      <c r="M1700" s="22">
        <f t="shared" ref="M1700:M1705" si="608">+G1700+L1700</f>
        <v>750824259</v>
      </c>
      <c r="N1700" s="21">
        <v>750824259</v>
      </c>
      <c r="O1700" s="21">
        <v>694779609</v>
      </c>
      <c r="P1700" s="21">
        <v>694779609</v>
      </c>
      <c r="Q1700" s="21">
        <v>694779609</v>
      </c>
    </row>
    <row r="1701" spans="1:17" ht="19.5" thickBot="1" x14ac:dyDescent="0.3">
      <c r="A1701" s="87" t="s">
        <v>513</v>
      </c>
      <c r="B1701" s="18" t="s">
        <v>65</v>
      </c>
      <c r="C1701" s="19" t="s">
        <v>16</v>
      </c>
      <c r="D1701" s="19">
        <v>20</v>
      </c>
      <c r="E1701" s="19" t="s">
        <v>14</v>
      </c>
      <c r="F1701" s="20" t="s">
        <v>66</v>
      </c>
      <c r="G1701" s="21">
        <v>1055441724</v>
      </c>
      <c r="H1701" s="21">
        <v>0</v>
      </c>
      <c r="I1701" s="21">
        <v>0</v>
      </c>
      <c r="J1701" s="21">
        <v>0</v>
      </c>
      <c r="K1701" s="21">
        <v>0</v>
      </c>
      <c r="L1701" s="21">
        <f t="shared" si="599"/>
        <v>0</v>
      </c>
      <c r="M1701" s="22">
        <f t="shared" si="608"/>
        <v>1055441724</v>
      </c>
      <c r="N1701" s="21">
        <v>1055441724</v>
      </c>
      <c r="O1701" s="21">
        <v>317743807</v>
      </c>
      <c r="P1701" s="21">
        <v>317743807</v>
      </c>
      <c r="Q1701" s="21">
        <v>317743807</v>
      </c>
    </row>
    <row r="1702" spans="1:17" ht="19.5" thickBot="1" x14ac:dyDescent="0.3">
      <c r="A1702" s="87" t="s">
        <v>513</v>
      </c>
      <c r="B1702" s="18" t="s">
        <v>67</v>
      </c>
      <c r="C1702" s="19" t="s">
        <v>16</v>
      </c>
      <c r="D1702" s="19">
        <v>20</v>
      </c>
      <c r="E1702" s="19" t="s">
        <v>14</v>
      </c>
      <c r="F1702" s="20" t="s">
        <v>68</v>
      </c>
      <c r="G1702" s="21">
        <v>207825259</v>
      </c>
      <c r="H1702" s="21">
        <v>0</v>
      </c>
      <c r="I1702" s="21">
        <v>0</v>
      </c>
      <c r="J1702" s="21">
        <v>0</v>
      </c>
      <c r="K1702" s="21">
        <v>0</v>
      </c>
      <c r="L1702" s="21">
        <f t="shared" si="599"/>
        <v>0</v>
      </c>
      <c r="M1702" s="22">
        <f t="shared" si="608"/>
        <v>207825259</v>
      </c>
      <c r="N1702" s="21">
        <v>207825259</v>
      </c>
      <c r="O1702" s="21">
        <v>82075063</v>
      </c>
      <c r="P1702" s="21">
        <v>82075063</v>
      </c>
      <c r="Q1702" s="21">
        <v>82075063</v>
      </c>
    </row>
    <row r="1703" spans="1:17" ht="19.5" thickBot="1" x14ac:dyDescent="0.3">
      <c r="A1703" s="87" t="s">
        <v>513</v>
      </c>
      <c r="B1703" s="18" t="s">
        <v>69</v>
      </c>
      <c r="C1703" s="19" t="s">
        <v>16</v>
      </c>
      <c r="D1703" s="19">
        <v>20</v>
      </c>
      <c r="E1703" s="19" t="s">
        <v>14</v>
      </c>
      <c r="F1703" s="20" t="s">
        <v>70</v>
      </c>
      <c r="G1703" s="21">
        <v>2176888008</v>
      </c>
      <c r="H1703" s="21">
        <v>0</v>
      </c>
      <c r="I1703" s="21">
        <v>0</v>
      </c>
      <c r="J1703" s="21">
        <v>0</v>
      </c>
      <c r="K1703" s="21">
        <v>0</v>
      </c>
      <c r="L1703" s="21">
        <f t="shared" si="599"/>
        <v>0</v>
      </c>
      <c r="M1703" s="22">
        <f t="shared" si="608"/>
        <v>2176888008</v>
      </c>
      <c r="N1703" s="21">
        <v>2176888008</v>
      </c>
      <c r="O1703" s="21">
        <v>1537538088</v>
      </c>
      <c r="P1703" s="21">
        <v>1537538088</v>
      </c>
      <c r="Q1703" s="21">
        <v>1537538088</v>
      </c>
    </row>
    <row r="1704" spans="1:17" ht="19.5" thickBot="1" x14ac:dyDescent="0.3">
      <c r="A1704" s="87" t="s">
        <v>513</v>
      </c>
      <c r="B1704" s="18" t="s">
        <v>71</v>
      </c>
      <c r="C1704" s="19" t="s">
        <v>16</v>
      </c>
      <c r="D1704" s="19">
        <v>20</v>
      </c>
      <c r="E1704" s="19" t="s">
        <v>14</v>
      </c>
      <c r="F1704" s="20" t="s">
        <v>72</v>
      </c>
      <c r="G1704" s="21">
        <v>125391750</v>
      </c>
      <c r="H1704" s="21">
        <v>0</v>
      </c>
      <c r="I1704" s="21">
        <v>0</v>
      </c>
      <c r="J1704" s="21">
        <v>0</v>
      </c>
      <c r="K1704" s="21">
        <v>0</v>
      </c>
      <c r="L1704" s="21">
        <f t="shared" si="599"/>
        <v>0</v>
      </c>
      <c r="M1704" s="22">
        <f t="shared" si="608"/>
        <v>125391750</v>
      </c>
      <c r="N1704" s="21">
        <v>125391750</v>
      </c>
      <c r="O1704" s="21">
        <v>63441129</v>
      </c>
      <c r="P1704" s="21">
        <v>63441129</v>
      </c>
      <c r="Q1704" s="21">
        <v>63441129</v>
      </c>
    </row>
    <row r="1705" spans="1:17" ht="32.25" thickBot="1" x14ac:dyDescent="0.3">
      <c r="A1705" s="87" t="s">
        <v>513</v>
      </c>
      <c r="B1705" s="15" t="s">
        <v>73</v>
      </c>
      <c r="C1705" s="12" t="s">
        <v>16</v>
      </c>
      <c r="D1705" s="12">
        <v>20</v>
      </c>
      <c r="E1705" s="12" t="s">
        <v>14</v>
      </c>
      <c r="F1705" s="16" t="s">
        <v>74</v>
      </c>
      <c r="G1705" s="26">
        <v>2282058000</v>
      </c>
      <c r="H1705" s="26">
        <v>0</v>
      </c>
      <c r="I1705" s="26">
        <v>0</v>
      </c>
      <c r="J1705" s="26">
        <v>0</v>
      </c>
      <c r="K1705" s="29">
        <v>0</v>
      </c>
      <c r="L1705" s="27">
        <f t="shared" si="599"/>
        <v>0</v>
      </c>
      <c r="M1705" s="17">
        <f t="shared" si="608"/>
        <v>2282058000</v>
      </c>
      <c r="N1705" s="29">
        <v>0</v>
      </c>
      <c r="O1705" s="29">
        <v>0</v>
      </c>
      <c r="P1705" s="29">
        <v>0</v>
      </c>
      <c r="Q1705" s="29">
        <v>0</v>
      </c>
    </row>
    <row r="1706" spans="1:17" ht="19.5" thickBot="1" x14ac:dyDescent="0.3">
      <c r="A1706" s="87" t="s">
        <v>513</v>
      </c>
      <c r="B1706" s="15" t="s">
        <v>77</v>
      </c>
      <c r="C1706" s="12" t="s">
        <v>16</v>
      </c>
      <c r="D1706" s="12">
        <v>20</v>
      </c>
      <c r="E1706" s="12" t="s">
        <v>14</v>
      </c>
      <c r="F1706" s="16" t="s">
        <v>78</v>
      </c>
      <c r="G1706" s="27">
        <f>+G1707+G1715</f>
        <v>19419071000</v>
      </c>
      <c r="H1706" s="27">
        <f>+H1707+H1715</f>
        <v>0</v>
      </c>
      <c r="I1706" s="27">
        <f>+I1707+I1715</f>
        <v>0</v>
      </c>
      <c r="J1706" s="27">
        <f>+J1707+J1715</f>
        <v>354515732.60000002</v>
      </c>
      <c r="K1706" s="27">
        <f>+K1707+K1715</f>
        <v>354515732.60000002</v>
      </c>
      <c r="L1706" s="27">
        <f t="shared" si="599"/>
        <v>0</v>
      </c>
      <c r="M1706" s="27">
        <f>+M1707+M1715</f>
        <v>19419071000</v>
      </c>
      <c r="N1706" s="27">
        <f>+N1707+N1715</f>
        <v>16818297840.199997</v>
      </c>
      <c r="O1706" s="27">
        <f>+O1707+O1715</f>
        <v>15785037837.839998</v>
      </c>
      <c r="P1706" s="27">
        <f>+P1707+P1715</f>
        <v>9648995307.3900013</v>
      </c>
      <c r="Q1706" s="27">
        <f>+Q1707+Q1715</f>
        <v>9643738731.3900013</v>
      </c>
    </row>
    <row r="1707" spans="1:17" ht="19.5" thickBot="1" x14ac:dyDescent="0.3">
      <c r="A1707" s="87" t="s">
        <v>513</v>
      </c>
      <c r="B1707" s="15" t="s">
        <v>79</v>
      </c>
      <c r="C1707" s="12" t="s">
        <v>16</v>
      </c>
      <c r="D1707" s="12">
        <v>20</v>
      </c>
      <c r="E1707" s="12" t="s">
        <v>14</v>
      </c>
      <c r="F1707" s="16" t="s">
        <v>80</v>
      </c>
      <c r="G1707" s="29">
        <f>+G1708</f>
        <v>0</v>
      </c>
      <c r="H1707" s="29">
        <f>+H1708</f>
        <v>0</v>
      </c>
      <c r="I1707" s="29">
        <f>+I1708</f>
        <v>0</v>
      </c>
      <c r="J1707" s="29">
        <f>+J1708</f>
        <v>64355800</v>
      </c>
      <c r="K1707" s="29">
        <f>+K1708</f>
        <v>0</v>
      </c>
      <c r="L1707" s="29">
        <f t="shared" si="599"/>
        <v>64355800</v>
      </c>
      <c r="M1707" s="29">
        <f>+M1708</f>
        <v>64355800</v>
      </c>
      <c r="N1707" s="29">
        <f>+N1708</f>
        <v>63592100.960000001</v>
      </c>
      <c r="O1707" s="29">
        <f>+O1708</f>
        <v>43660376.579999998</v>
      </c>
      <c r="P1707" s="29">
        <f>+P1708</f>
        <v>2236376.58</v>
      </c>
      <c r="Q1707" s="29">
        <f>+Q1708</f>
        <v>2236376.58</v>
      </c>
    </row>
    <row r="1708" spans="1:17" ht="19.5" thickBot="1" x14ac:dyDescent="0.3">
      <c r="A1708" s="87" t="s">
        <v>513</v>
      </c>
      <c r="B1708" s="15" t="s">
        <v>81</v>
      </c>
      <c r="C1708" s="12" t="s">
        <v>16</v>
      </c>
      <c r="D1708" s="12">
        <v>20</v>
      </c>
      <c r="E1708" s="12" t="s">
        <v>14</v>
      </c>
      <c r="F1708" s="16" t="s">
        <v>82</v>
      </c>
      <c r="G1708" s="27">
        <f>+G1711+G1709</f>
        <v>0</v>
      </c>
      <c r="H1708" s="27">
        <f>+H1711+H1709</f>
        <v>0</v>
      </c>
      <c r="I1708" s="27">
        <f>+I1711+I1709</f>
        <v>0</v>
      </c>
      <c r="J1708" s="27">
        <f>+J1711+J1709</f>
        <v>64355800</v>
      </c>
      <c r="K1708" s="27">
        <f>+K1711+K1709</f>
        <v>0</v>
      </c>
      <c r="L1708" s="27">
        <f t="shared" si="599"/>
        <v>64355800</v>
      </c>
      <c r="M1708" s="27">
        <f>+M1711+M1709</f>
        <v>64355800</v>
      </c>
      <c r="N1708" s="27">
        <f>+N1711+N1709</f>
        <v>63592100.960000001</v>
      </c>
      <c r="O1708" s="27">
        <f>+O1711+O1709</f>
        <v>43660376.579999998</v>
      </c>
      <c r="P1708" s="27">
        <f>+P1711+P1709</f>
        <v>2236376.58</v>
      </c>
      <c r="Q1708" s="27">
        <f>+Q1711+Q1709</f>
        <v>2236376.58</v>
      </c>
    </row>
    <row r="1709" spans="1:17" ht="32.25" thickBot="1" x14ac:dyDescent="0.3">
      <c r="A1709" s="87" t="s">
        <v>513</v>
      </c>
      <c r="B1709" s="15" t="s">
        <v>83</v>
      </c>
      <c r="C1709" s="12" t="s">
        <v>16</v>
      </c>
      <c r="D1709" s="12">
        <v>20</v>
      </c>
      <c r="E1709" s="12" t="s">
        <v>14</v>
      </c>
      <c r="F1709" s="16" t="s">
        <v>84</v>
      </c>
      <c r="G1709" s="27">
        <f>+G1710</f>
        <v>0</v>
      </c>
      <c r="H1709" s="27">
        <f>+H1710</f>
        <v>0</v>
      </c>
      <c r="I1709" s="27">
        <f>+I1710</f>
        <v>0</v>
      </c>
      <c r="J1709" s="27">
        <f>+J1710</f>
        <v>60074800</v>
      </c>
      <c r="K1709" s="27">
        <f>+K1710</f>
        <v>0</v>
      </c>
      <c r="L1709" s="27">
        <f t="shared" si="599"/>
        <v>60074800</v>
      </c>
      <c r="M1709" s="27">
        <f>+M1710</f>
        <v>60074800</v>
      </c>
      <c r="N1709" s="27">
        <f>+N1710</f>
        <v>60074800</v>
      </c>
      <c r="O1709" s="27">
        <f>+O1710</f>
        <v>40464000</v>
      </c>
      <c r="P1709" s="27">
        <f>+P1710</f>
        <v>0</v>
      </c>
      <c r="Q1709" s="27">
        <f>+Q1710</f>
        <v>0</v>
      </c>
    </row>
    <row r="1710" spans="1:17" ht="32.25" thickBot="1" x14ac:dyDescent="0.3">
      <c r="A1710" s="87" t="s">
        <v>513</v>
      </c>
      <c r="B1710" s="18" t="s">
        <v>85</v>
      </c>
      <c r="C1710" s="19" t="s">
        <v>16</v>
      </c>
      <c r="D1710" s="19">
        <v>20</v>
      </c>
      <c r="E1710" s="19" t="s">
        <v>14</v>
      </c>
      <c r="F1710" s="20" t="s">
        <v>86</v>
      </c>
      <c r="G1710" s="21">
        <v>0</v>
      </c>
      <c r="H1710" s="21">
        <v>0</v>
      </c>
      <c r="I1710" s="21">
        <v>0</v>
      </c>
      <c r="J1710" s="21">
        <v>60074800</v>
      </c>
      <c r="K1710" s="21">
        <v>0</v>
      </c>
      <c r="L1710" s="21">
        <f>+H1710-I1710+J1710-K1710</f>
        <v>60074800</v>
      </c>
      <c r="M1710" s="21">
        <f>+G1710+L1710</f>
        <v>60074800</v>
      </c>
      <c r="N1710" s="25">
        <v>60074800</v>
      </c>
      <c r="O1710" s="25">
        <v>40464000</v>
      </c>
      <c r="P1710" s="21">
        <v>0</v>
      </c>
      <c r="Q1710" s="21">
        <v>0</v>
      </c>
    </row>
    <row r="1711" spans="1:17" ht="19.5" thickBot="1" x14ac:dyDescent="0.3">
      <c r="A1711" s="87" t="s">
        <v>513</v>
      </c>
      <c r="B1711" s="15" t="s">
        <v>87</v>
      </c>
      <c r="C1711" s="12" t="s">
        <v>16</v>
      </c>
      <c r="D1711" s="12">
        <v>20</v>
      </c>
      <c r="E1711" s="12" t="s">
        <v>14</v>
      </c>
      <c r="F1711" s="16" t="s">
        <v>88</v>
      </c>
      <c r="G1711" s="27">
        <f>+G1712+G1714+G1713</f>
        <v>0</v>
      </c>
      <c r="H1711" s="27">
        <f>+H1712+H1714+H1713</f>
        <v>0</v>
      </c>
      <c r="I1711" s="27">
        <f>+I1712+I1714+I1713</f>
        <v>0</v>
      </c>
      <c r="J1711" s="27">
        <f>+J1712+J1714+J1713</f>
        <v>4281000</v>
      </c>
      <c r="K1711" s="27">
        <f>+K1712+K1714+K1713</f>
        <v>0</v>
      </c>
      <c r="L1711" s="27">
        <f t="shared" si="599"/>
        <v>4281000</v>
      </c>
      <c r="M1711" s="27">
        <f>+M1712+M1714+M1713</f>
        <v>4281000</v>
      </c>
      <c r="N1711" s="27">
        <f>+N1712+N1714+N1713</f>
        <v>3517300.96</v>
      </c>
      <c r="O1711" s="27">
        <f>+O1712+O1714+O1713</f>
        <v>3196376.58</v>
      </c>
      <c r="P1711" s="27">
        <f>+P1712+P1714+P1713</f>
        <v>2236376.58</v>
      </c>
      <c r="Q1711" s="27">
        <f>+Q1712+Q1714+Q1713</f>
        <v>2236376.58</v>
      </c>
    </row>
    <row r="1712" spans="1:17" ht="32.25" thickBot="1" x14ac:dyDescent="0.3">
      <c r="A1712" s="87" t="s">
        <v>513</v>
      </c>
      <c r="B1712" s="18" t="s">
        <v>89</v>
      </c>
      <c r="C1712" s="19" t="s">
        <v>16</v>
      </c>
      <c r="D1712" s="19">
        <v>20</v>
      </c>
      <c r="E1712" s="19" t="s">
        <v>14</v>
      </c>
      <c r="F1712" s="20" t="s">
        <v>90</v>
      </c>
      <c r="G1712" s="21">
        <v>0</v>
      </c>
      <c r="H1712" s="21">
        <v>0</v>
      </c>
      <c r="I1712" s="21">
        <v>0</v>
      </c>
      <c r="J1712" s="21">
        <f>500000+501000</f>
        <v>1001000</v>
      </c>
      <c r="K1712" s="21">
        <v>0</v>
      </c>
      <c r="L1712" s="21">
        <f t="shared" si="599"/>
        <v>1001000</v>
      </c>
      <c r="M1712" s="21">
        <f>+G1712+L1712</f>
        <v>1001000</v>
      </c>
      <c r="N1712" s="25">
        <v>573225.26</v>
      </c>
      <c r="O1712" s="25">
        <v>572300.88</v>
      </c>
      <c r="P1712" s="21">
        <v>572300.88</v>
      </c>
      <c r="Q1712" s="21">
        <v>572300.88</v>
      </c>
    </row>
    <row r="1713" spans="1:17" ht="19.5" thickBot="1" x14ac:dyDescent="0.3">
      <c r="A1713" s="87" t="s">
        <v>513</v>
      </c>
      <c r="B1713" s="18" t="s">
        <v>91</v>
      </c>
      <c r="C1713" s="19" t="s">
        <v>16</v>
      </c>
      <c r="D1713" s="19">
        <v>20</v>
      </c>
      <c r="E1713" s="19" t="s">
        <v>14</v>
      </c>
      <c r="F1713" s="20" t="s">
        <v>92</v>
      </c>
      <c r="G1713" s="21">
        <v>0</v>
      </c>
      <c r="H1713" s="21">
        <v>0</v>
      </c>
      <c r="I1713" s="21">
        <v>0</v>
      </c>
      <c r="J1713" s="21">
        <f>1000000+1280000</f>
        <v>2280000</v>
      </c>
      <c r="K1713" s="21">
        <v>0</v>
      </c>
      <c r="L1713" s="21">
        <f t="shared" si="599"/>
        <v>2280000</v>
      </c>
      <c r="M1713" s="21">
        <f>+G1713+L1713</f>
        <v>2280000</v>
      </c>
      <c r="N1713" s="25">
        <v>1947568.6</v>
      </c>
      <c r="O1713" s="25">
        <v>1627568.6</v>
      </c>
      <c r="P1713" s="21">
        <v>667568.6</v>
      </c>
      <c r="Q1713" s="21">
        <v>667568.6</v>
      </c>
    </row>
    <row r="1714" spans="1:17" ht="32.25" thickBot="1" x14ac:dyDescent="0.3">
      <c r="A1714" s="87" t="s">
        <v>513</v>
      </c>
      <c r="B1714" s="18" t="s">
        <v>93</v>
      </c>
      <c r="C1714" s="19" t="s">
        <v>16</v>
      </c>
      <c r="D1714" s="19">
        <v>20</v>
      </c>
      <c r="E1714" s="19" t="s">
        <v>14</v>
      </c>
      <c r="F1714" s="20" t="s">
        <v>94</v>
      </c>
      <c r="G1714" s="21">
        <v>0</v>
      </c>
      <c r="H1714" s="21">
        <v>0</v>
      </c>
      <c r="I1714" s="21">
        <v>0</v>
      </c>
      <c r="J1714" s="21">
        <f>500000+500000</f>
        <v>1000000</v>
      </c>
      <c r="K1714" s="21">
        <v>0</v>
      </c>
      <c r="L1714" s="21">
        <f t="shared" si="599"/>
        <v>1000000</v>
      </c>
      <c r="M1714" s="21">
        <f>+G1714+L1714</f>
        <v>1000000</v>
      </c>
      <c r="N1714" s="25">
        <v>996507.1</v>
      </c>
      <c r="O1714" s="25">
        <v>996507.1</v>
      </c>
      <c r="P1714" s="21">
        <v>996507.1</v>
      </c>
      <c r="Q1714" s="21">
        <v>996507.1</v>
      </c>
    </row>
    <row r="1715" spans="1:17" ht="19.5" thickBot="1" x14ac:dyDescent="0.3">
      <c r="A1715" s="87" t="s">
        <v>513</v>
      </c>
      <c r="B1715" s="15" t="s">
        <v>95</v>
      </c>
      <c r="C1715" s="12" t="s">
        <v>16</v>
      </c>
      <c r="D1715" s="12">
        <v>20</v>
      </c>
      <c r="E1715" s="12" t="s">
        <v>14</v>
      </c>
      <c r="F1715" s="16" t="s">
        <v>96</v>
      </c>
      <c r="G1715" s="29">
        <f>+G1716+G1732</f>
        <v>19419071000</v>
      </c>
      <c r="H1715" s="29">
        <f>+H1716+H1732</f>
        <v>0</v>
      </c>
      <c r="I1715" s="29">
        <f>+I1716+I1732</f>
        <v>0</v>
      </c>
      <c r="J1715" s="29">
        <f>+J1716+J1732</f>
        <v>290159932.60000002</v>
      </c>
      <c r="K1715" s="29">
        <f>+K1716+K1732</f>
        <v>354515732.60000002</v>
      </c>
      <c r="L1715" s="29">
        <f t="shared" si="599"/>
        <v>-64355800</v>
      </c>
      <c r="M1715" s="29">
        <f>+M1716+M1732</f>
        <v>19354715200</v>
      </c>
      <c r="N1715" s="29">
        <f>+N1716+N1732</f>
        <v>16754705739.239998</v>
      </c>
      <c r="O1715" s="29">
        <f>+O1716+O1732</f>
        <v>15741377461.259998</v>
      </c>
      <c r="P1715" s="29">
        <f>+P1716+P1732</f>
        <v>9646758930.8100014</v>
      </c>
      <c r="Q1715" s="29">
        <f>+Q1716+Q1732</f>
        <v>9641502354.8100014</v>
      </c>
    </row>
    <row r="1716" spans="1:17" ht="19.5" thickBot="1" x14ac:dyDescent="0.3">
      <c r="A1716" s="87" t="s">
        <v>513</v>
      </c>
      <c r="B1716" s="15" t="s">
        <v>97</v>
      </c>
      <c r="C1716" s="12" t="s">
        <v>16</v>
      </c>
      <c r="D1716" s="12">
        <v>20</v>
      </c>
      <c r="E1716" s="12" t="s">
        <v>14</v>
      </c>
      <c r="F1716" s="16" t="s">
        <v>98</v>
      </c>
      <c r="G1716" s="27">
        <f>+G1717+G1721+G1730</f>
        <v>189934492</v>
      </c>
      <c r="H1716" s="27">
        <f>+H1717+H1721+H1730</f>
        <v>0</v>
      </c>
      <c r="I1716" s="27">
        <f>+I1717+I1721+I1730</f>
        <v>0</v>
      </c>
      <c r="J1716" s="27">
        <f>+J1717+J1721+J1730</f>
        <v>128564000.59999999</v>
      </c>
      <c r="K1716" s="27">
        <f>+K1717+K1721+K1730</f>
        <v>0</v>
      </c>
      <c r="L1716" s="27">
        <f>+H1716-I1716+J1716-K1716</f>
        <v>128564000.59999999</v>
      </c>
      <c r="M1716" s="27">
        <f>+M1717+M1721+M1730</f>
        <v>318498492.60000002</v>
      </c>
      <c r="N1716" s="27">
        <f>+N1717+N1721+N1730</f>
        <v>174509393</v>
      </c>
      <c r="O1716" s="27">
        <f>+O1717+O1721+O1730</f>
        <v>171906949.01999998</v>
      </c>
      <c r="P1716" s="27">
        <f>+P1717+P1721+P1730</f>
        <v>42109123.450000003</v>
      </c>
      <c r="Q1716" s="27">
        <f>+Q1717+Q1721+Q1730</f>
        <v>42109123.450000003</v>
      </c>
    </row>
    <row r="1717" spans="1:17" ht="48" thickBot="1" x14ac:dyDescent="0.3">
      <c r="A1717" s="87" t="s">
        <v>513</v>
      </c>
      <c r="B1717" s="15" t="s">
        <v>99</v>
      </c>
      <c r="C1717" s="12" t="s">
        <v>16</v>
      </c>
      <c r="D1717" s="12">
        <v>20</v>
      </c>
      <c r="E1717" s="12" t="s">
        <v>14</v>
      </c>
      <c r="F1717" s="16" t="s">
        <v>100</v>
      </c>
      <c r="G1717" s="27">
        <f>+G1718+G1719+G1720</f>
        <v>22285314</v>
      </c>
      <c r="H1717" s="27">
        <f>+H1718+H1719+H1720</f>
        <v>0</v>
      </c>
      <c r="I1717" s="27">
        <f>+I1718+I1719+I1720</f>
        <v>0</v>
      </c>
      <c r="J1717" s="27">
        <f>+J1718+J1719+J1720</f>
        <v>42559584.600000001</v>
      </c>
      <c r="K1717" s="27">
        <f>+K1718+K1719+K1720</f>
        <v>0</v>
      </c>
      <c r="L1717" s="27">
        <f t="shared" si="599"/>
        <v>42559584.600000001</v>
      </c>
      <c r="M1717" s="27">
        <f>+M1718+M1719+M1720</f>
        <v>64844898.600000001</v>
      </c>
      <c r="N1717" s="27">
        <f>+N1718+N1719+N1720</f>
        <v>36101169.890000001</v>
      </c>
      <c r="O1717" s="27">
        <f>+O1718+O1719+O1720</f>
        <v>36099188.549999997</v>
      </c>
      <c r="P1717" s="27">
        <f>+P1718+P1719+P1720</f>
        <v>5332684.5199999996</v>
      </c>
      <c r="Q1717" s="27">
        <f>+Q1718+Q1719+Q1720</f>
        <v>5332684.5199999996</v>
      </c>
    </row>
    <row r="1718" spans="1:17" ht="48" thickBot="1" x14ac:dyDescent="0.3">
      <c r="A1718" s="87" t="s">
        <v>513</v>
      </c>
      <c r="B1718" s="18" t="s">
        <v>101</v>
      </c>
      <c r="C1718" s="19" t="s">
        <v>16</v>
      </c>
      <c r="D1718" s="19">
        <v>20</v>
      </c>
      <c r="E1718" s="19" t="s">
        <v>14</v>
      </c>
      <c r="F1718" s="20" t="s">
        <v>102</v>
      </c>
      <c r="G1718" s="21">
        <v>17785314</v>
      </c>
      <c r="H1718" s="21">
        <v>0</v>
      </c>
      <c r="I1718" s="21">
        <v>0</v>
      </c>
      <c r="J1718" s="21">
        <v>40432155</v>
      </c>
      <c r="K1718" s="21"/>
      <c r="L1718" s="21">
        <f t="shared" ref="L1718:L1789" si="609">+H1718-I1718+J1718-K1718</f>
        <v>40432155</v>
      </c>
      <c r="M1718" s="21">
        <f>+G1718+L1718</f>
        <v>58217469</v>
      </c>
      <c r="N1718" s="25">
        <v>33277656.59</v>
      </c>
      <c r="O1718" s="25">
        <v>33276675.25</v>
      </c>
      <c r="P1718" s="21">
        <v>4000074.92</v>
      </c>
      <c r="Q1718" s="21">
        <v>4000074.92</v>
      </c>
    </row>
    <row r="1719" spans="1:17" ht="32.25" thickBot="1" x14ac:dyDescent="0.3">
      <c r="A1719" s="87" t="s">
        <v>513</v>
      </c>
      <c r="B1719" s="18" t="s">
        <v>103</v>
      </c>
      <c r="C1719" s="19" t="s">
        <v>16</v>
      </c>
      <c r="D1719" s="19">
        <v>20</v>
      </c>
      <c r="E1719" s="19" t="s">
        <v>14</v>
      </c>
      <c r="F1719" s="20" t="s">
        <v>104</v>
      </c>
      <c r="G1719" s="21">
        <v>1500000</v>
      </c>
      <c r="H1719" s="21">
        <v>0</v>
      </c>
      <c r="I1719" s="21">
        <v>0</v>
      </c>
      <c r="J1719" s="21">
        <v>2127429.6</v>
      </c>
      <c r="K1719" s="21">
        <v>0</v>
      </c>
      <c r="L1719" s="21">
        <f t="shared" si="609"/>
        <v>2127429.6</v>
      </c>
      <c r="M1719" s="21">
        <f>+G1719+L1719</f>
        <v>3627429.6</v>
      </c>
      <c r="N1719" s="25">
        <v>2823513.3</v>
      </c>
      <c r="O1719" s="25">
        <v>2822513.3</v>
      </c>
      <c r="P1719" s="21">
        <v>1332609.6000000001</v>
      </c>
      <c r="Q1719" s="21">
        <v>1332609.6000000001</v>
      </c>
    </row>
    <row r="1720" spans="1:17" ht="19.5" thickBot="1" x14ac:dyDescent="0.3">
      <c r="A1720" s="87" t="s">
        <v>513</v>
      </c>
      <c r="B1720" s="18" t="s">
        <v>105</v>
      </c>
      <c r="C1720" s="19" t="s">
        <v>16</v>
      </c>
      <c r="D1720" s="19">
        <v>20</v>
      </c>
      <c r="E1720" s="19" t="s">
        <v>14</v>
      </c>
      <c r="F1720" s="20" t="s">
        <v>106</v>
      </c>
      <c r="G1720" s="21">
        <v>3000000</v>
      </c>
      <c r="H1720" s="21">
        <v>0</v>
      </c>
      <c r="I1720" s="21">
        <v>0</v>
      </c>
      <c r="J1720" s="21">
        <v>0</v>
      </c>
      <c r="K1720" s="21">
        <v>0</v>
      </c>
      <c r="L1720" s="21">
        <f t="shared" si="609"/>
        <v>0</v>
      </c>
      <c r="M1720" s="21">
        <f>+G1720+L1720</f>
        <v>3000000</v>
      </c>
      <c r="N1720" s="25">
        <v>0</v>
      </c>
      <c r="O1720" s="25">
        <v>0</v>
      </c>
      <c r="P1720" s="21">
        <v>0</v>
      </c>
      <c r="Q1720" s="21">
        <v>0</v>
      </c>
    </row>
    <row r="1721" spans="1:17" ht="32.25" thickBot="1" x14ac:dyDescent="0.3">
      <c r="A1721" s="87" t="s">
        <v>513</v>
      </c>
      <c r="B1721" s="30" t="s">
        <v>107</v>
      </c>
      <c r="C1721" s="12" t="s">
        <v>16</v>
      </c>
      <c r="D1721" s="12">
        <v>20</v>
      </c>
      <c r="E1721" s="12" t="s">
        <v>14</v>
      </c>
      <c r="F1721" s="16" t="s">
        <v>108</v>
      </c>
      <c r="G1721" s="27">
        <f>+G1723+G1724+G1726+G1727+G1729+G1725+G1722+G1728</f>
        <v>167649178</v>
      </c>
      <c r="H1721" s="27">
        <f>+H1723+H1724+H1726+H1727+H1729+H1725+H1722+H1728</f>
        <v>0</v>
      </c>
      <c r="I1721" s="27">
        <f>+I1723+I1724+I1726+I1727+I1729+I1725+I1722+I1728</f>
        <v>0</v>
      </c>
      <c r="J1721" s="27">
        <f>+J1723+J1724+J1726+J1727+J1729+J1725+J1722+J1728</f>
        <v>77079416</v>
      </c>
      <c r="K1721" s="27">
        <f>+K1723+K1724+K1726+K1727+K1729+K1725+K1722+K1728</f>
        <v>0</v>
      </c>
      <c r="L1721" s="27">
        <f>+H1721-I1721+J1721-K1721</f>
        <v>77079416</v>
      </c>
      <c r="M1721" s="27">
        <f>+M1723+M1724+M1726+M1727+M1729+M1725+M1722+M1728</f>
        <v>244728594</v>
      </c>
      <c r="N1721" s="27">
        <f>+N1723+N1724+N1726+N1727+N1729+N1725+N1722+N1728</f>
        <v>137366973.10999998</v>
      </c>
      <c r="O1721" s="27">
        <f>+O1723+O1724+O1726+O1727+O1729+O1725+O1722+O1728</f>
        <v>134766510.47</v>
      </c>
      <c r="P1721" s="27">
        <f>+P1723+P1724+P1726+P1727+P1729+P1725+P1722+P1728</f>
        <v>36776438.93</v>
      </c>
      <c r="Q1721" s="27">
        <f>+Q1723+Q1724+Q1726+Q1727+Q1729+Q1725+Q1722+Q1728</f>
        <v>36776438.93</v>
      </c>
    </row>
    <row r="1722" spans="1:17" ht="32.25" thickBot="1" x14ac:dyDescent="0.3">
      <c r="A1722" s="87" t="s">
        <v>513</v>
      </c>
      <c r="B1722" s="18" t="s">
        <v>109</v>
      </c>
      <c r="C1722" s="19" t="s">
        <v>16</v>
      </c>
      <c r="D1722" s="19">
        <v>20</v>
      </c>
      <c r="E1722" s="19" t="s">
        <v>14</v>
      </c>
      <c r="F1722" s="20" t="s">
        <v>110</v>
      </c>
      <c r="G1722" s="21">
        <v>0</v>
      </c>
      <c r="H1722" s="21">
        <v>0</v>
      </c>
      <c r="I1722" s="21">
        <v>0</v>
      </c>
      <c r="J1722" s="21">
        <v>7056000</v>
      </c>
      <c r="K1722" s="21">
        <v>0</v>
      </c>
      <c r="L1722" s="21">
        <f>+H1722-I1722+J1722-K1722</f>
        <v>7056000</v>
      </c>
      <c r="M1722" s="21">
        <f>+G1722+L1722</f>
        <v>7056000</v>
      </c>
      <c r="N1722" s="25">
        <v>7056000</v>
      </c>
      <c r="O1722" s="25">
        <v>4608000</v>
      </c>
      <c r="P1722" s="21">
        <v>0</v>
      </c>
      <c r="Q1722" s="21">
        <v>0</v>
      </c>
    </row>
    <row r="1723" spans="1:17" ht="32.25" thickBot="1" x14ac:dyDescent="0.3">
      <c r="A1723" s="87" t="s">
        <v>513</v>
      </c>
      <c r="B1723" s="31" t="s">
        <v>111</v>
      </c>
      <c r="C1723" s="19" t="s">
        <v>16</v>
      </c>
      <c r="D1723" s="19">
        <v>20</v>
      </c>
      <c r="E1723" s="19" t="s">
        <v>14</v>
      </c>
      <c r="F1723" s="20" t="s">
        <v>112</v>
      </c>
      <c r="G1723" s="21">
        <v>97696672</v>
      </c>
      <c r="H1723" s="21">
        <v>0</v>
      </c>
      <c r="I1723" s="21">
        <v>0</v>
      </c>
      <c r="J1723" s="21">
        <v>0</v>
      </c>
      <c r="K1723" s="21">
        <v>0</v>
      </c>
      <c r="L1723" s="21">
        <f t="shared" si="609"/>
        <v>0</v>
      </c>
      <c r="M1723" s="21">
        <f t="shared" ref="M1723:M1729" si="610">+G1723+L1723</f>
        <v>97696672</v>
      </c>
      <c r="N1723" s="25">
        <v>9782046.2200000007</v>
      </c>
      <c r="O1723" s="25">
        <v>9781052.8699999992</v>
      </c>
      <c r="P1723" s="21">
        <v>1675486.96</v>
      </c>
      <c r="Q1723" s="21">
        <v>1675486.96</v>
      </c>
    </row>
    <row r="1724" spans="1:17" ht="48" thickBot="1" x14ac:dyDescent="0.3">
      <c r="A1724" s="87" t="s">
        <v>513</v>
      </c>
      <c r="B1724" s="31" t="s">
        <v>113</v>
      </c>
      <c r="C1724" s="19" t="s">
        <v>16</v>
      </c>
      <c r="D1724" s="19">
        <v>20</v>
      </c>
      <c r="E1724" s="19" t="s">
        <v>14</v>
      </c>
      <c r="F1724" s="20" t="s">
        <v>114</v>
      </c>
      <c r="G1724" s="21">
        <v>53360773</v>
      </c>
      <c r="H1724" s="21">
        <v>0</v>
      </c>
      <c r="I1724" s="21">
        <v>0</v>
      </c>
      <c r="J1724" s="21">
        <v>0</v>
      </c>
      <c r="K1724" s="21">
        <v>0</v>
      </c>
      <c r="L1724" s="21">
        <f t="shared" si="609"/>
        <v>0</v>
      </c>
      <c r="M1724" s="21">
        <f t="shared" si="610"/>
        <v>53360773</v>
      </c>
      <c r="N1724" s="25">
        <v>49043356</v>
      </c>
      <c r="O1724" s="25">
        <v>49042565.799999997</v>
      </c>
      <c r="P1724" s="21">
        <v>32933275.800000001</v>
      </c>
      <c r="Q1724" s="21">
        <v>32933275.800000001</v>
      </c>
    </row>
    <row r="1725" spans="1:17" ht="19.5" thickBot="1" x14ac:dyDescent="0.3">
      <c r="A1725" s="87" t="s">
        <v>513</v>
      </c>
      <c r="B1725" s="31" t="s">
        <v>115</v>
      </c>
      <c r="C1725" s="19" t="s">
        <v>16</v>
      </c>
      <c r="D1725" s="19">
        <v>20</v>
      </c>
      <c r="E1725" s="19" t="s">
        <v>14</v>
      </c>
      <c r="F1725" s="20" t="s">
        <v>116</v>
      </c>
      <c r="G1725" s="21">
        <v>3000000</v>
      </c>
      <c r="H1725" s="21">
        <v>0</v>
      </c>
      <c r="I1725" s="21">
        <v>0</v>
      </c>
      <c r="J1725" s="21">
        <v>0</v>
      </c>
      <c r="K1725" s="21">
        <v>0</v>
      </c>
      <c r="L1725" s="21">
        <f t="shared" si="609"/>
        <v>0</v>
      </c>
      <c r="M1725" s="21">
        <f t="shared" si="610"/>
        <v>3000000</v>
      </c>
      <c r="N1725" s="25">
        <v>282700</v>
      </c>
      <c r="O1725" s="25">
        <v>281700</v>
      </c>
      <c r="P1725" s="21">
        <v>281700</v>
      </c>
      <c r="Q1725" s="21">
        <v>281700</v>
      </c>
    </row>
    <row r="1726" spans="1:17" ht="48" thickBot="1" x14ac:dyDescent="0.3">
      <c r="A1726" s="87" t="s">
        <v>513</v>
      </c>
      <c r="B1726" s="31" t="s">
        <v>117</v>
      </c>
      <c r="C1726" s="19" t="s">
        <v>16</v>
      </c>
      <c r="D1726" s="19">
        <v>20</v>
      </c>
      <c r="E1726" s="19" t="s">
        <v>14</v>
      </c>
      <c r="F1726" s="20" t="s">
        <v>118</v>
      </c>
      <c r="G1726" s="21">
        <v>3492117</v>
      </c>
      <c r="H1726" s="21">
        <v>0</v>
      </c>
      <c r="I1726" s="21">
        <v>0</v>
      </c>
      <c r="J1726" s="21">
        <f>2000000+4566885</f>
        <v>6566885</v>
      </c>
      <c r="K1726" s="21">
        <v>0</v>
      </c>
      <c r="L1726" s="21">
        <f t="shared" si="609"/>
        <v>6566885</v>
      </c>
      <c r="M1726" s="21">
        <f t="shared" si="610"/>
        <v>10059002</v>
      </c>
      <c r="N1726" s="25">
        <v>7356574.6699999999</v>
      </c>
      <c r="O1726" s="25">
        <v>7355576.6100000003</v>
      </c>
      <c r="P1726" s="21">
        <v>1884990.2</v>
      </c>
      <c r="Q1726" s="21">
        <v>1884990.2</v>
      </c>
    </row>
    <row r="1727" spans="1:17" ht="19.5" thickBot="1" x14ac:dyDescent="0.3">
      <c r="A1727" s="87" t="s">
        <v>513</v>
      </c>
      <c r="B1727" s="31" t="s">
        <v>119</v>
      </c>
      <c r="C1727" s="19" t="s">
        <v>16</v>
      </c>
      <c r="D1727" s="19">
        <v>20</v>
      </c>
      <c r="E1727" s="19" t="s">
        <v>14</v>
      </c>
      <c r="F1727" s="20" t="s">
        <v>120</v>
      </c>
      <c r="G1727" s="21">
        <v>8099616</v>
      </c>
      <c r="H1727" s="21">
        <v>0</v>
      </c>
      <c r="I1727" s="21">
        <v>0</v>
      </c>
      <c r="J1727" s="21">
        <f>2546667+5098854</f>
        <v>7645521</v>
      </c>
      <c r="K1727" s="21">
        <v>0</v>
      </c>
      <c r="L1727" s="21">
        <f t="shared" si="609"/>
        <v>7645521</v>
      </c>
      <c r="M1727" s="21">
        <f t="shared" si="610"/>
        <v>15745137</v>
      </c>
      <c r="N1727" s="25">
        <v>13328230.91</v>
      </c>
      <c r="O1727" s="25">
        <v>13180565.470000001</v>
      </c>
      <c r="P1727" s="21">
        <v>1.56</v>
      </c>
      <c r="Q1727" s="21">
        <v>1.56</v>
      </c>
    </row>
    <row r="1728" spans="1:17" ht="32.25" thickBot="1" x14ac:dyDescent="0.3">
      <c r="A1728" s="87" t="s">
        <v>513</v>
      </c>
      <c r="B1728" s="31" t="s">
        <v>121</v>
      </c>
      <c r="C1728" s="19" t="s">
        <v>16</v>
      </c>
      <c r="D1728" s="19">
        <v>20</v>
      </c>
      <c r="E1728" s="19" t="s">
        <v>14</v>
      </c>
      <c r="F1728" s="20" t="s">
        <v>122</v>
      </c>
      <c r="G1728" s="21">
        <v>0</v>
      </c>
      <c r="H1728" s="21">
        <v>0</v>
      </c>
      <c r="I1728" s="21">
        <v>0</v>
      </c>
      <c r="J1728" s="21">
        <v>223350</v>
      </c>
      <c r="K1728" s="21">
        <v>0</v>
      </c>
      <c r="L1728" s="21">
        <f t="shared" si="609"/>
        <v>223350</v>
      </c>
      <c r="M1728" s="21">
        <f t="shared" si="610"/>
        <v>223350</v>
      </c>
      <c r="N1728" s="25">
        <v>145072.41</v>
      </c>
      <c r="O1728" s="25">
        <v>145072.41</v>
      </c>
      <c r="P1728" s="21">
        <v>0</v>
      </c>
      <c r="Q1728" s="21">
        <v>0</v>
      </c>
    </row>
    <row r="1729" spans="1:17" ht="19.5" thickBot="1" x14ac:dyDescent="0.3">
      <c r="A1729" s="87" t="s">
        <v>513</v>
      </c>
      <c r="B1729" s="31" t="s">
        <v>123</v>
      </c>
      <c r="C1729" s="19" t="s">
        <v>16</v>
      </c>
      <c r="D1729" s="19">
        <v>20</v>
      </c>
      <c r="E1729" s="19" t="s">
        <v>14</v>
      </c>
      <c r="F1729" s="20" t="s">
        <v>124</v>
      </c>
      <c r="G1729" s="21">
        <v>2000000</v>
      </c>
      <c r="H1729" s="21">
        <v>0</v>
      </c>
      <c r="I1729" s="21">
        <v>0</v>
      </c>
      <c r="J1729" s="21">
        <f>37000000+18587660</f>
        <v>55587660</v>
      </c>
      <c r="K1729" s="21">
        <v>0</v>
      </c>
      <c r="L1729" s="21">
        <f t="shared" si="609"/>
        <v>55587660</v>
      </c>
      <c r="M1729" s="21">
        <f t="shared" si="610"/>
        <v>57587660</v>
      </c>
      <c r="N1729" s="25">
        <v>50372992.899999999</v>
      </c>
      <c r="O1729" s="25">
        <v>50371977.310000002</v>
      </c>
      <c r="P1729" s="21">
        <v>984.41</v>
      </c>
      <c r="Q1729" s="21">
        <v>984.41</v>
      </c>
    </row>
    <row r="1730" spans="1:17" ht="32.25" thickBot="1" x14ac:dyDescent="0.3">
      <c r="A1730" s="87" t="s">
        <v>513</v>
      </c>
      <c r="B1730" s="15" t="s">
        <v>125</v>
      </c>
      <c r="C1730" s="12" t="s">
        <v>16</v>
      </c>
      <c r="D1730" s="12">
        <v>20</v>
      </c>
      <c r="E1730" s="12" t="s">
        <v>14</v>
      </c>
      <c r="F1730" s="16" t="s">
        <v>126</v>
      </c>
      <c r="G1730" s="27">
        <f>+G1731</f>
        <v>0</v>
      </c>
      <c r="H1730" s="27">
        <f>+H1731</f>
        <v>0</v>
      </c>
      <c r="I1730" s="27">
        <f>+I1731</f>
        <v>0</v>
      </c>
      <c r="J1730" s="27">
        <f>+J1731</f>
        <v>8925000</v>
      </c>
      <c r="K1730" s="27">
        <f>+K1731</f>
        <v>0</v>
      </c>
      <c r="L1730" s="27">
        <f>+H1730-I1730+J1730-K1730</f>
        <v>8925000</v>
      </c>
      <c r="M1730" s="27">
        <f>+M1731</f>
        <v>8925000</v>
      </c>
      <c r="N1730" s="27">
        <f>+N1731</f>
        <v>1041250</v>
      </c>
      <c r="O1730" s="27">
        <f>+O1731</f>
        <v>1041250</v>
      </c>
      <c r="P1730" s="27">
        <f>+P1731</f>
        <v>0</v>
      </c>
      <c r="Q1730" s="27">
        <f>+Q1731</f>
        <v>0</v>
      </c>
    </row>
    <row r="1731" spans="1:17" ht="32.25" thickBot="1" x14ac:dyDescent="0.3">
      <c r="A1731" s="87" t="s">
        <v>513</v>
      </c>
      <c r="B1731" s="18" t="s">
        <v>129</v>
      </c>
      <c r="C1731" s="19" t="s">
        <v>16</v>
      </c>
      <c r="D1731" s="19">
        <v>20</v>
      </c>
      <c r="E1731" s="19" t="s">
        <v>14</v>
      </c>
      <c r="F1731" s="20" t="s">
        <v>90</v>
      </c>
      <c r="G1731" s="21">
        <v>0</v>
      </c>
      <c r="H1731" s="21">
        <v>0</v>
      </c>
      <c r="I1731" s="21">
        <v>0</v>
      </c>
      <c r="J1731" s="21">
        <v>8925000</v>
      </c>
      <c r="K1731" s="21">
        <v>0</v>
      </c>
      <c r="L1731" s="21">
        <f>+H1731-I1731+J1731-K1731</f>
        <v>8925000</v>
      </c>
      <c r="M1731" s="21">
        <f>+G1731+L1731</f>
        <v>8925000</v>
      </c>
      <c r="N1731" s="25">
        <v>1041250</v>
      </c>
      <c r="O1731" s="25">
        <v>1041250</v>
      </c>
      <c r="P1731" s="21">
        <v>0</v>
      </c>
      <c r="Q1731" s="21">
        <v>0</v>
      </c>
    </row>
    <row r="1732" spans="1:17" ht="19.5" thickBot="1" x14ac:dyDescent="0.3">
      <c r="A1732" s="87" t="s">
        <v>513</v>
      </c>
      <c r="B1732" s="15" t="s">
        <v>133</v>
      </c>
      <c r="C1732" s="12" t="s">
        <v>16</v>
      </c>
      <c r="D1732" s="12">
        <v>20</v>
      </c>
      <c r="E1732" s="12" t="s">
        <v>14</v>
      </c>
      <c r="F1732" s="16" t="s">
        <v>134</v>
      </c>
      <c r="G1732" s="27">
        <f>+G1735+G1746+G1753+G1759+G1742+G1733</f>
        <v>19229136508</v>
      </c>
      <c r="H1732" s="27">
        <f>+H1735+H1746+H1753+H1759+H1742+H1733</f>
        <v>0</v>
      </c>
      <c r="I1732" s="27">
        <f>+I1735+I1746+I1753+I1759+I1742+I1733</f>
        <v>0</v>
      </c>
      <c r="J1732" s="27">
        <f>+J1735+J1746+J1753+J1759+J1742+J1733</f>
        <v>161595932</v>
      </c>
      <c r="K1732" s="27">
        <f>+K1735+K1746+K1753+K1759+K1742+K1733</f>
        <v>354515732.60000002</v>
      </c>
      <c r="L1732" s="27">
        <f t="shared" si="609"/>
        <v>-192919800.60000002</v>
      </c>
      <c r="M1732" s="27">
        <f>+M1735+M1746+M1753+M1759+M1742+M1733</f>
        <v>19036216707.400002</v>
      </c>
      <c r="N1732" s="27">
        <f>+N1735+N1746+N1753+N1759+N1742+N1733</f>
        <v>16580196346.239998</v>
      </c>
      <c r="O1732" s="27">
        <f>+O1735+O1746+O1753+O1759+O1742+O1733</f>
        <v>15569470512.239998</v>
      </c>
      <c r="P1732" s="27">
        <f>+P1735+P1746+P1753+P1759+P1742+P1733</f>
        <v>9604649807.3600006</v>
      </c>
      <c r="Q1732" s="27">
        <f>+Q1735+Q1746+Q1753+Q1759+Q1742+Q1733</f>
        <v>9599393231.3600006</v>
      </c>
    </row>
    <row r="1733" spans="1:17" ht="19.5" thickBot="1" x14ac:dyDescent="0.3">
      <c r="A1733" s="87" t="s">
        <v>513</v>
      </c>
      <c r="B1733" s="15" t="s">
        <v>135</v>
      </c>
      <c r="C1733" s="12" t="s">
        <v>16</v>
      </c>
      <c r="D1733" s="12">
        <v>20</v>
      </c>
      <c r="E1733" s="12" t="s">
        <v>14</v>
      </c>
      <c r="F1733" s="16" t="s">
        <v>136</v>
      </c>
      <c r="G1733" s="27">
        <f>+G1734</f>
        <v>0</v>
      </c>
      <c r="H1733" s="27">
        <f>+H1734</f>
        <v>0</v>
      </c>
      <c r="I1733" s="27">
        <f>+I1734</f>
        <v>0</v>
      </c>
      <c r="J1733" s="27">
        <f>+J1734</f>
        <v>10000000</v>
      </c>
      <c r="K1733" s="27">
        <f>+K1734</f>
        <v>0</v>
      </c>
      <c r="L1733" s="27">
        <f>+H1733-I1733+J1733-K1733</f>
        <v>10000000</v>
      </c>
      <c r="M1733" s="27">
        <f>+M1734</f>
        <v>10000000</v>
      </c>
      <c r="N1733" s="27">
        <f>+N1734</f>
        <v>10000000</v>
      </c>
      <c r="O1733" s="27">
        <f>+O1734</f>
        <v>10000000</v>
      </c>
      <c r="P1733" s="27">
        <f>+P1734</f>
        <v>0</v>
      </c>
      <c r="Q1733" s="27">
        <f>+Q1734</f>
        <v>0</v>
      </c>
    </row>
    <row r="1734" spans="1:17" ht="19.5" thickBot="1" x14ac:dyDescent="0.3">
      <c r="A1734" s="87" t="s">
        <v>513</v>
      </c>
      <c r="B1734" s="18" t="s">
        <v>137</v>
      </c>
      <c r="C1734" s="19" t="s">
        <v>16</v>
      </c>
      <c r="D1734" s="19">
        <v>20</v>
      </c>
      <c r="E1734" s="19" t="s">
        <v>14</v>
      </c>
      <c r="F1734" s="20" t="s">
        <v>138</v>
      </c>
      <c r="G1734" s="21">
        <v>0</v>
      </c>
      <c r="H1734" s="21">
        <v>0</v>
      </c>
      <c r="I1734" s="21">
        <v>0</v>
      </c>
      <c r="J1734" s="21">
        <v>10000000</v>
      </c>
      <c r="K1734" s="21">
        <v>0</v>
      </c>
      <c r="L1734" s="21">
        <f>+H1734-I1734+J1734-K1734</f>
        <v>10000000</v>
      </c>
      <c r="M1734" s="21">
        <f>+G1734+L1734</f>
        <v>10000000</v>
      </c>
      <c r="N1734" s="25">
        <v>10000000</v>
      </c>
      <c r="O1734" s="25">
        <v>10000000</v>
      </c>
      <c r="P1734" s="21">
        <v>0</v>
      </c>
      <c r="Q1734" s="21">
        <v>0</v>
      </c>
    </row>
    <row r="1735" spans="1:17" ht="63.75" thickBot="1" x14ac:dyDescent="0.3">
      <c r="A1735" s="87" t="s">
        <v>513</v>
      </c>
      <c r="B1735" s="15" t="s">
        <v>139</v>
      </c>
      <c r="C1735" s="12" t="s">
        <v>16</v>
      </c>
      <c r="D1735" s="12">
        <v>20</v>
      </c>
      <c r="E1735" s="12" t="s">
        <v>14</v>
      </c>
      <c r="F1735" s="16" t="s">
        <v>140</v>
      </c>
      <c r="G1735" s="27">
        <f>+G1736+G1739+G1740+G1741+G1738+G1737</f>
        <v>952153325</v>
      </c>
      <c r="H1735" s="27">
        <f>+H1736+H1739+H1740+H1741+H1738+H1737</f>
        <v>0</v>
      </c>
      <c r="I1735" s="27">
        <f>+I1736+I1739+I1740+I1741+I1738+I1737</f>
        <v>0</v>
      </c>
      <c r="J1735" s="27">
        <f>+J1736+J1739+J1740+J1741+J1738+J1737</f>
        <v>45000000</v>
      </c>
      <c r="K1735" s="27">
        <f>+K1736+K1739+K1740+K1741+K1738+K1737</f>
        <v>0</v>
      </c>
      <c r="L1735" s="27">
        <f t="shared" si="609"/>
        <v>45000000</v>
      </c>
      <c r="M1735" s="27">
        <f>+M1736+M1739+M1740+M1741+M1738+M1737</f>
        <v>997153325</v>
      </c>
      <c r="N1735" s="27">
        <f>+N1736+N1739+N1740+N1741+N1738+N1737</f>
        <v>850269901.07999992</v>
      </c>
      <c r="O1735" s="27">
        <f>+O1736+O1739+O1740+O1741+O1738+O1737</f>
        <v>613220552.27999997</v>
      </c>
      <c r="P1735" s="27">
        <f>+P1736+P1739+P1740+P1741+P1738+P1737</f>
        <v>383500819.31999999</v>
      </c>
      <c r="Q1735" s="27">
        <f>+Q1736+Q1739+Q1740+Q1741+Q1738+Q1737</f>
        <v>383500819.31999999</v>
      </c>
    </row>
    <row r="1736" spans="1:17" ht="32.25" thickBot="1" x14ac:dyDescent="0.3">
      <c r="A1736" s="87" t="s">
        <v>513</v>
      </c>
      <c r="B1736" s="18" t="s">
        <v>141</v>
      </c>
      <c r="C1736" s="19" t="s">
        <v>16</v>
      </c>
      <c r="D1736" s="19">
        <v>20</v>
      </c>
      <c r="E1736" s="19" t="s">
        <v>14</v>
      </c>
      <c r="F1736" s="20" t="s">
        <v>142</v>
      </c>
      <c r="G1736" s="21">
        <v>16420000</v>
      </c>
      <c r="H1736" s="21">
        <v>0</v>
      </c>
      <c r="I1736" s="21">
        <v>0</v>
      </c>
      <c r="J1736" s="21">
        <v>0</v>
      </c>
      <c r="K1736" s="21">
        <v>0</v>
      </c>
      <c r="L1736" s="21">
        <f t="shared" si="609"/>
        <v>0</v>
      </c>
      <c r="M1736" s="21">
        <f t="shared" ref="M1736:M1741" si="611">+G1736+L1736</f>
        <v>16420000</v>
      </c>
      <c r="N1736" s="25">
        <v>5280650.95</v>
      </c>
      <c r="O1736" s="25">
        <v>5280650.95</v>
      </c>
      <c r="P1736" s="21">
        <v>5280650.95</v>
      </c>
      <c r="Q1736" s="21">
        <v>5280650.95</v>
      </c>
    </row>
    <row r="1737" spans="1:17" ht="19.5" thickBot="1" x14ac:dyDescent="0.3">
      <c r="A1737" s="87" t="s">
        <v>513</v>
      </c>
      <c r="B1737" s="18" t="s">
        <v>143</v>
      </c>
      <c r="C1737" s="19" t="s">
        <v>16</v>
      </c>
      <c r="D1737" s="19">
        <v>20</v>
      </c>
      <c r="E1737" s="19" t="s">
        <v>14</v>
      </c>
      <c r="F1737" s="20" t="s">
        <v>144</v>
      </c>
      <c r="G1737" s="21">
        <v>86852600</v>
      </c>
      <c r="H1737" s="21">
        <v>0</v>
      </c>
      <c r="I1737" s="21">
        <v>0</v>
      </c>
      <c r="J1737" s="21">
        <v>45000000</v>
      </c>
      <c r="K1737" s="21">
        <v>0</v>
      </c>
      <c r="L1737" s="21">
        <f t="shared" si="609"/>
        <v>45000000</v>
      </c>
      <c r="M1737" s="21">
        <f t="shared" si="611"/>
        <v>131852600</v>
      </c>
      <c r="N1737" s="25">
        <v>130539048</v>
      </c>
      <c r="O1737" s="25">
        <v>130538104.54000001</v>
      </c>
      <c r="P1737" s="21">
        <v>130538104.54000001</v>
      </c>
      <c r="Q1737" s="21">
        <v>130538104.54000001</v>
      </c>
    </row>
    <row r="1738" spans="1:17" ht="19.5" thickBot="1" x14ac:dyDescent="0.3">
      <c r="A1738" s="87" t="s">
        <v>513</v>
      </c>
      <c r="B1738" s="18" t="s">
        <v>145</v>
      </c>
      <c r="C1738" s="19" t="s">
        <v>16</v>
      </c>
      <c r="D1738" s="19">
        <v>20</v>
      </c>
      <c r="E1738" s="19" t="s">
        <v>14</v>
      </c>
      <c r="F1738" s="20" t="s">
        <v>146</v>
      </c>
      <c r="G1738" s="21">
        <v>15717514</v>
      </c>
      <c r="H1738" s="21">
        <v>0</v>
      </c>
      <c r="I1738" s="21">
        <v>0</v>
      </c>
      <c r="J1738" s="21">
        <v>0</v>
      </c>
      <c r="K1738" s="21">
        <v>0</v>
      </c>
      <c r="L1738" s="21">
        <f t="shared" si="609"/>
        <v>0</v>
      </c>
      <c r="M1738" s="21">
        <f t="shared" si="611"/>
        <v>15717514</v>
      </c>
      <c r="N1738" s="25">
        <v>2942570</v>
      </c>
      <c r="O1738" s="25">
        <v>2941583.34</v>
      </c>
      <c r="P1738" s="21">
        <v>735673.34</v>
      </c>
      <c r="Q1738" s="21">
        <v>735673.34</v>
      </c>
    </row>
    <row r="1739" spans="1:17" ht="19.5" thickBot="1" x14ac:dyDescent="0.3">
      <c r="A1739" s="87" t="s">
        <v>513</v>
      </c>
      <c r="B1739" s="18" t="s">
        <v>147</v>
      </c>
      <c r="C1739" s="19" t="s">
        <v>16</v>
      </c>
      <c r="D1739" s="19">
        <v>20</v>
      </c>
      <c r="E1739" s="19" t="s">
        <v>14</v>
      </c>
      <c r="F1739" s="20" t="s">
        <v>148</v>
      </c>
      <c r="G1739" s="21">
        <v>25215211</v>
      </c>
      <c r="H1739" s="21">
        <v>0</v>
      </c>
      <c r="I1739" s="21">
        <v>0</v>
      </c>
      <c r="J1739" s="21">
        <v>0</v>
      </c>
      <c r="K1739" s="21">
        <v>0</v>
      </c>
      <c r="L1739" s="21">
        <f t="shared" si="609"/>
        <v>0</v>
      </c>
      <c r="M1739" s="21">
        <f t="shared" si="611"/>
        <v>25215211</v>
      </c>
      <c r="N1739" s="25">
        <v>6589216.1299999999</v>
      </c>
      <c r="O1739" s="25">
        <v>6588244.3399999999</v>
      </c>
      <c r="P1739" s="21">
        <v>5976144.3799999999</v>
      </c>
      <c r="Q1739" s="21">
        <v>5976144.3799999999</v>
      </c>
    </row>
    <row r="1740" spans="1:17" ht="19.5" thickBot="1" x14ac:dyDescent="0.3">
      <c r="A1740" s="87" t="s">
        <v>513</v>
      </c>
      <c r="B1740" s="18" t="s">
        <v>149</v>
      </c>
      <c r="C1740" s="19" t="s">
        <v>16</v>
      </c>
      <c r="D1740" s="19">
        <v>20</v>
      </c>
      <c r="E1740" s="19" t="s">
        <v>14</v>
      </c>
      <c r="F1740" s="20" t="s">
        <v>150</v>
      </c>
      <c r="G1740" s="21">
        <v>421698000</v>
      </c>
      <c r="H1740" s="21">
        <v>0</v>
      </c>
      <c r="I1740" s="21">
        <v>0</v>
      </c>
      <c r="J1740" s="21">
        <v>0</v>
      </c>
      <c r="K1740" s="21">
        <v>0</v>
      </c>
      <c r="L1740" s="21">
        <f t="shared" si="609"/>
        <v>0</v>
      </c>
      <c r="M1740" s="21">
        <f t="shared" si="611"/>
        <v>421698000</v>
      </c>
      <c r="N1740" s="25">
        <v>318668416</v>
      </c>
      <c r="O1740" s="25">
        <v>318580989.11000001</v>
      </c>
      <c r="P1740" s="21">
        <v>91679266.109999999</v>
      </c>
      <c r="Q1740" s="21">
        <v>91679266.109999999</v>
      </c>
    </row>
    <row r="1741" spans="1:17" ht="32.25" thickBot="1" x14ac:dyDescent="0.3">
      <c r="A1741" s="87" t="s">
        <v>513</v>
      </c>
      <c r="B1741" s="18" t="s">
        <v>151</v>
      </c>
      <c r="C1741" s="19" t="s">
        <v>16</v>
      </c>
      <c r="D1741" s="19">
        <v>20</v>
      </c>
      <c r="E1741" s="19" t="s">
        <v>14</v>
      </c>
      <c r="F1741" s="20" t="s">
        <v>152</v>
      </c>
      <c r="G1741" s="21">
        <v>386250000</v>
      </c>
      <c r="H1741" s="21">
        <v>0</v>
      </c>
      <c r="I1741" s="21">
        <v>0</v>
      </c>
      <c r="J1741" s="21">
        <v>0</v>
      </c>
      <c r="K1741" s="21">
        <v>0</v>
      </c>
      <c r="L1741" s="21">
        <f t="shared" si="609"/>
        <v>0</v>
      </c>
      <c r="M1741" s="21">
        <f t="shared" si="611"/>
        <v>386250000</v>
      </c>
      <c r="N1741" s="25">
        <v>386250000</v>
      </c>
      <c r="O1741" s="25">
        <v>149290980</v>
      </c>
      <c r="P1741" s="21">
        <v>149290980</v>
      </c>
      <c r="Q1741" s="21">
        <v>149290980</v>
      </c>
    </row>
    <row r="1742" spans="1:17" ht="48" thickBot="1" x14ac:dyDescent="0.3">
      <c r="A1742" s="87" t="s">
        <v>513</v>
      </c>
      <c r="B1742" s="15" t="s">
        <v>153</v>
      </c>
      <c r="C1742" s="12" t="s">
        <v>16</v>
      </c>
      <c r="D1742" s="12">
        <v>20</v>
      </c>
      <c r="E1742" s="12" t="s">
        <v>14</v>
      </c>
      <c r="F1742" s="16" t="s">
        <v>154</v>
      </c>
      <c r="G1742" s="27">
        <f>+G1743+G1744+G1745</f>
        <v>9992637352</v>
      </c>
      <c r="H1742" s="27">
        <f>+H1743+H1744+H1745</f>
        <v>0</v>
      </c>
      <c r="I1742" s="27">
        <f>+I1743+I1744+I1745</f>
        <v>0</v>
      </c>
      <c r="J1742" s="27">
        <f>+J1743+J1744+J1745</f>
        <v>16575932</v>
      </c>
      <c r="K1742" s="27">
        <f>+K1743+K1744+K1745</f>
        <v>147903467</v>
      </c>
      <c r="L1742" s="27">
        <f t="shared" si="609"/>
        <v>-131327535</v>
      </c>
      <c r="M1742" s="27">
        <f>+M1743+M1744+M1745</f>
        <v>9861309817</v>
      </c>
      <c r="N1742" s="27">
        <f>+N1743+N1744+N1745</f>
        <v>8325966077.5999994</v>
      </c>
      <c r="O1742" s="27">
        <f>+O1743+O1744+O1745</f>
        <v>7886331066.9899998</v>
      </c>
      <c r="P1742" s="27">
        <f>+P1743+P1744+P1745</f>
        <v>5690272447.0200005</v>
      </c>
      <c r="Q1742" s="27">
        <f>+Q1743+Q1744+Q1745</f>
        <v>5690272447.0200005</v>
      </c>
    </row>
    <row r="1743" spans="1:17" ht="19.5" thickBot="1" x14ac:dyDescent="0.3">
      <c r="A1743" s="87" t="s">
        <v>513</v>
      </c>
      <c r="B1743" s="18" t="s">
        <v>155</v>
      </c>
      <c r="C1743" s="19" t="s">
        <v>16</v>
      </c>
      <c r="D1743" s="19">
        <v>20</v>
      </c>
      <c r="E1743" s="19" t="s">
        <v>14</v>
      </c>
      <c r="F1743" s="20" t="s">
        <v>156</v>
      </c>
      <c r="G1743" s="21">
        <v>1637544870</v>
      </c>
      <c r="H1743" s="21">
        <v>0</v>
      </c>
      <c r="I1743" s="21">
        <v>0</v>
      </c>
      <c r="J1743" s="21">
        <v>0</v>
      </c>
      <c r="K1743" s="21">
        <v>0</v>
      </c>
      <c r="L1743" s="21">
        <f t="shared" si="609"/>
        <v>0</v>
      </c>
      <c r="M1743" s="21">
        <f>+G1743+L1743</f>
        <v>1637544870</v>
      </c>
      <c r="N1743" s="21">
        <v>1197156390</v>
      </c>
      <c r="O1743" s="21">
        <v>1197156390</v>
      </c>
      <c r="P1743" s="21">
        <v>1192770594.99</v>
      </c>
      <c r="Q1743" s="21">
        <v>1192770594.99</v>
      </c>
    </row>
    <row r="1744" spans="1:17" ht="19.5" thickBot="1" x14ac:dyDescent="0.3">
      <c r="A1744" s="87" t="s">
        <v>513</v>
      </c>
      <c r="B1744" s="18" t="s">
        <v>157</v>
      </c>
      <c r="C1744" s="19" t="s">
        <v>16</v>
      </c>
      <c r="D1744" s="19">
        <v>20</v>
      </c>
      <c r="E1744" s="19" t="s">
        <v>14</v>
      </c>
      <c r="F1744" s="20" t="s">
        <v>158</v>
      </c>
      <c r="G1744" s="21">
        <v>8350831932</v>
      </c>
      <c r="H1744" s="21">
        <v>0</v>
      </c>
      <c r="I1744" s="21">
        <v>0</v>
      </c>
      <c r="J1744" s="21"/>
      <c r="K1744" s="21">
        <f>48021000+99882467</f>
        <v>147903467</v>
      </c>
      <c r="L1744" s="21">
        <f t="shared" si="609"/>
        <v>-147903467</v>
      </c>
      <c r="M1744" s="21">
        <f>+G1744+L1744</f>
        <v>8202928465</v>
      </c>
      <c r="N1744" s="21">
        <v>7114796195.6099997</v>
      </c>
      <c r="O1744" s="21">
        <v>6675163180.1099997</v>
      </c>
      <c r="P1744" s="21">
        <v>4497232237.4700003</v>
      </c>
      <c r="Q1744" s="21">
        <v>4497232237.4700003</v>
      </c>
    </row>
    <row r="1745" spans="1:17" ht="32.25" thickBot="1" x14ac:dyDescent="0.3">
      <c r="A1745" s="87" t="s">
        <v>513</v>
      </c>
      <c r="B1745" s="18" t="s">
        <v>159</v>
      </c>
      <c r="C1745" s="19" t="s">
        <v>16</v>
      </c>
      <c r="D1745" s="19">
        <v>20</v>
      </c>
      <c r="E1745" s="19" t="s">
        <v>14</v>
      </c>
      <c r="F1745" s="20" t="s">
        <v>160</v>
      </c>
      <c r="G1745" s="21">
        <v>4260550</v>
      </c>
      <c r="H1745" s="21">
        <v>0</v>
      </c>
      <c r="I1745" s="21">
        <v>0</v>
      </c>
      <c r="J1745" s="21">
        <v>16575932</v>
      </c>
      <c r="K1745" s="21">
        <v>0</v>
      </c>
      <c r="L1745" s="21">
        <f t="shared" si="609"/>
        <v>16575932</v>
      </c>
      <c r="M1745" s="21">
        <f>+G1745+L1745</f>
        <v>20836482</v>
      </c>
      <c r="N1745" s="21">
        <v>14013491.99</v>
      </c>
      <c r="O1745" s="21">
        <v>14011496.880000001</v>
      </c>
      <c r="P1745" s="21">
        <v>269614.56</v>
      </c>
      <c r="Q1745" s="21">
        <v>269614.56</v>
      </c>
    </row>
    <row r="1746" spans="1:17" ht="32.25" thickBot="1" x14ac:dyDescent="0.3">
      <c r="A1746" s="87" t="s">
        <v>513</v>
      </c>
      <c r="B1746" s="15" t="s">
        <v>161</v>
      </c>
      <c r="C1746" s="12" t="s">
        <v>16</v>
      </c>
      <c r="D1746" s="12">
        <v>20</v>
      </c>
      <c r="E1746" s="12" t="s">
        <v>14</v>
      </c>
      <c r="F1746" s="16" t="s">
        <v>162</v>
      </c>
      <c r="G1746" s="27">
        <f>SUM(G1747:G1752)</f>
        <v>7651445831</v>
      </c>
      <c r="H1746" s="27">
        <f>SUM(H1747:H1752)</f>
        <v>0</v>
      </c>
      <c r="I1746" s="27">
        <f>SUM(I1747:I1752)</f>
        <v>0</v>
      </c>
      <c r="J1746" s="27">
        <f>SUM(J1747:J1752)</f>
        <v>70000000</v>
      </c>
      <c r="K1746" s="27">
        <f>SUM(K1747:K1752)</f>
        <v>206612265.59999999</v>
      </c>
      <c r="L1746" s="27">
        <f t="shared" si="609"/>
        <v>-136612265.59999999</v>
      </c>
      <c r="M1746" s="27">
        <f>SUM(M1747:M1752)</f>
        <v>7514833565.3999996</v>
      </c>
      <c r="N1746" s="27">
        <f>SUM(N1747:N1752)</f>
        <v>6818133255.7399998</v>
      </c>
      <c r="O1746" s="27">
        <f>SUM(O1747:O1752)</f>
        <v>6520194580.2399998</v>
      </c>
      <c r="P1746" s="27">
        <f>SUM(P1747:P1752)</f>
        <v>3262339230.2899995</v>
      </c>
      <c r="Q1746" s="27">
        <f>SUM(Q1747:Q1752)</f>
        <v>3257082654.2899995</v>
      </c>
    </row>
    <row r="1747" spans="1:17" ht="19.5" thickBot="1" x14ac:dyDescent="0.3">
      <c r="A1747" s="87" t="s">
        <v>513</v>
      </c>
      <c r="B1747" s="18" t="s">
        <v>163</v>
      </c>
      <c r="C1747" s="19" t="s">
        <v>16</v>
      </c>
      <c r="D1747" s="19">
        <v>20</v>
      </c>
      <c r="E1747" s="19" t="s">
        <v>14</v>
      </c>
      <c r="F1747" s="20" t="s">
        <v>164</v>
      </c>
      <c r="G1747" s="21">
        <v>2184505767</v>
      </c>
      <c r="H1747" s="21">
        <v>0</v>
      </c>
      <c r="I1747" s="21">
        <v>0</v>
      </c>
      <c r="J1747" s="21">
        <v>0</v>
      </c>
      <c r="K1747" s="21">
        <v>70000000</v>
      </c>
      <c r="L1747" s="21">
        <f t="shared" si="609"/>
        <v>-70000000</v>
      </c>
      <c r="M1747" s="21">
        <f t="shared" ref="M1747:M1752" si="612">+G1747+L1747</f>
        <v>2114505767</v>
      </c>
      <c r="N1747" s="21">
        <v>1981367117.26</v>
      </c>
      <c r="O1747" s="21">
        <v>1979409067.55</v>
      </c>
      <c r="P1747" s="21">
        <v>964684511.54999995</v>
      </c>
      <c r="Q1747" s="21">
        <v>964684511.54999995</v>
      </c>
    </row>
    <row r="1748" spans="1:17" ht="32.25" thickBot="1" x14ac:dyDescent="0.3">
      <c r="A1748" s="87" t="s">
        <v>513</v>
      </c>
      <c r="B1748" s="18" t="s">
        <v>165</v>
      </c>
      <c r="C1748" s="19" t="s">
        <v>16</v>
      </c>
      <c r="D1748" s="19">
        <v>20</v>
      </c>
      <c r="E1748" s="19" t="s">
        <v>14</v>
      </c>
      <c r="F1748" s="20" t="s">
        <v>166</v>
      </c>
      <c r="G1748" s="21">
        <v>3068205231</v>
      </c>
      <c r="H1748" s="21">
        <v>0</v>
      </c>
      <c r="I1748" s="21">
        <v>0</v>
      </c>
      <c r="J1748" s="21">
        <v>70000000</v>
      </c>
      <c r="K1748" s="21">
        <v>0</v>
      </c>
      <c r="L1748" s="21">
        <f t="shared" si="609"/>
        <v>70000000</v>
      </c>
      <c r="M1748" s="21">
        <f t="shared" si="612"/>
        <v>3138205231</v>
      </c>
      <c r="N1748" s="21">
        <v>3105926739</v>
      </c>
      <c r="O1748" s="21">
        <v>2980735223.3600001</v>
      </c>
      <c r="P1748" s="21">
        <v>1461779548.3599999</v>
      </c>
      <c r="Q1748" s="21">
        <v>1456522972.3599999</v>
      </c>
    </row>
    <row r="1749" spans="1:17" ht="32.25" thickBot="1" x14ac:dyDescent="0.3">
      <c r="A1749" s="87" t="s">
        <v>513</v>
      </c>
      <c r="B1749" s="18" t="s">
        <v>167</v>
      </c>
      <c r="C1749" s="19" t="s">
        <v>16</v>
      </c>
      <c r="D1749" s="19">
        <v>20</v>
      </c>
      <c r="E1749" s="19" t="s">
        <v>14</v>
      </c>
      <c r="F1749" s="20" t="s">
        <v>168</v>
      </c>
      <c r="G1749" s="21">
        <v>373553600</v>
      </c>
      <c r="H1749" s="21">
        <v>0</v>
      </c>
      <c r="I1749" s="21">
        <v>0</v>
      </c>
      <c r="J1749" s="21">
        <v>0</v>
      </c>
      <c r="K1749" s="21">
        <v>0</v>
      </c>
      <c r="L1749" s="21">
        <f t="shared" si="609"/>
        <v>0</v>
      </c>
      <c r="M1749" s="21">
        <f t="shared" si="612"/>
        <v>373553600</v>
      </c>
      <c r="N1749" s="21">
        <v>233224600</v>
      </c>
      <c r="O1749" s="21">
        <v>80399607.430000007</v>
      </c>
      <c r="P1749" s="21">
        <v>48612919.43</v>
      </c>
      <c r="Q1749" s="21">
        <v>48612919.43</v>
      </c>
    </row>
    <row r="1750" spans="1:17" ht="19.5" thickBot="1" x14ac:dyDescent="0.3">
      <c r="A1750" s="87" t="s">
        <v>513</v>
      </c>
      <c r="B1750" s="18" t="s">
        <v>169</v>
      </c>
      <c r="C1750" s="19" t="s">
        <v>16</v>
      </c>
      <c r="D1750" s="19">
        <v>20</v>
      </c>
      <c r="E1750" s="19" t="s">
        <v>14</v>
      </c>
      <c r="F1750" s="20" t="s">
        <v>170</v>
      </c>
      <c r="G1750" s="21">
        <v>1353159517</v>
      </c>
      <c r="H1750" s="21">
        <v>0</v>
      </c>
      <c r="I1750" s="21">
        <v>0</v>
      </c>
      <c r="J1750" s="21">
        <v>0</v>
      </c>
      <c r="K1750" s="21">
        <v>87612265.599999994</v>
      </c>
      <c r="L1750" s="21">
        <f t="shared" si="609"/>
        <v>-87612265.599999994</v>
      </c>
      <c r="M1750" s="21">
        <f t="shared" si="612"/>
        <v>1265547251.4000001</v>
      </c>
      <c r="N1750" s="21">
        <v>1121213432.48</v>
      </c>
      <c r="O1750" s="21">
        <v>1108773032.4300001</v>
      </c>
      <c r="P1750" s="21">
        <v>539994996.67999995</v>
      </c>
      <c r="Q1750" s="21">
        <v>539994996.67999995</v>
      </c>
    </row>
    <row r="1751" spans="1:17" ht="48" thickBot="1" x14ac:dyDescent="0.3">
      <c r="A1751" s="87" t="s">
        <v>513</v>
      </c>
      <c r="B1751" s="18" t="s">
        <v>171</v>
      </c>
      <c r="C1751" s="19" t="s">
        <v>16</v>
      </c>
      <c r="D1751" s="19">
        <v>20</v>
      </c>
      <c r="E1751" s="19" t="s">
        <v>14</v>
      </c>
      <c r="F1751" s="20" t="s">
        <v>172</v>
      </c>
      <c r="G1751" s="21">
        <v>213650000</v>
      </c>
      <c r="H1751" s="21">
        <v>0</v>
      </c>
      <c r="I1751" s="21">
        <v>0</v>
      </c>
      <c r="J1751" s="21">
        <v>0</v>
      </c>
      <c r="K1751" s="21">
        <v>49000000</v>
      </c>
      <c r="L1751" s="21">
        <f t="shared" si="609"/>
        <v>-49000000</v>
      </c>
      <c r="M1751" s="21">
        <f t="shared" si="612"/>
        <v>164650000</v>
      </c>
      <c r="N1751" s="21">
        <v>158264367</v>
      </c>
      <c r="O1751" s="21">
        <v>152759682.94</v>
      </c>
      <c r="P1751" s="21">
        <v>76378810.939999998</v>
      </c>
      <c r="Q1751" s="21">
        <v>76378810.939999998</v>
      </c>
    </row>
    <row r="1752" spans="1:17" ht="48" thickBot="1" x14ac:dyDescent="0.3">
      <c r="A1752" s="87" t="s">
        <v>513</v>
      </c>
      <c r="B1752" s="18" t="s">
        <v>173</v>
      </c>
      <c r="C1752" s="19" t="s">
        <v>16</v>
      </c>
      <c r="D1752" s="19">
        <v>20</v>
      </c>
      <c r="E1752" s="19" t="s">
        <v>14</v>
      </c>
      <c r="F1752" s="20" t="s">
        <v>174</v>
      </c>
      <c r="G1752" s="21">
        <v>458371716</v>
      </c>
      <c r="H1752" s="21">
        <v>0</v>
      </c>
      <c r="I1752" s="21">
        <v>0</v>
      </c>
      <c r="J1752" s="21">
        <v>0</v>
      </c>
      <c r="K1752" s="21">
        <v>0</v>
      </c>
      <c r="L1752" s="21">
        <f t="shared" si="609"/>
        <v>0</v>
      </c>
      <c r="M1752" s="21">
        <f t="shared" si="612"/>
        <v>458371716</v>
      </c>
      <c r="N1752" s="21">
        <v>218137000</v>
      </c>
      <c r="O1752" s="21">
        <v>218117966.53</v>
      </c>
      <c r="P1752" s="21">
        <v>170888443.33000001</v>
      </c>
      <c r="Q1752" s="21">
        <v>170888443.33000001</v>
      </c>
    </row>
    <row r="1753" spans="1:17" ht="32.25" thickBot="1" x14ac:dyDescent="0.3">
      <c r="A1753" s="87" t="s">
        <v>513</v>
      </c>
      <c r="B1753" s="15" t="s">
        <v>175</v>
      </c>
      <c r="C1753" s="12" t="s">
        <v>16</v>
      </c>
      <c r="D1753" s="12">
        <v>20</v>
      </c>
      <c r="E1753" s="12" t="s">
        <v>14</v>
      </c>
      <c r="F1753" s="16" t="s">
        <v>176</v>
      </c>
      <c r="G1753" s="27">
        <f>SUM(G1754:G1758)</f>
        <v>587900000</v>
      </c>
      <c r="H1753" s="27">
        <f>SUM(H1754:H1758)</f>
        <v>0</v>
      </c>
      <c r="I1753" s="27">
        <f>SUM(I1754:I1758)</f>
        <v>0</v>
      </c>
      <c r="J1753" s="27">
        <f>SUM(J1754:J1758)</f>
        <v>20020000</v>
      </c>
      <c r="K1753" s="27">
        <f>SUM(K1754:K1758)</f>
        <v>0</v>
      </c>
      <c r="L1753" s="27">
        <f t="shared" si="609"/>
        <v>20020000</v>
      </c>
      <c r="M1753" s="27">
        <f>SUM(M1754:M1758)</f>
        <v>607920000</v>
      </c>
      <c r="N1753" s="27">
        <f>SUM(N1754:N1758)</f>
        <v>565183400</v>
      </c>
      <c r="O1753" s="27">
        <f>SUM(O1754:O1758)</f>
        <v>529080600.91000003</v>
      </c>
      <c r="P1753" s="27">
        <f>SUM(P1754:P1758)</f>
        <v>257893598.91</v>
      </c>
      <c r="Q1753" s="27">
        <f>SUM(Q1754:Q1758)</f>
        <v>257893598.91</v>
      </c>
    </row>
    <row r="1754" spans="1:17" ht="19.5" thickBot="1" x14ac:dyDescent="0.3">
      <c r="A1754" s="87" t="s">
        <v>513</v>
      </c>
      <c r="B1754" s="18" t="s">
        <v>177</v>
      </c>
      <c r="C1754" s="19" t="s">
        <v>16</v>
      </c>
      <c r="D1754" s="19">
        <v>20</v>
      </c>
      <c r="E1754" s="19" t="s">
        <v>14</v>
      </c>
      <c r="F1754" s="20" t="s">
        <v>178</v>
      </c>
      <c r="G1754" s="21">
        <v>282000000</v>
      </c>
      <c r="H1754" s="21">
        <v>0</v>
      </c>
      <c r="I1754" s="21">
        <v>0</v>
      </c>
      <c r="J1754" s="21">
        <v>20000000</v>
      </c>
      <c r="K1754" s="21">
        <v>0</v>
      </c>
      <c r="L1754" s="21">
        <f t="shared" si="609"/>
        <v>20000000</v>
      </c>
      <c r="M1754" s="21">
        <f t="shared" ref="M1754:M1759" si="613">+G1754+L1754</f>
        <v>302000000</v>
      </c>
      <c r="N1754" s="21">
        <v>302000000</v>
      </c>
      <c r="O1754" s="21">
        <v>278631400</v>
      </c>
      <c r="P1754" s="21">
        <v>201431400</v>
      </c>
      <c r="Q1754" s="21">
        <v>201431400</v>
      </c>
    </row>
    <row r="1755" spans="1:17" ht="32.25" thickBot="1" x14ac:dyDescent="0.3">
      <c r="A1755" s="87" t="s">
        <v>513</v>
      </c>
      <c r="B1755" s="18" t="s">
        <v>179</v>
      </c>
      <c r="C1755" s="19" t="s">
        <v>16</v>
      </c>
      <c r="D1755" s="19">
        <v>20</v>
      </c>
      <c r="E1755" s="19" t="s">
        <v>14</v>
      </c>
      <c r="F1755" s="20" t="s">
        <v>180</v>
      </c>
      <c r="G1755" s="21">
        <v>35000000</v>
      </c>
      <c r="H1755" s="21">
        <v>0</v>
      </c>
      <c r="I1755" s="21">
        <v>0</v>
      </c>
      <c r="J1755" s="21">
        <v>0</v>
      </c>
      <c r="K1755" s="21">
        <v>0</v>
      </c>
      <c r="L1755" s="21">
        <f t="shared" si="609"/>
        <v>0</v>
      </c>
      <c r="M1755" s="21">
        <f t="shared" si="613"/>
        <v>35000000</v>
      </c>
      <c r="N1755" s="21">
        <v>31612600</v>
      </c>
      <c r="O1755" s="21">
        <v>20000408.5</v>
      </c>
      <c r="P1755" s="21">
        <v>408.5</v>
      </c>
      <c r="Q1755" s="21">
        <v>408.5</v>
      </c>
    </row>
    <row r="1756" spans="1:17" ht="48" thickBot="1" x14ac:dyDescent="0.3">
      <c r="A1756" s="87" t="s">
        <v>513</v>
      </c>
      <c r="B1756" s="18" t="s">
        <v>181</v>
      </c>
      <c r="C1756" s="19" t="s">
        <v>16</v>
      </c>
      <c r="D1756" s="19">
        <v>20</v>
      </c>
      <c r="E1756" s="19" t="s">
        <v>14</v>
      </c>
      <c r="F1756" s="20" t="s">
        <v>182</v>
      </c>
      <c r="G1756" s="21">
        <v>1500000</v>
      </c>
      <c r="H1756" s="21">
        <v>0</v>
      </c>
      <c r="I1756" s="21">
        <v>0</v>
      </c>
      <c r="J1756" s="21">
        <v>10000</v>
      </c>
      <c r="K1756" s="21">
        <v>0</v>
      </c>
      <c r="L1756" s="21">
        <f t="shared" si="609"/>
        <v>10000</v>
      </c>
      <c r="M1756" s="21">
        <f t="shared" si="613"/>
        <v>1510000</v>
      </c>
      <c r="N1756" s="21">
        <v>1510000</v>
      </c>
      <c r="O1756" s="21">
        <v>442826</v>
      </c>
      <c r="P1756" s="21">
        <v>442826</v>
      </c>
      <c r="Q1756" s="21">
        <v>442826</v>
      </c>
    </row>
    <row r="1757" spans="1:17" ht="32.25" thickBot="1" x14ac:dyDescent="0.3">
      <c r="A1757" s="87" t="s">
        <v>513</v>
      </c>
      <c r="B1757" s="18" t="s">
        <v>183</v>
      </c>
      <c r="C1757" s="19" t="s">
        <v>16</v>
      </c>
      <c r="D1757" s="19">
        <v>20</v>
      </c>
      <c r="E1757" s="19" t="s">
        <v>14</v>
      </c>
      <c r="F1757" s="20" t="s">
        <v>184</v>
      </c>
      <c r="G1757" s="21">
        <v>239400000</v>
      </c>
      <c r="H1757" s="21">
        <v>0</v>
      </c>
      <c r="I1757" s="21">
        <v>0</v>
      </c>
      <c r="J1757" s="21">
        <v>0</v>
      </c>
      <c r="K1757" s="21">
        <v>0</v>
      </c>
      <c r="L1757" s="21">
        <f t="shared" si="609"/>
        <v>0</v>
      </c>
      <c r="M1757" s="25">
        <f t="shared" si="613"/>
        <v>239400000</v>
      </c>
      <c r="N1757" s="21">
        <v>200050800</v>
      </c>
      <c r="O1757" s="21">
        <v>200004734.09</v>
      </c>
      <c r="P1757" s="21">
        <v>44206732.090000004</v>
      </c>
      <c r="Q1757" s="21">
        <v>44206732.090000004</v>
      </c>
    </row>
    <row r="1758" spans="1:17" ht="19.5" thickBot="1" x14ac:dyDescent="0.3">
      <c r="A1758" s="87" t="s">
        <v>513</v>
      </c>
      <c r="B1758" s="18" t="s">
        <v>185</v>
      </c>
      <c r="C1758" s="19" t="s">
        <v>16</v>
      </c>
      <c r="D1758" s="19">
        <v>20</v>
      </c>
      <c r="E1758" s="19" t="s">
        <v>14</v>
      </c>
      <c r="F1758" s="20" t="s">
        <v>186</v>
      </c>
      <c r="G1758" s="21">
        <v>30000000</v>
      </c>
      <c r="H1758" s="21">
        <v>0</v>
      </c>
      <c r="I1758" s="21">
        <v>0</v>
      </c>
      <c r="J1758" s="21">
        <v>10000</v>
      </c>
      <c r="K1758" s="21">
        <v>0</v>
      </c>
      <c r="L1758" s="21">
        <f t="shared" si="609"/>
        <v>10000</v>
      </c>
      <c r="M1758" s="25">
        <f t="shared" si="613"/>
        <v>30010000</v>
      </c>
      <c r="N1758" s="21">
        <v>30010000</v>
      </c>
      <c r="O1758" s="21">
        <v>30001232.32</v>
      </c>
      <c r="P1758" s="21">
        <v>11812232.32</v>
      </c>
      <c r="Q1758" s="21">
        <v>11812232.32</v>
      </c>
    </row>
    <row r="1759" spans="1:17" ht="19.5" thickBot="1" x14ac:dyDescent="0.3">
      <c r="A1759" s="87" t="s">
        <v>513</v>
      </c>
      <c r="B1759" s="15" t="s">
        <v>187</v>
      </c>
      <c r="C1759" s="12" t="s">
        <v>16</v>
      </c>
      <c r="D1759" s="12">
        <v>20</v>
      </c>
      <c r="E1759" s="12" t="s">
        <v>14</v>
      </c>
      <c r="F1759" s="16" t="s">
        <v>188</v>
      </c>
      <c r="G1759" s="27">
        <v>45000000</v>
      </c>
      <c r="H1759" s="27">
        <v>0</v>
      </c>
      <c r="I1759" s="27">
        <v>0</v>
      </c>
      <c r="J1759" s="27">
        <v>0</v>
      </c>
      <c r="K1759" s="27">
        <v>0</v>
      </c>
      <c r="L1759" s="27">
        <f t="shared" si="609"/>
        <v>0</v>
      </c>
      <c r="M1759" s="27">
        <f t="shared" si="613"/>
        <v>45000000</v>
      </c>
      <c r="N1759" s="27">
        <v>10643711.82</v>
      </c>
      <c r="O1759" s="27">
        <v>10643711.82</v>
      </c>
      <c r="P1759" s="27">
        <v>10643711.82</v>
      </c>
      <c r="Q1759" s="27">
        <v>10643711.82</v>
      </c>
    </row>
    <row r="1760" spans="1:17" ht="19.5" thickBot="1" x14ac:dyDescent="0.3">
      <c r="A1760" s="87" t="s">
        <v>513</v>
      </c>
      <c r="B1760" s="15" t="s">
        <v>189</v>
      </c>
      <c r="C1760" s="12" t="s">
        <v>13</v>
      </c>
      <c r="D1760" s="12">
        <v>10</v>
      </c>
      <c r="E1760" s="12" t="s">
        <v>14</v>
      </c>
      <c r="F1760" s="16" t="s">
        <v>190</v>
      </c>
      <c r="G1760" s="27">
        <f>+G1772</f>
        <v>1451042370</v>
      </c>
      <c r="H1760" s="27">
        <f>+H1772</f>
        <v>0</v>
      </c>
      <c r="I1760" s="27">
        <f>+I1772</f>
        <v>0</v>
      </c>
      <c r="J1760" s="27">
        <f>+J1772</f>
        <v>0</v>
      </c>
      <c r="K1760" s="27">
        <f>+K1772</f>
        <v>0</v>
      </c>
      <c r="L1760" s="27">
        <f t="shared" si="609"/>
        <v>0</v>
      </c>
      <c r="M1760" s="27">
        <f>+M1772</f>
        <v>1451042370</v>
      </c>
      <c r="N1760" s="27">
        <f>+N1772</f>
        <v>0</v>
      </c>
      <c r="O1760" s="27">
        <f>+O1772</f>
        <v>0</v>
      </c>
      <c r="P1760" s="27">
        <f>+P1772</f>
        <v>0</v>
      </c>
      <c r="Q1760" s="27">
        <f>+Q1772</f>
        <v>0</v>
      </c>
    </row>
    <row r="1761" spans="1:17" ht="19.5" thickBot="1" x14ac:dyDescent="0.3">
      <c r="A1761" s="87" t="s">
        <v>513</v>
      </c>
      <c r="B1761" s="15" t="s">
        <v>189</v>
      </c>
      <c r="C1761" s="12" t="s">
        <v>16</v>
      </c>
      <c r="D1761" s="12">
        <v>20</v>
      </c>
      <c r="E1761" s="12" t="s">
        <v>14</v>
      </c>
      <c r="F1761" s="16" t="s">
        <v>190</v>
      </c>
      <c r="G1761" s="27">
        <f>+G1762+G1765+G1771</f>
        <v>13400055000</v>
      </c>
      <c r="H1761" s="27">
        <f>+H1762+H1765+H1771</f>
        <v>0</v>
      </c>
      <c r="I1761" s="27">
        <f>+I1762+I1765+I1771</f>
        <v>0</v>
      </c>
      <c r="J1761" s="27">
        <f>+J1762+J1765+J1771</f>
        <v>0</v>
      </c>
      <c r="K1761" s="27">
        <f>+K1762+K1765+K1771</f>
        <v>0</v>
      </c>
      <c r="L1761" s="27">
        <f t="shared" si="609"/>
        <v>0</v>
      </c>
      <c r="M1761" s="27">
        <f>+M1762+M1765+M1771</f>
        <v>13400055000</v>
      </c>
      <c r="N1761" s="27">
        <f>+N1762+N1765+N1771</f>
        <v>2148612360.9000001</v>
      </c>
      <c r="O1761" s="27">
        <f>+O1762+O1765+O1771</f>
        <v>1420002860</v>
      </c>
      <c r="P1761" s="27">
        <f>+P1762+P1765+P1771</f>
        <v>1416103738</v>
      </c>
      <c r="Q1761" s="27">
        <f>+Q1762+Q1765+Q1771</f>
        <v>1416103738</v>
      </c>
    </row>
    <row r="1762" spans="1:17" ht="19.5" thickBot="1" x14ac:dyDescent="0.3">
      <c r="A1762" s="87" t="s">
        <v>513</v>
      </c>
      <c r="B1762" s="15" t="s">
        <v>191</v>
      </c>
      <c r="C1762" s="12" t="s">
        <v>16</v>
      </c>
      <c r="D1762" s="12">
        <v>20</v>
      </c>
      <c r="E1762" s="12" t="s">
        <v>14</v>
      </c>
      <c r="F1762" s="16" t="s">
        <v>192</v>
      </c>
      <c r="G1762" s="27">
        <f t="shared" ref="G1762:K1763" si="614">+G1763</f>
        <v>5574395000</v>
      </c>
      <c r="H1762" s="27">
        <f t="shared" si="614"/>
        <v>0</v>
      </c>
      <c r="I1762" s="27">
        <f t="shared" si="614"/>
        <v>0</v>
      </c>
      <c r="J1762" s="27">
        <f t="shared" si="614"/>
        <v>0</v>
      </c>
      <c r="K1762" s="27">
        <f t="shared" si="614"/>
        <v>0</v>
      </c>
      <c r="L1762" s="27">
        <f t="shared" si="609"/>
        <v>0</v>
      </c>
      <c r="M1762" s="27">
        <f>+M1763</f>
        <v>5574395000</v>
      </c>
      <c r="N1762" s="27">
        <f t="shared" ref="N1762:Q1763" si="615">+N1763</f>
        <v>0</v>
      </c>
      <c r="O1762" s="27">
        <f t="shared" si="615"/>
        <v>0</v>
      </c>
      <c r="P1762" s="27">
        <f t="shared" si="615"/>
        <v>0</v>
      </c>
      <c r="Q1762" s="27">
        <f t="shared" si="615"/>
        <v>0</v>
      </c>
    </row>
    <row r="1763" spans="1:17" ht="19.5" thickBot="1" x14ac:dyDescent="0.3">
      <c r="A1763" s="87" t="s">
        <v>513</v>
      </c>
      <c r="B1763" s="15" t="s">
        <v>193</v>
      </c>
      <c r="C1763" s="12" t="s">
        <v>16</v>
      </c>
      <c r="D1763" s="12">
        <v>20</v>
      </c>
      <c r="E1763" s="12" t="s">
        <v>14</v>
      </c>
      <c r="F1763" s="16" t="s">
        <v>194</v>
      </c>
      <c r="G1763" s="27">
        <f t="shared" si="614"/>
        <v>5574395000</v>
      </c>
      <c r="H1763" s="27">
        <f t="shared" si="614"/>
        <v>0</v>
      </c>
      <c r="I1763" s="27">
        <f t="shared" si="614"/>
        <v>0</v>
      </c>
      <c r="J1763" s="27">
        <f t="shared" si="614"/>
        <v>0</v>
      </c>
      <c r="K1763" s="27">
        <f t="shared" si="614"/>
        <v>0</v>
      </c>
      <c r="L1763" s="27">
        <f t="shared" si="609"/>
        <v>0</v>
      </c>
      <c r="M1763" s="27">
        <f>+M1764</f>
        <v>5574395000</v>
      </c>
      <c r="N1763" s="27">
        <f t="shared" si="615"/>
        <v>0</v>
      </c>
      <c r="O1763" s="27">
        <f t="shared" si="615"/>
        <v>0</v>
      </c>
      <c r="P1763" s="27">
        <f t="shared" si="615"/>
        <v>0</v>
      </c>
      <c r="Q1763" s="27">
        <f t="shared" si="615"/>
        <v>0</v>
      </c>
    </row>
    <row r="1764" spans="1:17" ht="32.25" thickBot="1" x14ac:dyDescent="0.3">
      <c r="A1764" s="87" t="s">
        <v>513</v>
      </c>
      <c r="B1764" s="18" t="s">
        <v>195</v>
      </c>
      <c r="C1764" s="19" t="s">
        <v>16</v>
      </c>
      <c r="D1764" s="19">
        <v>20</v>
      </c>
      <c r="E1764" s="19" t="s">
        <v>14</v>
      </c>
      <c r="F1764" s="20" t="s">
        <v>196</v>
      </c>
      <c r="G1764" s="32">
        <v>5574395000</v>
      </c>
      <c r="H1764" s="21">
        <v>0</v>
      </c>
      <c r="I1764" s="21">
        <v>0</v>
      </c>
      <c r="J1764" s="21">
        <v>0</v>
      </c>
      <c r="K1764" s="21">
        <v>0</v>
      </c>
      <c r="L1764" s="21">
        <f t="shared" si="609"/>
        <v>0</v>
      </c>
      <c r="M1764" s="21">
        <f>+G1764+L1764</f>
        <v>5574395000</v>
      </c>
      <c r="N1764" s="21">
        <v>0</v>
      </c>
      <c r="O1764" s="21">
        <v>0</v>
      </c>
      <c r="P1764" s="21">
        <v>0</v>
      </c>
      <c r="Q1764" s="21">
        <v>0</v>
      </c>
    </row>
    <row r="1765" spans="1:17" ht="19.5" thickBot="1" x14ac:dyDescent="0.3">
      <c r="A1765" s="87" t="s">
        <v>513</v>
      </c>
      <c r="B1765" s="15" t="s">
        <v>197</v>
      </c>
      <c r="C1765" s="12" t="s">
        <v>16</v>
      </c>
      <c r="D1765" s="12">
        <v>20</v>
      </c>
      <c r="E1765" s="12" t="s">
        <v>14</v>
      </c>
      <c r="F1765" s="16" t="s">
        <v>198</v>
      </c>
      <c r="G1765" s="27">
        <f t="shared" ref="G1765:K1766" si="616">+G1766</f>
        <v>193264000</v>
      </c>
      <c r="H1765" s="27">
        <f t="shared" si="616"/>
        <v>0</v>
      </c>
      <c r="I1765" s="27">
        <f t="shared" si="616"/>
        <v>0</v>
      </c>
      <c r="J1765" s="27">
        <f t="shared" si="616"/>
        <v>0</v>
      </c>
      <c r="K1765" s="27">
        <f t="shared" si="616"/>
        <v>0</v>
      </c>
      <c r="L1765" s="27">
        <f t="shared" si="609"/>
        <v>0</v>
      </c>
      <c r="M1765" s="27">
        <f>+M1766</f>
        <v>193264000</v>
      </c>
      <c r="N1765" s="27">
        <f t="shared" ref="N1765:Q1766" si="617">+N1766</f>
        <v>193264000</v>
      </c>
      <c r="O1765" s="27">
        <f t="shared" si="617"/>
        <v>46562854</v>
      </c>
      <c r="P1765" s="27">
        <f t="shared" si="617"/>
        <v>42663732</v>
      </c>
      <c r="Q1765" s="27">
        <f t="shared" si="617"/>
        <v>42663732</v>
      </c>
    </row>
    <row r="1766" spans="1:17" ht="32.25" thickBot="1" x14ac:dyDescent="0.3">
      <c r="A1766" s="87" t="s">
        <v>513</v>
      </c>
      <c r="B1766" s="15" t="s">
        <v>199</v>
      </c>
      <c r="C1766" s="12" t="s">
        <v>16</v>
      </c>
      <c r="D1766" s="12">
        <v>20</v>
      </c>
      <c r="E1766" s="12" t="s">
        <v>14</v>
      </c>
      <c r="F1766" s="16" t="s">
        <v>200</v>
      </c>
      <c r="G1766" s="27">
        <f t="shared" si="616"/>
        <v>193264000</v>
      </c>
      <c r="H1766" s="27">
        <f t="shared" si="616"/>
        <v>0</v>
      </c>
      <c r="I1766" s="27">
        <f t="shared" si="616"/>
        <v>0</v>
      </c>
      <c r="J1766" s="27">
        <f t="shared" si="616"/>
        <v>0</v>
      </c>
      <c r="K1766" s="27">
        <f t="shared" si="616"/>
        <v>0</v>
      </c>
      <c r="L1766" s="27">
        <f t="shared" si="609"/>
        <v>0</v>
      </c>
      <c r="M1766" s="27">
        <f>+M1767</f>
        <v>193264000</v>
      </c>
      <c r="N1766" s="27">
        <f t="shared" si="617"/>
        <v>193264000</v>
      </c>
      <c r="O1766" s="27">
        <f t="shared" si="617"/>
        <v>46562854</v>
      </c>
      <c r="P1766" s="27">
        <f t="shared" si="617"/>
        <v>42663732</v>
      </c>
      <c r="Q1766" s="27">
        <f t="shared" si="617"/>
        <v>42663732</v>
      </c>
    </row>
    <row r="1767" spans="1:17" ht="32.25" thickBot="1" x14ac:dyDescent="0.3">
      <c r="A1767" s="87" t="s">
        <v>513</v>
      </c>
      <c r="B1767" s="15" t="s">
        <v>201</v>
      </c>
      <c r="C1767" s="12" t="s">
        <v>16</v>
      </c>
      <c r="D1767" s="12">
        <v>20</v>
      </c>
      <c r="E1767" s="12" t="s">
        <v>14</v>
      </c>
      <c r="F1767" s="16" t="s">
        <v>202</v>
      </c>
      <c r="G1767" s="27">
        <f>+G1768+G1769</f>
        <v>193264000</v>
      </c>
      <c r="H1767" s="27">
        <f>+H1768+H1769</f>
        <v>0</v>
      </c>
      <c r="I1767" s="27">
        <f>+I1768+I1769</f>
        <v>0</v>
      </c>
      <c r="J1767" s="27">
        <f>+J1768+J1769</f>
        <v>0</v>
      </c>
      <c r="K1767" s="27">
        <f>+K1768+K1769</f>
        <v>0</v>
      </c>
      <c r="L1767" s="27">
        <f t="shared" si="609"/>
        <v>0</v>
      </c>
      <c r="M1767" s="27">
        <f>+M1768+M1769</f>
        <v>193264000</v>
      </c>
      <c r="N1767" s="27">
        <f>+N1768+N1769</f>
        <v>193264000</v>
      </c>
      <c r="O1767" s="27">
        <f>+O1768+O1769</f>
        <v>46562854</v>
      </c>
      <c r="P1767" s="27">
        <f>+P1768+P1769</f>
        <v>42663732</v>
      </c>
      <c r="Q1767" s="27">
        <f>+Q1768+Q1769</f>
        <v>42663732</v>
      </c>
    </row>
    <row r="1768" spans="1:17" ht="19.5" thickBot="1" x14ac:dyDescent="0.3">
      <c r="A1768" s="87" t="s">
        <v>513</v>
      </c>
      <c r="B1768" s="18" t="s">
        <v>203</v>
      </c>
      <c r="C1768" s="19" t="s">
        <v>16</v>
      </c>
      <c r="D1768" s="19">
        <v>20</v>
      </c>
      <c r="E1768" s="19" t="s">
        <v>14</v>
      </c>
      <c r="F1768" s="20" t="s">
        <v>204</v>
      </c>
      <c r="G1768" s="21">
        <v>92662153</v>
      </c>
      <c r="H1768" s="21">
        <v>0</v>
      </c>
      <c r="I1768" s="21">
        <v>0</v>
      </c>
      <c r="J1768" s="21">
        <v>0</v>
      </c>
      <c r="K1768" s="21">
        <v>0</v>
      </c>
      <c r="L1768" s="21">
        <f t="shared" si="609"/>
        <v>0</v>
      </c>
      <c r="M1768" s="21">
        <f t="shared" ref="M1768:M1776" si="618">+G1768+L1768</f>
        <v>92662153</v>
      </c>
      <c r="N1768" s="21">
        <v>92662153</v>
      </c>
      <c r="O1768" s="21">
        <v>18729916</v>
      </c>
      <c r="P1768" s="21">
        <v>14830794</v>
      </c>
      <c r="Q1768" s="21">
        <v>14830794</v>
      </c>
    </row>
    <row r="1769" spans="1:17" ht="32.25" thickBot="1" x14ac:dyDescent="0.3">
      <c r="A1769" s="87" t="s">
        <v>513</v>
      </c>
      <c r="B1769" s="18" t="s">
        <v>205</v>
      </c>
      <c r="C1769" s="19" t="s">
        <v>16</v>
      </c>
      <c r="D1769" s="19">
        <v>20</v>
      </c>
      <c r="E1769" s="19" t="s">
        <v>14</v>
      </c>
      <c r="F1769" s="20" t="s">
        <v>206</v>
      </c>
      <c r="G1769" s="21">
        <v>100601847</v>
      </c>
      <c r="H1769" s="21">
        <v>0</v>
      </c>
      <c r="I1769" s="21">
        <v>0</v>
      </c>
      <c r="J1769" s="21">
        <v>0</v>
      </c>
      <c r="K1769" s="21">
        <v>0</v>
      </c>
      <c r="L1769" s="21">
        <f t="shared" si="609"/>
        <v>0</v>
      </c>
      <c r="M1769" s="21">
        <f t="shared" si="618"/>
        <v>100601847</v>
      </c>
      <c r="N1769" s="21">
        <v>100601847</v>
      </c>
      <c r="O1769" s="21">
        <v>27832938</v>
      </c>
      <c r="P1769" s="21">
        <v>27832938</v>
      </c>
      <c r="Q1769" s="21">
        <v>27832938</v>
      </c>
    </row>
    <row r="1770" spans="1:17" ht="19.5" thickBot="1" x14ac:dyDescent="0.3">
      <c r="A1770" s="87" t="s">
        <v>513</v>
      </c>
      <c r="B1770" s="15" t="s">
        <v>207</v>
      </c>
      <c r="C1770" s="12" t="s">
        <v>13</v>
      </c>
      <c r="D1770" s="12">
        <v>10</v>
      </c>
      <c r="E1770" s="12" t="s">
        <v>14</v>
      </c>
      <c r="F1770" s="16" t="s">
        <v>208</v>
      </c>
      <c r="G1770" s="27">
        <f t="shared" ref="G1770:K1772" si="619">+G1772</f>
        <v>1451042370</v>
      </c>
      <c r="H1770" s="27">
        <f t="shared" si="619"/>
        <v>0</v>
      </c>
      <c r="I1770" s="27">
        <f t="shared" si="619"/>
        <v>0</v>
      </c>
      <c r="J1770" s="27">
        <f t="shared" si="619"/>
        <v>0</v>
      </c>
      <c r="K1770" s="27">
        <f t="shared" si="619"/>
        <v>0</v>
      </c>
      <c r="L1770" s="27">
        <f t="shared" si="609"/>
        <v>0</v>
      </c>
      <c r="M1770" s="27">
        <f t="shared" si="618"/>
        <v>1451042370</v>
      </c>
      <c r="N1770" s="27">
        <f t="shared" ref="N1770:Q1772" si="620">+N1772</f>
        <v>0</v>
      </c>
      <c r="O1770" s="27">
        <f t="shared" si="620"/>
        <v>0</v>
      </c>
      <c r="P1770" s="27">
        <f t="shared" si="620"/>
        <v>0</v>
      </c>
      <c r="Q1770" s="27">
        <f t="shared" si="620"/>
        <v>0</v>
      </c>
    </row>
    <row r="1771" spans="1:17" ht="19.5" thickBot="1" x14ac:dyDescent="0.3">
      <c r="A1771" s="87" t="s">
        <v>513</v>
      </c>
      <c r="B1771" s="15" t="s">
        <v>207</v>
      </c>
      <c r="C1771" s="12" t="s">
        <v>16</v>
      </c>
      <c r="D1771" s="12">
        <v>20</v>
      </c>
      <c r="E1771" s="12" t="s">
        <v>14</v>
      </c>
      <c r="F1771" s="16" t="s">
        <v>208</v>
      </c>
      <c r="G1771" s="27">
        <f t="shared" si="619"/>
        <v>7632396000</v>
      </c>
      <c r="H1771" s="27">
        <f t="shared" si="619"/>
        <v>0</v>
      </c>
      <c r="I1771" s="27">
        <f t="shared" si="619"/>
        <v>0</v>
      </c>
      <c r="J1771" s="27">
        <f t="shared" si="619"/>
        <v>0</v>
      </c>
      <c r="K1771" s="27">
        <f t="shared" si="619"/>
        <v>0</v>
      </c>
      <c r="L1771" s="27">
        <f t="shared" si="609"/>
        <v>0</v>
      </c>
      <c r="M1771" s="27">
        <f t="shared" si="618"/>
        <v>7632396000</v>
      </c>
      <c r="N1771" s="27">
        <f t="shared" si="620"/>
        <v>1955348360.9000001</v>
      </c>
      <c r="O1771" s="27">
        <f t="shared" si="620"/>
        <v>1373440006</v>
      </c>
      <c r="P1771" s="27">
        <f t="shared" si="620"/>
        <v>1373440006</v>
      </c>
      <c r="Q1771" s="27">
        <f t="shared" si="620"/>
        <v>1373440006</v>
      </c>
    </row>
    <row r="1772" spans="1:17" ht="19.5" thickBot="1" x14ac:dyDescent="0.3">
      <c r="A1772" s="87" t="s">
        <v>513</v>
      </c>
      <c r="B1772" s="15" t="s">
        <v>209</v>
      </c>
      <c r="C1772" s="12" t="s">
        <v>13</v>
      </c>
      <c r="D1772" s="12">
        <v>10</v>
      </c>
      <c r="E1772" s="12" t="s">
        <v>14</v>
      </c>
      <c r="F1772" s="16" t="s">
        <v>210</v>
      </c>
      <c r="G1772" s="27">
        <f t="shared" si="619"/>
        <v>1451042370</v>
      </c>
      <c r="H1772" s="27">
        <f t="shared" si="619"/>
        <v>0</v>
      </c>
      <c r="I1772" s="27">
        <f t="shared" si="619"/>
        <v>0</v>
      </c>
      <c r="J1772" s="27">
        <f t="shared" si="619"/>
        <v>0</v>
      </c>
      <c r="K1772" s="27">
        <f t="shared" si="619"/>
        <v>0</v>
      </c>
      <c r="L1772" s="27">
        <f t="shared" si="609"/>
        <v>0</v>
      </c>
      <c r="M1772" s="27">
        <f t="shared" si="618"/>
        <v>1451042370</v>
      </c>
      <c r="N1772" s="27">
        <f t="shared" si="620"/>
        <v>0</v>
      </c>
      <c r="O1772" s="27">
        <f t="shared" si="620"/>
        <v>0</v>
      </c>
      <c r="P1772" s="27">
        <f t="shared" si="620"/>
        <v>0</v>
      </c>
      <c r="Q1772" s="27">
        <f t="shared" si="620"/>
        <v>0</v>
      </c>
    </row>
    <row r="1773" spans="1:17" ht="19.5" thickBot="1" x14ac:dyDescent="0.3">
      <c r="A1773" s="87" t="s">
        <v>513</v>
      </c>
      <c r="B1773" s="15" t="s">
        <v>209</v>
      </c>
      <c r="C1773" s="12" t="s">
        <v>16</v>
      </c>
      <c r="D1773" s="12">
        <v>20</v>
      </c>
      <c r="E1773" s="12" t="s">
        <v>14</v>
      </c>
      <c r="F1773" s="16" t="s">
        <v>210</v>
      </c>
      <c r="G1773" s="27">
        <f>+G1775+G1776</f>
        <v>7632396000</v>
      </c>
      <c r="H1773" s="27">
        <f>+H1775+H1776</f>
        <v>0</v>
      </c>
      <c r="I1773" s="27">
        <f>+I1775+I1776</f>
        <v>0</v>
      </c>
      <c r="J1773" s="27">
        <f>+J1775+J1776</f>
        <v>0</v>
      </c>
      <c r="K1773" s="27">
        <f>+K1775+K1776</f>
        <v>0</v>
      </c>
      <c r="L1773" s="27">
        <f t="shared" si="609"/>
        <v>0</v>
      </c>
      <c r="M1773" s="27">
        <f t="shared" si="618"/>
        <v>7632396000</v>
      </c>
      <c r="N1773" s="27">
        <f>+N1775+N1776</f>
        <v>1955348360.9000001</v>
      </c>
      <c r="O1773" s="27">
        <f>+O1775+O1776</f>
        <v>1373440006</v>
      </c>
      <c r="P1773" s="27">
        <f>+P1775+P1776</f>
        <v>1373440006</v>
      </c>
      <c r="Q1773" s="27">
        <f>+Q1775+Q1776</f>
        <v>1373440006</v>
      </c>
    </row>
    <row r="1774" spans="1:17" ht="19.5" thickBot="1" x14ac:dyDescent="0.3">
      <c r="A1774" s="87" t="s">
        <v>513</v>
      </c>
      <c r="B1774" s="18" t="s">
        <v>211</v>
      </c>
      <c r="C1774" s="19" t="s">
        <v>13</v>
      </c>
      <c r="D1774" s="19">
        <v>10</v>
      </c>
      <c r="E1774" s="19" t="s">
        <v>14</v>
      </c>
      <c r="F1774" s="20" t="s">
        <v>212</v>
      </c>
      <c r="G1774" s="21">
        <v>1451042370</v>
      </c>
      <c r="H1774" s="21">
        <v>0</v>
      </c>
      <c r="I1774" s="21">
        <v>0</v>
      </c>
      <c r="J1774" s="21">
        <v>0</v>
      </c>
      <c r="K1774" s="21">
        <v>0</v>
      </c>
      <c r="L1774" s="21">
        <f t="shared" si="609"/>
        <v>0</v>
      </c>
      <c r="M1774" s="21">
        <f t="shared" si="618"/>
        <v>1451042370</v>
      </c>
      <c r="N1774" s="21">
        <v>0</v>
      </c>
      <c r="O1774" s="21">
        <v>0</v>
      </c>
      <c r="P1774" s="21">
        <v>0</v>
      </c>
      <c r="Q1774" s="21">
        <v>0</v>
      </c>
    </row>
    <row r="1775" spans="1:17" ht="19.5" thickBot="1" x14ac:dyDescent="0.3">
      <c r="A1775" s="87" t="s">
        <v>513</v>
      </c>
      <c r="B1775" s="18" t="s">
        <v>211</v>
      </c>
      <c r="C1775" s="19" t="s">
        <v>16</v>
      </c>
      <c r="D1775" s="19">
        <v>20</v>
      </c>
      <c r="E1775" s="19" t="s">
        <v>14</v>
      </c>
      <c r="F1775" s="20" t="s">
        <v>212</v>
      </c>
      <c r="G1775" s="21">
        <v>3100000000</v>
      </c>
      <c r="H1775" s="21">
        <v>0</v>
      </c>
      <c r="I1775" s="21">
        <v>0</v>
      </c>
      <c r="J1775" s="21">
        <v>0</v>
      </c>
      <c r="K1775" s="21">
        <v>0</v>
      </c>
      <c r="L1775" s="21">
        <f t="shared" si="609"/>
        <v>0</v>
      </c>
      <c r="M1775" s="21">
        <f t="shared" si="618"/>
        <v>3100000000</v>
      </c>
      <c r="N1775" s="21">
        <v>894384897.89999998</v>
      </c>
      <c r="O1775" s="21">
        <v>313331457.63999999</v>
      </c>
      <c r="P1775" s="21">
        <v>313331457.63999999</v>
      </c>
      <c r="Q1775" s="21">
        <v>313331457.63999999</v>
      </c>
    </row>
    <row r="1776" spans="1:17" ht="19.5" thickBot="1" x14ac:dyDescent="0.3">
      <c r="A1776" s="87" t="s">
        <v>513</v>
      </c>
      <c r="B1776" s="18" t="s">
        <v>213</v>
      </c>
      <c r="C1776" s="19" t="s">
        <v>16</v>
      </c>
      <c r="D1776" s="19">
        <v>20</v>
      </c>
      <c r="E1776" s="19" t="s">
        <v>14</v>
      </c>
      <c r="F1776" s="20" t="s">
        <v>214</v>
      </c>
      <c r="G1776" s="21">
        <v>4532396000</v>
      </c>
      <c r="H1776" s="21">
        <v>0</v>
      </c>
      <c r="I1776" s="21">
        <v>0</v>
      </c>
      <c r="J1776" s="21">
        <v>0</v>
      </c>
      <c r="K1776" s="21">
        <v>0</v>
      </c>
      <c r="L1776" s="21">
        <f t="shared" si="609"/>
        <v>0</v>
      </c>
      <c r="M1776" s="21">
        <f t="shared" si="618"/>
        <v>4532396000</v>
      </c>
      <c r="N1776" s="21">
        <v>1060963463</v>
      </c>
      <c r="O1776" s="21">
        <v>1060108548.36</v>
      </c>
      <c r="P1776" s="21">
        <v>1060108548.36</v>
      </c>
      <c r="Q1776" s="21">
        <v>1060108548.36</v>
      </c>
    </row>
    <row r="1777" spans="1:17" ht="32.25" thickBot="1" x14ac:dyDescent="0.3">
      <c r="A1777" s="87" t="s">
        <v>513</v>
      </c>
      <c r="B1777" s="15" t="s">
        <v>215</v>
      </c>
      <c r="C1777" s="33" t="s">
        <v>16</v>
      </c>
      <c r="D1777" s="33">
        <v>20</v>
      </c>
      <c r="E1777" s="33" t="s">
        <v>14</v>
      </c>
      <c r="F1777" s="16" t="s">
        <v>216</v>
      </c>
      <c r="G1777" s="27">
        <f t="shared" ref="G1777:K1778" si="621">+G1778</f>
        <v>14051472000</v>
      </c>
      <c r="H1777" s="27">
        <f t="shared" si="621"/>
        <v>0</v>
      </c>
      <c r="I1777" s="27">
        <f t="shared" si="621"/>
        <v>0</v>
      </c>
      <c r="J1777" s="27">
        <f t="shared" si="621"/>
        <v>0</v>
      </c>
      <c r="K1777" s="27">
        <f t="shared" si="621"/>
        <v>0</v>
      </c>
      <c r="L1777" s="27">
        <f t="shared" si="609"/>
        <v>0</v>
      </c>
      <c r="M1777" s="27">
        <f>+M1778</f>
        <v>14051472000</v>
      </c>
      <c r="N1777" s="27">
        <f t="shared" ref="N1777:Q1778" si="622">+N1778</f>
        <v>0</v>
      </c>
      <c r="O1777" s="27">
        <f t="shared" si="622"/>
        <v>0</v>
      </c>
      <c r="P1777" s="27">
        <f t="shared" si="622"/>
        <v>0</v>
      </c>
      <c r="Q1777" s="27">
        <f t="shared" si="622"/>
        <v>0</v>
      </c>
    </row>
    <row r="1778" spans="1:17" ht="19.5" thickBot="1" x14ac:dyDescent="0.3">
      <c r="A1778" s="87" t="s">
        <v>513</v>
      </c>
      <c r="B1778" s="15" t="s">
        <v>217</v>
      </c>
      <c r="C1778" s="33" t="s">
        <v>16</v>
      </c>
      <c r="D1778" s="33">
        <v>20</v>
      </c>
      <c r="E1778" s="33" t="s">
        <v>14</v>
      </c>
      <c r="F1778" s="16" t="s">
        <v>218</v>
      </c>
      <c r="G1778" s="27">
        <f t="shared" si="621"/>
        <v>14051472000</v>
      </c>
      <c r="H1778" s="27">
        <f t="shared" si="621"/>
        <v>0</v>
      </c>
      <c r="I1778" s="27">
        <f t="shared" si="621"/>
        <v>0</v>
      </c>
      <c r="J1778" s="27">
        <f t="shared" si="621"/>
        <v>0</v>
      </c>
      <c r="K1778" s="27">
        <f t="shared" si="621"/>
        <v>0</v>
      </c>
      <c r="L1778" s="27">
        <f t="shared" si="609"/>
        <v>0</v>
      </c>
      <c r="M1778" s="27">
        <f>+M1779</f>
        <v>14051472000</v>
      </c>
      <c r="N1778" s="27">
        <f t="shared" si="622"/>
        <v>0</v>
      </c>
      <c r="O1778" s="27">
        <f t="shared" si="622"/>
        <v>0</v>
      </c>
      <c r="P1778" s="27">
        <f t="shared" si="622"/>
        <v>0</v>
      </c>
      <c r="Q1778" s="27">
        <f t="shared" si="622"/>
        <v>0</v>
      </c>
    </row>
    <row r="1779" spans="1:17" ht="19.5" thickBot="1" x14ac:dyDescent="0.3">
      <c r="A1779" s="87" t="s">
        <v>513</v>
      </c>
      <c r="B1779" s="34" t="s">
        <v>219</v>
      </c>
      <c r="C1779" s="35" t="s">
        <v>16</v>
      </c>
      <c r="D1779" s="35">
        <v>20</v>
      </c>
      <c r="E1779" s="35" t="s">
        <v>14</v>
      </c>
      <c r="F1779" s="36" t="s">
        <v>220</v>
      </c>
      <c r="G1779" s="37">
        <v>14051472000</v>
      </c>
      <c r="H1779" s="37">
        <v>0</v>
      </c>
      <c r="I1779" s="37">
        <v>0</v>
      </c>
      <c r="J1779" s="37"/>
      <c r="K1779" s="37">
        <v>0</v>
      </c>
      <c r="L1779" s="37">
        <f t="shared" si="609"/>
        <v>0</v>
      </c>
      <c r="M1779" s="37">
        <f>+G1779+L1779</f>
        <v>14051472000</v>
      </c>
      <c r="N1779" s="21">
        <v>0</v>
      </c>
      <c r="O1779" s="21">
        <v>0</v>
      </c>
      <c r="P1779" s="21">
        <v>0</v>
      </c>
      <c r="Q1779" s="21">
        <v>0</v>
      </c>
    </row>
    <row r="1780" spans="1:17" ht="19.5" thickBot="1" x14ac:dyDescent="0.3">
      <c r="A1780" s="87" t="s">
        <v>513</v>
      </c>
      <c r="B1780" s="7" t="s">
        <v>221</v>
      </c>
      <c r="C1780" s="39" t="s">
        <v>13</v>
      </c>
      <c r="D1780" s="40">
        <v>11</v>
      </c>
      <c r="E1780" s="39" t="s">
        <v>222</v>
      </c>
      <c r="F1780" s="9" t="s">
        <v>223</v>
      </c>
      <c r="G1780" s="10">
        <f t="shared" ref="G1780:K1782" si="623">+G1782</f>
        <v>139786580047</v>
      </c>
      <c r="H1780" s="10">
        <f t="shared" si="623"/>
        <v>0</v>
      </c>
      <c r="I1780" s="10">
        <f t="shared" si="623"/>
        <v>0</v>
      </c>
      <c r="J1780" s="10">
        <f t="shared" si="623"/>
        <v>0</v>
      </c>
      <c r="K1780" s="10">
        <f t="shared" si="623"/>
        <v>0</v>
      </c>
      <c r="L1780" s="10">
        <f t="shared" si="609"/>
        <v>0</v>
      </c>
      <c r="M1780" s="10">
        <f>+M1782</f>
        <v>139786580047</v>
      </c>
      <c r="N1780" s="10">
        <f t="shared" ref="N1780:Q1782" si="624">+N1782</f>
        <v>0</v>
      </c>
      <c r="O1780" s="10">
        <f t="shared" si="624"/>
        <v>0</v>
      </c>
      <c r="P1780" s="10">
        <f t="shared" si="624"/>
        <v>0</v>
      </c>
      <c r="Q1780" s="10">
        <f t="shared" si="624"/>
        <v>0</v>
      </c>
    </row>
    <row r="1781" spans="1:17" ht="19.5" thickBot="1" x14ac:dyDescent="0.3">
      <c r="A1781" s="87" t="s">
        <v>513</v>
      </c>
      <c r="B1781" s="7" t="s">
        <v>221</v>
      </c>
      <c r="C1781" s="39" t="s">
        <v>13</v>
      </c>
      <c r="D1781" s="40">
        <v>11</v>
      </c>
      <c r="E1781" s="39" t="s">
        <v>14</v>
      </c>
      <c r="F1781" s="9" t="s">
        <v>223</v>
      </c>
      <c r="G1781" s="10">
        <f t="shared" si="623"/>
        <v>1027817755000</v>
      </c>
      <c r="H1781" s="10">
        <f t="shared" si="623"/>
        <v>0</v>
      </c>
      <c r="I1781" s="10">
        <f t="shared" si="623"/>
        <v>0</v>
      </c>
      <c r="J1781" s="10">
        <f t="shared" si="623"/>
        <v>0</v>
      </c>
      <c r="K1781" s="10">
        <f t="shared" si="623"/>
        <v>0</v>
      </c>
      <c r="L1781" s="10">
        <f t="shared" si="609"/>
        <v>0</v>
      </c>
      <c r="M1781" s="10">
        <f>+M1783</f>
        <v>1027817755000</v>
      </c>
      <c r="N1781" s="10">
        <f t="shared" si="624"/>
        <v>697064471822</v>
      </c>
      <c r="O1781" s="10">
        <f t="shared" si="624"/>
        <v>697064471822</v>
      </c>
      <c r="P1781" s="10">
        <f t="shared" si="624"/>
        <v>697064471822</v>
      </c>
      <c r="Q1781" s="10">
        <f t="shared" si="624"/>
        <v>697064471822</v>
      </c>
    </row>
    <row r="1782" spans="1:17" ht="19.5" thickBot="1" x14ac:dyDescent="0.3">
      <c r="A1782" s="87" t="s">
        <v>513</v>
      </c>
      <c r="B1782" s="15" t="s">
        <v>224</v>
      </c>
      <c r="C1782" s="12" t="s">
        <v>13</v>
      </c>
      <c r="D1782" s="12">
        <v>11</v>
      </c>
      <c r="E1782" s="12" t="s">
        <v>222</v>
      </c>
      <c r="F1782" s="16" t="s">
        <v>225</v>
      </c>
      <c r="G1782" s="28">
        <f t="shared" si="623"/>
        <v>139786580047</v>
      </c>
      <c r="H1782" s="28">
        <f t="shared" si="623"/>
        <v>0</v>
      </c>
      <c r="I1782" s="28">
        <f t="shared" si="623"/>
        <v>0</v>
      </c>
      <c r="J1782" s="28">
        <f t="shared" si="623"/>
        <v>0</v>
      </c>
      <c r="K1782" s="28">
        <f t="shared" si="623"/>
        <v>0</v>
      </c>
      <c r="L1782" s="28">
        <f t="shared" si="609"/>
        <v>0</v>
      </c>
      <c r="M1782" s="28">
        <f>+M1784</f>
        <v>139786580047</v>
      </c>
      <c r="N1782" s="28">
        <f t="shared" si="624"/>
        <v>0</v>
      </c>
      <c r="O1782" s="28">
        <f t="shared" si="624"/>
        <v>0</v>
      </c>
      <c r="P1782" s="28">
        <f t="shared" si="624"/>
        <v>0</v>
      </c>
      <c r="Q1782" s="28">
        <f t="shared" si="624"/>
        <v>0</v>
      </c>
    </row>
    <row r="1783" spans="1:17" ht="19.5" thickBot="1" x14ac:dyDescent="0.3">
      <c r="A1783" s="87" t="s">
        <v>513</v>
      </c>
      <c r="B1783" s="15" t="s">
        <v>224</v>
      </c>
      <c r="C1783" s="33" t="s">
        <v>13</v>
      </c>
      <c r="D1783" s="33">
        <v>11</v>
      </c>
      <c r="E1783" s="33" t="s">
        <v>14</v>
      </c>
      <c r="F1783" s="16" t="s">
        <v>225</v>
      </c>
      <c r="G1783" s="28">
        <f>+G1787</f>
        <v>1027817755000</v>
      </c>
      <c r="H1783" s="28">
        <f>+H1787</f>
        <v>0</v>
      </c>
      <c r="I1783" s="28">
        <f>+I1787</f>
        <v>0</v>
      </c>
      <c r="J1783" s="28">
        <f>+J1787</f>
        <v>0</v>
      </c>
      <c r="K1783" s="28">
        <f>+K1787</f>
        <v>0</v>
      </c>
      <c r="L1783" s="28">
        <f t="shared" si="609"/>
        <v>0</v>
      </c>
      <c r="M1783" s="28">
        <f>+M1787</f>
        <v>1027817755000</v>
      </c>
      <c r="N1783" s="28">
        <f>+N1787</f>
        <v>697064471822</v>
      </c>
      <c r="O1783" s="28">
        <f>+O1787</f>
        <v>697064471822</v>
      </c>
      <c r="P1783" s="28">
        <f>+P1787</f>
        <v>697064471822</v>
      </c>
      <c r="Q1783" s="28">
        <f>+Q1787</f>
        <v>697064471822</v>
      </c>
    </row>
    <row r="1784" spans="1:17" ht="19.5" thickBot="1" x14ac:dyDescent="0.3">
      <c r="A1784" s="87" t="s">
        <v>513</v>
      </c>
      <c r="B1784" s="15" t="s">
        <v>226</v>
      </c>
      <c r="C1784" s="12" t="s">
        <v>13</v>
      </c>
      <c r="D1784" s="12">
        <v>11</v>
      </c>
      <c r="E1784" s="12" t="s">
        <v>222</v>
      </c>
      <c r="F1784" s="16" t="s">
        <v>227</v>
      </c>
      <c r="G1784" s="28">
        <f t="shared" ref="G1784:K1785" si="625">+G1785</f>
        <v>139786580047</v>
      </c>
      <c r="H1784" s="28">
        <f t="shared" si="625"/>
        <v>0</v>
      </c>
      <c r="I1784" s="28">
        <f t="shared" si="625"/>
        <v>0</v>
      </c>
      <c r="J1784" s="28">
        <f t="shared" si="625"/>
        <v>0</v>
      </c>
      <c r="K1784" s="28">
        <f t="shared" si="625"/>
        <v>0</v>
      </c>
      <c r="L1784" s="28">
        <f t="shared" si="609"/>
        <v>0</v>
      </c>
      <c r="M1784" s="28">
        <f t="shared" ref="M1784:Q1785" si="626">+M1785</f>
        <v>139786580047</v>
      </c>
      <c r="N1784" s="28">
        <f t="shared" si="626"/>
        <v>0</v>
      </c>
      <c r="O1784" s="28">
        <f t="shared" si="626"/>
        <v>0</v>
      </c>
      <c r="P1784" s="28">
        <f t="shared" si="626"/>
        <v>0</v>
      </c>
      <c r="Q1784" s="28">
        <f t="shared" si="626"/>
        <v>0</v>
      </c>
    </row>
    <row r="1785" spans="1:17" ht="19.5" thickBot="1" x14ac:dyDescent="0.3">
      <c r="A1785" s="87" t="s">
        <v>513</v>
      </c>
      <c r="B1785" s="15" t="s">
        <v>228</v>
      </c>
      <c r="C1785" s="12" t="s">
        <v>13</v>
      </c>
      <c r="D1785" s="12">
        <v>11</v>
      </c>
      <c r="E1785" s="12" t="s">
        <v>222</v>
      </c>
      <c r="F1785" s="16" t="s">
        <v>229</v>
      </c>
      <c r="G1785" s="28">
        <f t="shared" si="625"/>
        <v>139786580047</v>
      </c>
      <c r="H1785" s="28">
        <f t="shared" si="625"/>
        <v>0</v>
      </c>
      <c r="I1785" s="28">
        <f t="shared" si="625"/>
        <v>0</v>
      </c>
      <c r="J1785" s="28">
        <f t="shared" si="625"/>
        <v>0</v>
      </c>
      <c r="K1785" s="28">
        <f t="shared" si="625"/>
        <v>0</v>
      </c>
      <c r="L1785" s="28">
        <f t="shared" si="609"/>
        <v>0</v>
      </c>
      <c r="M1785" s="28">
        <f t="shared" si="626"/>
        <v>139786580047</v>
      </c>
      <c r="N1785" s="28">
        <f t="shared" si="626"/>
        <v>0</v>
      </c>
      <c r="O1785" s="28">
        <f t="shared" si="626"/>
        <v>0</v>
      </c>
      <c r="P1785" s="28">
        <f t="shared" si="626"/>
        <v>0</v>
      </c>
      <c r="Q1785" s="28">
        <f t="shared" si="626"/>
        <v>0</v>
      </c>
    </row>
    <row r="1786" spans="1:17" ht="19.5" thickBot="1" x14ac:dyDescent="0.3">
      <c r="A1786" s="87" t="s">
        <v>513</v>
      </c>
      <c r="B1786" s="18" t="s">
        <v>230</v>
      </c>
      <c r="C1786" s="19" t="s">
        <v>13</v>
      </c>
      <c r="D1786" s="19">
        <v>11</v>
      </c>
      <c r="E1786" s="19" t="s">
        <v>222</v>
      </c>
      <c r="F1786" s="20" t="s">
        <v>13</v>
      </c>
      <c r="G1786" s="23">
        <v>139786580047</v>
      </c>
      <c r="H1786" s="23">
        <v>0</v>
      </c>
      <c r="I1786" s="23">
        <v>0</v>
      </c>
      <c r="J1786" s="23"/>
      <c r="K1786" s="23">
        <v>0</v>
      </c>
      <c r="L1786" s="23">
        <f t="shared" si="609"/>
        <v>0</v>
      </c>
      <c r="M1786" s="23">
        <f>+G1786+L1786</f>
        <v>139786580047</v>
      </c>
      <c r="N1786" s="21">
        <v>0</v>
      </c>
      <c r="O1786" s="21">
        <v>0</v>
      </c>
      <c r="P1786" s="21">
        <v>0</v>
      </c>
      <c r="Q1786" s="21">
        <v>0</v>
      </c>
    </row>
    <row r="1787" spans="1:17" ht="19.5" thickBot="1" x14ac:dyDescent="0.3">
      <c r="A1787" s="87" t="s">
        <v>513</v>
      </c>
      <c r="B1787" s="15" t="s">
        <v>231</v>
      </c>
      <c r="C1787" s="33" t="s">
        <v>13</v>
      </c>
      <c r="D1787" s="33">
        <v>11</v>
      </c>
      <c r="E1787" s="33" t="s">
        <v>14</v>
      </c>
      <c r="F1787" s="16" t="s">
        <v>232</v>
      </c>
      <c r="G1787" s="28">
        <f>+G1788</f>
        <v>1027817755000</v>
      </c>
      <c r="H1787" s="28">
        <f>+H1788</f>
        <v>0</v>
      </c>
      <c r="I1787" s="28">
        <f>+I1788</f>
        <v>0</v>
      </c>
      <c r="J1787" s="28">
        <f>+J1788</f>
        <v>0</v>
      </c>
      <c r="K1787" s="28">
        <f>+K1788</f>
        <v>0</v>
      </c>
      <c r="L1787" s="28">
        <f t="shared" si="609"/>
        <v>0</v>
      </c>
      <c r="M1787" s="28">
        <f>+M1788</f>
        <v>1027817755000</v>
      </c>
      <c r="N1787" s="28">
        <f>+N1788</f>
        <v>697064471822</v>
      </c>
      <c r="O1787" s="28">
        <f>+O1788</f>
        <v>697064471822</v>
      </c>
      <c r="P1787" s="28">
        <f>+P1788</f>
        <v>697064471822</v>
      </c>
      <c r="Q1787" s="28">
        <f>+Q1788</f>
        <v>697064471822</v>
      </c>
    </row>
    <row r="1788" spans="1:17" ht="19.5" thickBot="1" x14ac:dyDescent="0.3">
      <c r="A1788" s="87" t="s">
        <v>513</v>
      </c>
      <c r="B1788" s="34" t="s">
        <v>233</v>
      </c>
      <c r="C1788" s="35" t="s">
        <v>13</v>
      </c>
      <c r="D1788" s="35">
        <v>11</v>
      </c>
      <c r="E1788" s="35" t="s">
        <v>14</v>
      </c>
      <c r="F1788" s="36" t="s">
        <v>234</v>
      </c>
      <c r="G1788" s="21">
        <v>1027817755000</v>
      </c>
      <c r="H1788" s="38">
        <v>0</v>
      </c>
      <c r="I1788" s="38">
        <v>0</v>
      </c>
      <c r="J1788" s="38">
        <v>0</v>
      </c>
      <c r="K1788" s="38">
        <v>0</v>
      </c>
      <c r="L1788" s="38">
        <f t="shared" si="609"/>
        <v>0</v>
      </c>
      <c r="M1788" s="38">
        <f>+G1788+L1788</f>
        <v>1027817755000</v>
      </c>
      <c r="N1788" s="21">
        <v>697064471822</v>
      </c>
      <c r="O1788" s="21">
        <v>697064471822</v>
      </c>
      <c r="P1788" s="21">
        <v>697064471822</v>
      </c>
      <c r="Q1788" s="21">
        <v>697064471822</v>
      </c>
    </row>
    <row r="1789" spans="1:17" ht="19.5" thickBot="1" x14ac:dyDescent="0.3">
      <c r="A1789" s="87" t="s">
        <v>513</v>
      </c>
      <c r="B1789" s="7" t="s">
        <v>235</v>
      </c>
      <c r="C1789" s="39" t="s">
        <v>13</v>
      </c>
      <c r="D1789" s="40">
        <v>11</v>
      </c>
      <c r="E1789" s="39" t="s">
        <v>14</v>
      </c>
      <c r="F1789" s="9" t="s">
        <v>236</v>
      </c>
      <c r="G1789" s="10">
        <f>+G1792</f>
        <v>25000000000</v>
      </c>
      <c r="H1789" s="10">
        <f>+H1792</f>
        <v>0</v>
      </c>
      <c r="I1789" s="10">
        <f>+I1792</f>
        <v>0</v>
      </c>
      <c r="J1789" s="10">
        <f>+J1792</f>
        <v>0</v>
      </c>
      <c r="K1789" s="10">
        <f>+K1792</f>
        <v>0</v>
      </c>
      <c r="L1789" s="10">
        <f t="shared" si="609"/>
        <v>0</v>
      </c>
      <c r="M1789" s="10">
        <f>+M1792</f>
        <v>25000000000</v>
      </c>
      <c r="N1789" s="10">
        <f>+N1792</f>
        <v>4388201801.8699999</v>
      </c>
      <c r="O1789" s="10">
        <f>+O1792</f>
        <v>2305958516.48</v>
      </c>
      <c r="P1789" s="10">
        <f>+P1792</f>
        <v>1215962601.98</v>
      </c>
      <c r="Q1789" s="10">
        <f>+Q1792</f>
        <v>1215962601.98</v>
      </c>
    </row>
    <row r="1790" spans="1:17" ht="19.5" thickBot="1" x14ac:dyDescent="0.3">
      <c r="A1790" s="87" t="s">
        <v>513</v>
      </c>
      <c r="B1790" s="7" t="s">
        <v>235</v>
      </c>
      <c r="C1790" s="39" t="s">
        <v>13</v>
      </c>
      <c r="D1790" s="40">
        <v>13</v>
      </c>
      <c r="E1790" s="39" t="s">
        <v>14</v>
      </c>
      <c r="F1790" s="9" t="s">
        <v>236</v>
      </c>
      <c r="G1790" s="10">
        <f>+G1793+G1898+G1908+G1922+G1932+G1938</f>
        <v>4393946143700</v>
      </c>
      <c r="H1790" s="10">
        <f>+H1793+H1898+H1908+H1922+H1932+H1938</f>
        <v>0</v>
      </c>
      <c r="I1790" s="10">
        <f>+I1793+I1898+I1908+I1922+I1932+I1938</f>
        <v>0</v>
      </c>
      <c r="J1790" s="10">
        <f>+J1793+J1898+J1908+J1922+J1932+J1938</f>
        <v>0</v>
      </c>
      <c r="K1790" s="10">
        <f>+K1793+K1898+K1908+K1922+K1932+K1938</f>
        <v>0</v>
      </c>
      <c r="L1790" s="10">
        <f t="shared" ref="L1790:L1853" si="627">+H1790-I1790+J1790-K1790</f>
        <v>0</v>
      </c>
      <c r="M1790" s="10">
        <f>+M1793+M1898+M1908+M1922+M1932+M1938</f>
        <v>4393946143700</v>
      </c>
      <c r="N1790" s="10">
        <f>+N1793+N1898+N1908+N1922+N1932+N1938</f>
        <v>4277364152032.6099</v>
      </c>
      <c r="O1790" s="10">
        <f>+O1793+O1898+O1908+O1922+O1932+O1938</f>
        <v>4273953448613.0303</v>
      </c>
      <c r="P1790" s="10">
        <f>+P1793+P1898+P1908+P1922+P1932+P1938</f>
        <v>336196108744.39001</v>
      </c>
      <c r="Q1790" s="10">
        <f>+Q1793+Q1898+Q1908+Q1922+Q1932+Q1938</f>
        <v>335580044414.39001</v>
      </c>
    </row>
    <row r="1791" spans="1:17" ht="19.5" thickBot="1" x14ac:dyDescent="0.3">
      <c r="A1791" s="87" t="s">
        <v>513</v>
      </c>
      <c r="B1791" s="7" t="s">
        <v>235</v>
      </c>
      <c r="C1791" s="39" t="s">
        <v>16</v>
      </c>
      <c r="D1791" s="40">
        <v>20</v>
      </c>
      <c r="E1791" s="39" t="s">
        <v>14</v>
      </c>
      <c r="F1791" s="9" t="s">
        <v>236</v>
      </c>
      <c r="G1791" s="10">
        <f>+G1909+G1939</f>
        <v>86235881312</v>
      </c>
      <c r="H1791" s="10">
        <f>+H1909+H1939</f>
        <v>0</v>
      </c>
      <c r="I1791" s="10">
        <f>+I1909+I1939</f>
        <v>0</v>
      </c>
      <c r="J1791" s="10">
        <f>+J1909+J1939</f>
        <v>0</v>
      </c>
      <c r="K1791" s="10">
        <f>+K1909+K1939</f>
        <v>0</v>
      </c>
      <c r="L1791" s="10">
        <f t="shared" si="627"/>
        <v>0</v>
      </c>
      <c r="M1791" s="10">
        <f>+M1909+M1939</f>
        <v>86235881312</v>
      </c>
      <c r="N1791" s="10">
        <f>+N1909+N1939</f>
        <v>67875461101.620003</v>
      </c>
      <c r="O1791" s="10">
        <f>+O1909+O1939</f>
        <v>66305133313.620003</v>
      </c>
      <c r="P1791" s="10">
        <f>+P1909+P1939</f>
        <v>13077404464.309999</v>
      </c>
      <c r="Q1791" s="10">
        <f>+Q1909+Q1939</f>
        <v>13077404464.309999</v>
      </c>
    </row>
    <row r="1792" spans="1:17" ht="19.5" thickBot="1" x14ac:dyDescent="0.3">
      <c r="A1792" s="87" t="s">
        <v>513</v>
      </c>
      <c r="B1792" s="11" t="s">
        <v>237</v>
      </c>
      <c r="C1792" s="41" t="s">
        <v>13</v>
      </c>
      <c r="D1792" s="41">
        <v>11</v>
      </c>
      <c r="E1792" s="41" t="s">
        <v>14</v>
      </c>
      <c r="F1792" s="13" t="s">
        <v>238</v>
      </c>
      <c r="G1792" s="42">
        <f t="shared" ref="G1792:K1793" si="628">+G1794</f>
        <v>25000000000</v>
      </c>
      <c r="H1792" s="42">
        <f t="shared" si="628"/>
        <v>0</v>
      </c>
      <c r="I1792" s="42">
        <f t="shared" si="628"/>
        <v>0</v>
      </c>
      <c r="J1792" s="42">
        <f t="shared" si="628"/>
        <v>0</v>
      </c>
      <c r="K1792" s="42">
        <f t="shared" si="628"/>
        <v>0</v>
      </c>
      <c r="L1792" s="42">
        <f t="shared" si="627"/>
        <v>0</v>
      </c>
      <c r="M1792" s="42">
        <f>+M1794</f>
        <v>25000000000</v>
      </c>
      <c r="N1792" s="42">
        <f t="shared" ref="N1792:Q1793" si="629">+N1794</f>
        <v>4388201801.8699999</v>
      </c>
      <c r="O1792" s="42">
        <f t="shared" si="629"/>
        <v>2305958516.48</v>
      </c>
      <c r="P1792" s="42">
        <f t="shared" si="629"/>
        <v>1215962601.98</v>
      </c>
      <c r="Q1792" s="42">
        <f t="shared" si="629"/>
        <v>1215962601.98</v>
      </c>
    </row>
    <row r="1793" spans="1:17" ht="19.5" thickBot="1" x14ac:dyDescent="0.3">
      <c r="A1793" s="87" t="s">
        <v>513</v>
      </c>
      <c r="B1793" s="15" t="s">
        <v>237</v>
      </c>
      <c r="C1793" s="12" t="s">
        <v>13</v>
      </c>
      <c r="D1793" s="12">
        <v>13</v>
      </c>
      <c r="E1793" s="12" t="s">
        <v>14</v>
      </c>
      <c r="F1793" s="16" t="s">
        <v>238</v>
      </c>
      <c r="G1793" s="27">
        <f t="shared" si="628"/>
        <v>4326815240292</v>
      </c>
      <c r="H1793" s="27">
        <f t="shared" si="628"/>
        <v>0</v>
      </c>
      <c r="I1793" s="27">
        <f t="shared" si="628"/>
        <v>0</v>
      </c>
      <c r="J1793" s="27">
        <f t="shared" si="628"/>
        <v>0</v>
      </c>
      <c r="K1793" s="27">
        <f t="shared" si="628"/>
        <v>0</v>
      </c>
      <c r="L1793" s="27">
        <f t="shared" si="627"/>
        <v>0</v>
      </c>
      <c r="M1793" s="27">
        <f>+M1795</f>
        <v>4326815240292</v>
      </c>
      <c r="N1793" s="27">
        <f t="shared" si="629"/>
        <v>4246140022321.5</v>
      </c>
      <c r="O1793" s="27">
        <f t="shared" si="629"/>
        <v>4245629116532.3101</v>
      </c>
      <c r="P1793" s="27">
        <f t="shared" si="629"/>
        <v>322921575206.20001</v>
      </c>
      <c r="Q1793" s="27">
        <f t="shared" si="629"/>
        <v>322905263673.20001</v>
      </c>
    </row>
    <row r="1794" spans="1:17" ht="19.5" thickBot="1" x14ac:dyDescent="0.3">
      <c r="A1794" s="87" t="s">
        <v>513</v>
      </c>
      <c r="B1794" s="15" t="s">
        <v>239</v>
      </c>
      <c r="C1794" s="12" t="s">
        <v>13</v>
      </c>
      <c r="D1794" s="12">
        <v>11</v>
      </c>
      <c r="E1794" s="12" t="s">
        <v>14</v>
      </c>
      <c r="F1794" s="16" t="s">
        <v>240</v>
      </c>
      <c r="G1794" s="27">
        <f>+G1890</f>
        <v>25000000000</v>
      </c>
      <c r="H1794" s="27">
        <f>+H1890</f>
        <v>0</v>
      </c>
      <c r="I1794" s="27">
        <f>+I1890</f>
        <v>0</v>
      </c>
      <c r="J1794" s="27">
        <f>+J1890</f>
        <v>0</v>
      </c>
      <c r="K1794" s="27">
        <f>+K1890</f>
        <v>0</v>
      </c>
      <c r="L1794" s="27">
        <f t="shared" si="627"/>
        <v>0</v>
      </c>
      <c r="M1794" s="27">
        <f>+M1890</f>
        <v>25000000000</v>
      </c>
      <c r="N1794" s="27">
        <f>+N1890</f>
        <v>4388201801.8699999</v>
      </c>
      <c r="O1794" s="27">
        <f>+O1890</f>
        <v>2305958516.48</v>
      </c>
      <c r="P1794" s="27">
        <f>+P1890</f>
        <v>1215962601.98</v>
      </c>
      <c r="Q1794" s="27">
        <f>+Q1890</f>
        <v>1215962601.98</v>
      </c>
    </row>
    <row r="1795" spans="1:17" ht="19.5" thickBot="1" x14ac:dyDescent="0.3">
      <c r="A1795" s="87" t="s">
        <v>513</v>
      </c>
      <c r="B1795" s="15" t="s">
        <v>239</v>
      </c>
      <c r="C1795" s="12" t="s">
        <v>13</v>
      </c>
      <c r="D1795" s="12">
        <v>13</v>
      </c>
      <c r="E1795" s="12" t="s">
        <v>14</v>
      </c>
      <c r="F1795" s="16" t="s">
        <v>240</v>
      </c>
      <c r="G1795" s="27">
        <f>+G1797+G1801+G1805+G1809+G1813+G1817+G1821+G1825+G1829+G1833+G1837+G1841+G1845+G1849+G1853+G1857+G1861+G1866+G1869+G1873+G1877+G1881+G1885+G1889</f>
        <v>4326815240292</v>
      </c>
      <c r="H1795" s="27">
        <f>+H1797+H1801+H1805+H1809+H1813+H1817+H1821+H1825+H1829+H1833+H1837+H1841+H1845+H1849+H1853+H1857+H1861+H1866+H1869+H1873+H1877+H1881+H1885+H1889</f>
        <v>0</v>
      </c>
      <c r="I1795" s="27">
        <f>+I1797+I1801+I1805+I1809+I1813+I1817+I1821+I1825+I1829+I1833+I1837+I1841+I1845+I1849+I1853+I1857+I1861+I1866+I1869+I1873+I1877+I1881+I1885+I1889</f>
        <v>0</v>
      </c>
      <c r="J1795" s="27">
        <f>+J1797+J1801+J1805+J1809+J1813+J1817+J1821+J1825+J1829+J1833+J1837+J1841+J1845+J1849+J1853+J1857+J1861+J1866+J1869+J1873+J1877+J1881+J1885+J1889</f>
        <v>0</v>
      </c>
      <c r="K1795" s="27">
        <f>+K1797+K1801+K1805+K1809+K1813+K1817+K1821+K1825+K1829+K1833+K1837+K1841+K1845+K1849+K1853+K1857+K1861+K1866+K1869+K1873+K1877+K1881+K1885+K1889</f>
        <v>0</v>
      </c>
      <c r="L1795" s="27">
        <f t="shared" si="627"/>
        <v>0</v>
      </c>
      <c r="M1795" s="27">
        <f>+M1797+M1801+M1805+M1809+M1813+M1817+M1821+M1825+M1829+M1833+M1837+M1841+M1845+M1849+M1853+M1857+M1861+M1866+M1869+M1873+M1877+M1881+M1885+M1889</f>
        <v>4326815240292</v>
      </c>
      <c r="N1795" s="27">
        <f>+N1797+N1801+N1805+N1809+N1813+N1817+N1821+N1825+N1829+N1833+N1837+N1841+N1845+N1849+N1853+N1857+N1861+N1866+N1869+N1873+N1877+N1881+N1885+N1889</f>
        <v>4246140022321.5</v>
      </c>
      <c r="O1795" s="27">
        <f>+O1797+O1801+O1805+O1809+O1813+O1817+O1821+O1825+O1829+O1833+O1837+O1841+O1845+O1849+O1853+O1857+O1861+O1866+O1869+O1873+O1877+O1881+O1885+O1889</f>
        <v>4245629116532.3101</v>
      </c>
      <c r="P1795" s="27">
        <f>+P1797+P1801+P1805+P1809+P1813+P1817+P1821+P1825+P1829+P1833+P1837+P1841+P1845+P1849+P1853+P1857+P1861+P1866+P1869+P1873+P1877+P1881+P1885+P1889</f>
        <v>322921575206.20001</v>
      </c>
      <c r="Q1795" s="27">
        <f>+Q1797+Q1801+Q1805+Q1809+Q1813+Q1817+Q1821+Q1825+Q1829+Q1833+Q1837+Q1841+Q1845+Q1849+Q1853+Q1857+Q1861+Q1866+Q1869+Q1873+Q1877+Q1881+Q1885+Q1889</f>
        <v>322905263673.20001</v>
      </c>
    </row>
    <row r="1796" spans="1:17" ht="48" thickBot="1" x14ac:dyDescent="0.3">
      <c r="A1796" s="87" t="s">
        <v>513</v>
      </c>
      <c r="B1796" s="15" t="s">
        <v>241</v>
      </c>
      <c r="C1796" s="12" t="s">
        <v>13</v>
      </c>
      <c r="D1796" s="12">
        <v>13</v>
      </c>
      <c r="E1796" s="12" t="s">
        <v>14</v>
      </c>
      <c r="F1796" s="16" t="s">
        <v>242</v>
      </c>
      <c r="G1796" s="27">
        <f t="shared" ref="G1796:K1798" si="630">+G1797</f>
        <v>199229942693</v>
      </c>
      <c r="H1796" s="27">
        <f t="shared" si="630"/>
        <v>0</v>
      </c>
      <c r="I1796" s="27">
        <f t="shared" si="630"/>
        <v>0</v>
      </c>
      <c r="J1796" s="27">
        <f t="shared" si="630"/>
        <v>0</v>
      </c>
      <c r="K1796" s="27">
        <f t="shared" si="630"/>
        <v>0</v>
      </c>
      <c r="L1796" s="27">
        <f t="shared" si="627"/>
        <v>0</v>
      </c>
      <c r="M1796" s="27">
        <f>+M1797</f>
        <v>199229942693</v>
      </c>
      <c r="N1796" s="27">
        <f t="shared" ref="N1796:Q1798" si="631">+N1797</f>
        <v>199229942693</v>
      </c>
      <c r="O1796" s="27">
        <f t="shared" si="631"/>
        <v>199229942693</v>
      </c>
      <c r="P1796" s="27">
        <f t="shared" si="631"/>
        <v>667460180</v>
      </c>
      <c r="Q1796" s="27">
        <f t="shared" si="631"/>
        <v>667460180</v>
      </c>
    </row>
    <row r="1797" spans="1:17" ht="48" thickBot="1" x14ac:dyDescent="0.3">
      <c r="A1797" s="87" t="s">
        <v>513</v>
      </c>
      <c r="B1797" s="15" t="s">
        <v>243</v>
      </c>
      <c r="C1797" s="12" t="s">
        <v>13</v>
      </c>
      <c r="D1797" s="12">
        <v>13</v>
      </c>
      <c r="E1797" s="12" t="s">
        <v>14</v>
      </c>
      <c r="F1797" s="16" t="s">
        <v>242</v>
      </c>
      <c r="G1797" s="27">
        <f t="shared" si="630"/>
        <v>199229942693</v>
      </c>
      <c r="H1797" s="27">
        <f t="shared" si="630"/>
        <v>0</v>
      </c>
      <c r="I1797" s="27">
        <f t="shared" si="630"/>
        <v>0</v>
      </c>
      <c r="J1797" s="27">
        <f t="shared" si="630"/>
        <v>0</v>
      </c>
      <c r="K1797" s="27">
        <f t="shared" si="630"/>
        <v>0</v>
      </c>
      <c r="L1797" s="27">
        <f t="shared" si="627"/>
        <v>0</v>
      </c>
      <c r="M1797" s="27">
        <f>+M1798</f>
        <v>199229942693</v>
      </c>
      <c r="N1797" s="27">
        <f t="shared" si="631"/>
        <v>199229942693</v>
      </c>
      <c r="O1797" s="27">
        <f t="shared" si="631"/>
        <v>199229942693</v>
      </c>
      <c r="P1797" s="27">
        <f t="shared" si="631"/>
        <v>667460180</v>
      </c>
      <c r="Q1797" s="27">
        <f t="shared" si="631"/>
        <v>667460180</v>
      </c>
    </row>
    <row r="1798" spans="1:17" ht="19.5" thickBot="1" x14ac:dyDescent="0.3">
      <c r="A1798" s="87" t="s">
        <v>513</v>
      </c>
      <c r="B1798" s="15" t="s">
        <v>244</v>
      </c>
      <c r="C1798" s="12" t="s">
        <v>13</v>
      </c>
      <c r="D1798" s="12">
        <v>13</v>
      </c>
      <c r="E1798" s="12" t="s">
        <v>14</v>
      </c>
      <c r="F1798" s="16" t="s">
        <v>245</v>
      </c>
      <c r="G1798" s="27">
        <f t="shared" si="630"/>
        <v>199229942693</v>
      </c>
      <c r="H1798" s="27">
        <f t="shared" si="630"/>
        <v>0</v>
      </c>
      <c r="I1798" s="27">
        <f t="shared" si="630"/>
        <v>0</v>
      </c>
      <c r="J1798" s="27">
        <f t="shared" si="630"/>
        <v>0</v>
      </c>
      <c r="K1798" s="27">
        <f t="shared" si="630"/>
        <v>0</v>
      </c>
      <c r="L1798" s="27">
        <f t="shared" si="627"/>
        <v>0</v>
      </c>
      <c r="M1798" s="27">
        <f>+M1799</f>
        <v>199229942693</v>
      </c>
      <c r="N1798" s="27">
        <f t="shared" si="631"/>
        <v>199229942693</v>
      </c>
      <c r="O1798" s="27">
        <f t="shared" si="631"/>
        <v>199229942693</v>
      </c>
      <c r="P1798" s="27">
        <f t="shared" si="631"/>
        <v>667460180</v>
      </c>
      <c r="Q1798" s="27">
        <f t="shared" si="631"/>
        <v>667460180</v>
      </c>
    </row>
    <row r="1799" spans="1:17" ht="19.5" thickBot="1" x14ac:dyDescent="0.3">
      <c r="A1799" s="87" t="s">
        <v>513</v>
      </c>
      <c r="B1799" s="18" t="s">
        <v>246</v>
      </c>
      <c r="C1799" s="19" t="s">
        <v>13</v>
      </c>
      <c r="D1799" s="19">
        <v>13</v>
      </c>
      <c r="E1799" s="19" t="s">
        <v>14</v>
      </c>
      <c r="F1799" s="20" t="s">
        <v>247</v>
      </c>
      <c r="G1799" s="21">
        <v>199229942693</v>
      </c>
      <c r="H1799" s="21">
        <v>0</v>
      </c>
      <c r="I1799" s="21">
        <v>0</v>
      </c>
      <c r="J1799" s="21">
        <v>0</v>
      </c>
      <c r="K1799" s="21">
        <v>0</v>
      </c>
      <c r="L1799" s="21">
        <f t="shared" si="627"/>
        <v>0</v>
      </c>
      <c r="M1799" s="21">
        <f>+G1799+L1799</f>
        <v>199229942693</v>
      </c>
      <c r="N1799" s="21">
        <v>199229942693</v>
      </c>
      <c r="O1799" s="21">
        <v>199229942693</v>
      </c>
      <c r="P1799" s="21">
        <v>667460180</v>
      </c>
      <c r="Q1799" s="21">
        <v>667460180</v>
      </c>
    </row>
    <row r="1800" spans="1:17" ht="48" thickBot="1" x14ac:dyDescent="0.3">
      <c r="A1800" s="87" t="s">
        <v>513</v>
      </c>
      <c r="B1800" s="15" t="s">
        <v>248</v>
      </c>
      <c r="C1800" s="12" t="s">
        <v>13</v>
      </c>
      <c r="D1800" s="12">
        <v>13</v>
      </c>
      <c r="E1800" s="12" t="s">
        <v>14</v>
      </c>
      <c r="F1800" s="16" t="s">
        <v>249</v>
      </c>
      <c r="G1800" s="27">
        <f t="shared" ref="G1800:K1802" si="632">+G1801</f>
        <v>3111246158</v>
      </c>
      <c r="H1800" s="27">
        <f t="shared" si="632"/>
        <v>0</v>
      </c>
      <c r="I1800" s="27">
        <f t="shared" si="632"/>
        <v>0</v>
      </c>
      <c r="J1800" s="27">
        <f t="shared" si="632"/>
        <v>0</v>
      </c>
      <c r="K1800" s="27">
        <f t="shared" si="632"/>
        <v>0</v>
      </c>
      <c r="L1800" s="27">
        <f t="shared" si="627"/>
        <v>0</v>
      </c>
      <c r="M1800" s="27">
        <f>+M1801</f>
        <v>3111246158</v>
      </c>
      <c r="N1800" s="27">
        <f t="shared" ref="N1800:Q1802" si="633">+N1801</f>
        <v>3111246158</v>
      </c>
      <c r="O1800" s="27">
        <f t="shared" si="633"/>
        <v>3111246158</v>
      </c>
      <c r="P1800" s="27">
        <f t="shared" si="633"/>
        <v>0</v>
      </c>
      <c r="Q1800" s="27">
        <f t="shared" si="633"/>
        <v>0</v>
      </c>
    </row>
    <row r="1801" spans="1:17" ht="48" thickBot="1" x14ac:dyDescent="0.3">
      <c r="A1801" s="87" t="s">
        <v>513</v>
      </c>
      <c r="B1801" s="15" t="s">
        <v>250</v>
      </c>
      <c r="C1801" s="12" t="s">
        <v>13</v>
      </c>
      <c r="D1801" s="12">
        <v>13</v>
      </c>
      <c r="E1801" s="12" t="s">
        <v>14</v>
      </c>
      <c r="F1801" s="43" t="s">
        <v>249</v>
      </c>
      <c r="G1801" s="27">
        <f t="shared" si="632"/>
        <v>3111246158</v>
      </c>
      <c r="H1801" s="27">
        <f t="shared" si="632"/>
        <v>0</v>
      </c>
      <c r="I1801" s="27">
        <f t="shared" si="632"/>
        <v>0</v>
      </c>
      <c r="J1801" s="27">
        <f t="shared" si="632"/>
        <v>0</v>
      </c>
      <c r="K1801" s="27">
        <f t="shared" si="632"/>
        <v>0</v>
      </c>
      <c r="L1801" s="27">
        <f t="shared" si="627"/>
        <v>0</v>
      </c>
      <c r="M1801" s="27">
        <f>+M1802</f>
        <v>3111246158</v>
      </c>
      <c r="N1801" s="27">
        <f t="shared" si="633"/>
        <v>3111246158</v>
      </c>
      <c r="O1801" s="27">
        <f t="shared" si="633"/>
        <v>3111246158</v>
      </c>
      <c r="P1801" s="27">
        <f t="shared" si="633"/>
        <v>0</v>
      </c>
      <c r="Q1801" s="27">
        <f t="shared" si="633"/>
        <v>0</v>
      </c>
    </row>
    <row r="1802" spans="1:17" ht="19.5" thickBot="1" x14ac:dyDescent="0.3">
      <c r="A1802" s="87" t="s">
        <v>513</v>
      </c>
      <c r="B1802" s="15" t="s">
        <v>251</v>
      </c>
      <c r="C1802" s="12" t="s">
        <v>13</v>
      </c>
      <c r="D1802" s="12">
        <v>13</v>
      </c>
      <c r="E1802" s="12" t="s">
        <v>14</v>
      </c>
      <c r="F1802" s="16" t="s">
        <v>245</v>
      </c>
      <c r="G1802" s="27">
        <f t="shared" si="632"/>
        <v>3111246158</v>
      </c>
      <c r="H1802" s="27">
        <f t="shared" si="632"/>
        <v>0</v>
      </c>
      <c r="I1802" s="27">
        <f t="shared" si="632"/>
        <v>0</v>
      </c>
      <c r="J1802" s="27">
        <f t="shared" si="632"/>
        <v>0</v>
      </c>
      <c r="K1802" s="27">
        <f t="shared" si="632"/>
        <v>0</v>
      </c>
      <c r="L1802" s="27">
        <f t="shared" si="627"/>
        <v>0</v>
      </c>
      <c r="M1802" s="27">
        <f>+M1803</f>
        <v>3111246158</v>
      </c>
      <c r="N1802" s="27">
        <f t="shared" si="633"/>
        <v>3111246158</v>
      </c>
      <c r="O1802" s="27">
        <f t="shared" si="633"/>
        <v>3111246158</v>
      </c>
      <c r="P1802" s="27">
        <f t="shared" si="633"/>
        <v>0</v>
      </c>
      <c r="Q1802" s="27">
        <f t="shared" si="633"/>
        <v>0</v>
      </c>
    </row>
    <row r="1803" spans="1:17" ht="19.5" thickBot="1" x14ac:dyDescent="0.3">
      <c r="A1803" s="87" t="s">
        <v>513</v>
      </c>
      <c r="B1803" s="18" t="s">
        <v>252</v>
      </c>
      <c r="C1803" s="19" t="s">
        <v>13</v>
      </c>
      <c r="D1803" s="19">
        <v>13</v>
      </c>
      <c r="E1803" s="19" t="s">
        <v>14</v>
      </c>
      <c r="F1803" s="20" t="s">
        <v>247</v>
      </c>
      <c r="G1803" s="21">
        <v>3111246158</v>
      </c>
      <c r="H1803" s="21">
        <v>0</v>
      </c>
      <c r="I1803" s="21">
        <v>0</v>
      </c>
      <c r="J1803" s="21">
        <v>0</v>
      </c>
      <c r="K1803" s="21">
        <v>0</v>
      </c>
      <c r="L1803" s="21">
        <f t="shared" si="627"/>
        <v>0</v>
      </c>
      <c r="M1803" s="21">
        <f>+G1803+L1803</f>
        <v>3111246158</v>
      </c>
      <c r="N1803" s="21">
        <v>3111246158</v>
      </c>
      <c r="O1803" s="21">
        <v>3111246158</v>
      </c>
      <c r="P1803" s="21">
        <v>0</v>
      </c>
      <c r="Q1803" s="21">
        <v>0</v>
      </c>
    </row>
    <row r="1804" spans="1:17" ht="63.75" thickBot="1" x14ac:dyDescent="0.3">
      <c r="A1804" s="87" t="s">
        <v>513</v>
      </c>
      <c r="B1804" s="15" t="s">
        <v>253</v>
      </c>
      <c r="C1804" s="12" t="s">
        <v>13</v>
      </c>
      <c r="D1804" s="12">
        <v>13</v>
      </c>
      <c r="E1804" s="12" t="s">
        <v>14</v>
      </c>
      <c r="F1804" s="16" t="s">
        <v>254</v>
      </c>
      <c r="G1804" s="27">
        <f t="shared" ref="G1804:K1806" si="634">+G1805</f>
        <v>267568660974</v>
      </c>
      <c r="H1804" s="27">
        <f t="shared" si="634"/>
        <v>0</v>
      </c>
      <c r="I1804" s="27">
        <f t="shared" si="634"/>
        <v>0</v>
      </c>
      <c r="J1804" s="27">
        <f t="shared" si="634"/>
        <v>0</v>
      </c>
      <c r="K1804" s="27">
        <f t="shared" si="634"/>
        <v>0</v>
      </c>
      <c r="L1804" s="27">
        <f t="shared" si="627"/>
        <v>0</v>
      </c>
      <c r="M1804" s="27">
        <f>+M1805</f>
        <v>267568660974</v>
      </c>
      <c r="N1804" s="27">
        <f t="shared" ref="N1804:Q1806" si="635">+N1805</f>
        <v>267568660974</v>
      </c>
      <c r="O1804" s="27">
        <f t="shared" si="635"/>
        <v>267568660974</v>
      </c>
      <c r="P1804" s="27">
        <f t="shared" si="635"/>
        <v>515340818</v>
      </c>
      <c r="Q1804" s="27">
        <f t="shared" si="635"/>
        <v>515340818</v>
      </c>
    </row>
    <row r="1805" spans="1:17" ht="63.75" thickBot="1" x14ac:dyDescent="0.3">
      <c r="A1805" s="87" t="s">
        <v>513</v>
      </c>
      <c r="B1805" s="15" t="s">
        <v>255</v>
      </c>
      <c r="C1805" s="12" t="s">
        <v>13</v>
      </c>
      <c r="D1805" s="12">
        <v>13</v>
      </c>
      <c r="E1805" s="12" t="s">
        <v>14</v>
      </c>
      <c r="F1805" s="16" t="s">
        <v>254</v>
      </c>
      <c r="G1805" s="27">
        <f t="shared" si="634"/>
        <v>267568660974</v>
      </c>
      <c r="H1805" s="27">
        <f t="shared" si="634"/>
        <v>0</v>
      </c>
      <c r="I1805" s="27">
        <f t="shared" si="634"/>
        <v>0</v>
      </c>
      <c r="J1805" s="27">
        <f t="shared" si="634"/>
        <v>0</v>
      </c>
      <c r="K1805" s="27">
        <f t="shared" si="634"/>
        <v>0</v>
      </c>
      <c r="L1805" s="27">
        <f t="shared" si="627"/>
        <v>0</v>
      </c>
      <c r="M1805" s="27">
        <f>+M1806</f>
        <v>267568660974</v>
      </c>
      <c r="N1805" s="27">
        <f t="shared" si="635"/>
        <v>267568660974</v>
      </c>
      <c r="O1805" s="27">
        <f t="shared" si="635"/>
        <v>267568660974</v>
      </c>
      <c r="P1805" s="27">
        <f t="shared" si="635"/>
        <v>515340818</v>
      </c>
      <c r="Q1805" s="27">
        <f t="shared" si="635"/>
        <v>515340818</v>
      </c>
    </row>
    <row r="1806" spans="1:17" ht="19.5" thickBot="1" x14ac:dyDescent="0.3">
      <c r="A1806" s="87" t="s">
        <v>513</v>
      </c>
      <c r="B1806" s="15" t="s">
        <v>256</v>
      </c>
      <c r="C1806" s="12" t="s">
        <v>13</v>
      </c>
      <c r="D1806" s="12">
        <v>13</v>
      </c>
      <c r="E1806" s="12" t="s">
        <v>14</v>
      </c>
      <c r="F1806" s="16" t="s">
        <v>257</v>
      </c>
      <c r="G1806" s="27">
        <f t="shared" si="634"/>
        <v>267568660974</v>
      </c>
      <c r="H1806" s="27">
        <f t="shared" si="634"/>
        <v>0</v>
      </c>
      <c r="I1806" s="27">
        <f t="shared" si="634"/>
        <v>0</v>
      </c>
      <c r="J1806" s="27">
        <f t="shared" si="634"/>
        <v>0</v>
      </c>
      <c r="K1806" s="27">
        <f t="shared" si="634"/>
        <v>0</v>
      </c>
      <c r="L1806" s="27">
        <f t="shared" si="627"/>
        <v>0</v>
      </c>
      <c r="M1806" s="27">
        <f>+M1807</f>
        <v>267568660974</v>
      </c>
      <c r="N1806" s="27">
        <f t="shared" si="635"/>
        <v>267568660974</v>
      </c>
      <c r="O1806" s="27">
        <f t="shared" si="635"/>
        <v>267568660974</v>
      </c>
      <c r="P1806" s="27">
        <f t="shared" si="635"/>
        <v>515340818</v>
      </c>
      <c r="Q1806" s="27">
        <f t="shared" si="635"/>
        <v>515340818</v>
      </c>
    </row>
    <row r="1807" spans="1:17" ht="19.5" thickBot="1" x14ac:dyDescent="0.3">
      <c r="A1807" s="87" t="s">
        <v>513</v>
      </c>
      <c r="B1807" s="18" t="s">
        <v>258</v>
      </c>
      <c r="C1807" s="19" t="s">
        <v>13</v>
      </c>
      <c r="D1807" s="19">
        <v>13</v>
      </c>
      <c r="E1807" s="19" t="s">
        <v>14</v>
      </c>
      <c r="F1807" s="20" t="s">
        <v>247</v>
      </c>
      <c r="G1807" s="21">
        <v>267568660974</v>
      </c>
      <c r="H1807" s="21">
        <v>0</v>
      </c>
      <c r="I1807" s="21">
        <v>0</v>
      </c>
      <c r="J1807" s="21">
        <v>0</v>
      </c>
      <c r="K1807" s="21">
        <v>0</v>
      </c>
      <c r="L1807" s="21">
        <f t="shared" si="627"/>
        <v>0</v>
      </c>
      <c r="M1807" s="21">
        <f>+G1807+L1807</f>
        <v>267568660974</v>
      </c>
      <c r="N1807" s="21">
        <v>267568660974</v>
      </c>
      <c r="O1807" s="21">
        <v>267568660974</v>
      </c>
      <c r="P1807" s="21">
        <v>515340818</v>
      </c>
      <c r="Q1807" s="21">
        <v>515340818</v>
      </c>
    </row>
    <row r="1808" spans="1:17" ht="79.5" thickBot="1" x14ac:dyDescent="0.3">
      <c r="A1808" s="87" t="s">
        <v>513</v>
      </c>
      <c r="B1808" s="15" t="s">
        <v>259</v>
      </c>
      <c r="C1808" s="12" t="s">
        <v>13</v>
      </c>
      <c r="D1808" s="12">
        <v>13</v>
      </c>
      <c r="E1808" s="12" t="s">
        <v>14</v>
      </c>
      <c r="F1808" s="43" t="s">
        <v>260</v>
      </c>
      <c r="G1808" s="27">
        <f t="shared" ref="G1808:K1810" si="636">+G1809</f>
        <v>175859178607</v>
      </c>
      <c r="H1808" s="27">
        <f t="shared" si="636"/>
        <v>0</v>
      </c>
      <c r="I1808" s="27">
        <f t="shared" si="636"/>
        <v>0</v>
      </c>
      <c r="J1808" s="27">
        <f t="shared" si="636"/>
        <v>0</v>
      </c>
      <c r="K1808" s="27">
        <f t="shared" si="636"/>
        <v>0</v>
      </c>
      <c r="L1808" s="27">
        <f t="shared" si="627"/>
        <v>0</v>
      </c>
      <c r="M1808" s="27">
        <f>+M1809</f>
        <v>175859178607</v>
      </c>
      <c r="N1808" s="27">
        <f t="shared" ref="N1808:Q1810" si="637">+N1809</f>
        <v>175859178607</v>
      </c>
      <c r="O1808" s="27">
        <f t="shared" si="637"/>
        <v>175859178607</v>
      </c>
      <c r="P1808" s="27">
        <f t="shared" si="637"/>
        <v>589163443</v>
      </c>
      <c r="Q1808" s="27">
        <f t="shared" si="637"/>
        <v>589163443</v>
      </c>
    </row>
    <row r="1809" spans="1:17" ht="79.5" thickBot="1" x14ac:dyDescent="0.3">
      <c r="A1809" s="87" t="s">
        <v>513</v>
      </c>
      <c r="B1809" s="15" t="s">
        <v>261</v>
      </c>
      <c r="C1809" s="12" t="s">
        <v>13</v>
      </c>
      <c r="D1809" s="12">
        <v>13</v>
      </c>
      <c r="E1809" s="12" t="s">
        <v>14</v>
      </c>
      <c r="F1809" s="43" t="s">
        <v>260</v>
      </c>
      <c r="G1809" s="27">
        <f t="shared" si="636"/>
        <v>175859178607</v>
      </c>
      <c r="H1809" s="27">
        <f t="shared" si="636"/>
        <v>0</v>
      </c>
      <c r="I1809" s="27">
        <f t="shared" si="636"/>
        <v>0</v>
      </c>
      <c r="J1809" s="27">
        <f t="shared" si="636"/>
        <v>0</v>
      </c>
      <c r="K1809" s="27">
        <f t="shared" si="636"/>
        <v>0</v>
      </c>
      <c r="L1809" s="27">
        <f t="shared" si="627"/>
        <v>0</v>
      </c>
      <c r="M1809" s="27">
        <f>+M1810</f>
        <v>175859178607</v>
      </c>
      <c r="N1809" s="27">
        <f t="shared" si="637"/>
        <v>175859178607</v>
      </c>
      <c r="O1809" s="27">
        <f t="shared" si="637"/>
        <v>175859178607</v>
      </c>
      <c r="P1809" s="27">
        <f t="shared" si="637"/>
        <v>589163443</v>
      </c>
      <c r="Q1809" s="27">
        <f t="shared" si="637"/>
        <v>589163443</v>
      </c>
    </row>
    <row r="1810" spans="1:17" ht="19.5" thickBot="1" x14ac:dyDescent="0.3">
      <c r="A1810" s="87" t="s">
        <v>513</v>
      </c>
      <c r="B1810" s="15" t="s">
        <v>262</v>
      </c>
      <c r="C1810" s="12" t="s">
        <v>13</v>
      </c>
      <c r="D1810" s="12">
        <v>13</v>
      </c>
      <c r="E1810" s="12" t="s">
        <v>14</v>
      </c>
      <c r="F1810" s="16" t="s">
        <v>257</v>
      </c>
      <c r="G1810" s="27">
        <f t="shared" si="636"/>
        <v>175859178607</v>
      </c>
      <c r="H1810" s="27">
        <f t="shared" si="636"/>
        <v>0</v>
      </c>
      <c r="I1810" s="27">
        <f t="shared" si="636"/>
        <v>0</v>
      </c>
      <c r="J1810" s="27">
        <f t="shared" si="636"/>
        <v>0</v>
      </c>
      <c r="K1810" s="27">
        <f t="shared" si="636"/>
        <v>0</v>
      </c>
      <c r="L1810" s="27">
        <f t="shared" si="627"/>
        <v>0</v>
      </c>
      <c r="M1810" s="27">
        <f>+M1811</f>
        <v>175859178607</v>
      </c>
      <c r="N1810" s="27">
        <f t="shared" si="637"/>
        <v>175859178607</v>
      </c>
      <c r="O1810" s="27">
        <f t="shared" si="637"/>
        <v>175859178607</v>
      </c>
      <c r="P1810" s="27">
        <f t="shared" si="637"/>
        <v>589163443</v>
      </c>
      <c r="Q1810" s="27">
        <f t="shared" si="637"/>
        <v>589163443</v>
      </c>
    </row>
    <row r="1811" spans="1:17" ht="19.5" thickBot="1" x14ac:dyDescent="0.3">
      <c r="A1811" s="87" t="s">
        <v>513</v>
      </c>
      <c r="B1811" s="18" t="s">
        <v>263</v>
      </c>
      <c r="C1811" s="19" t="s">
        <v>13</v>
      </c>
      <c r="D1811" s="19">
        <v>13</v>
      </c>
      <c r="E1811" s="19" t="s">
        <v>14</v>
      </c>
      <c r="F1811" s="20" t="s">
        <v>247</v>
      </c>
      <c r="G1811" s="21">
        <v>175859178607</v>
      </c>
      <c r="H1811" s="21">
        <v>0</v>
      </c>
      <c r="I1811" s="21">
        <v>0</v>
      </c>
      <c r="J1811" s="21">
        <v>0</v>
      </c>
      <c r="K1811" s="21">
        <v>0</v>
      </c>
      <c r="L1811" s="21">
        <f t="shared" si="627"/>
        <v>0</v>
      </c>
      <c r="M1811" s="21">
        <f>+G1811+L1811</f>
        <v>175859178607</v>
      </c>
      <c r="N1811" s="21">
        <v>175859178607</v>
      </c>
      <c r="O1811" s="21">
        <v>175859178607</v>
      </c>
      <c r="P1811" s="21">
        <v>589163443</v>
      </c>
      <c r="Q1811" s="21">
        <v>589163443</v>
      </c>
    </row>
    <row r="1812" spans="1:17" ht="63.75" thickBot="1" x14ac:dyDescent="0.3">
      <c r="A1812" s="87" t="s">
        <v>513</v>
      </c>
      <c r="B1812" s="15" t="s">
        <v>264</v>
      </c>
      <c r="C1812" s="12" t="s">
        <v>13</v>
      </c>
      <c r="D1812" s="12">
        <v>13</v>
      </c>
      <c r="E1812" s="12" t="s">
        <v>14</v>
      </c>
      <c r="F1812" s="16" t="s">
        <v>265</v>
      </c>
      <c r="G1812" s="27">
        <f t="shared" ref="G1812:K1814" si="638">+G1813</f>
        <v>253083219752</v>
      </c>
      <c r="H1812" s="27">
        <f t="shared" si="638"/>
        <v>0</v>
      </c>
      <c r="I1812" s="27">
        <f t="shared" si="638"/>
        <v>0</v>
      </c>
      <c r="J1812" s="27">
        <f t="shared" si="638"/>
        <v>0</v>
      </c>
      <c r="K1812" s="27">
        <f t="shared" si="638"/>
        <v>0</v>
      </c>
      <c r="L1812" s="27">
        <f t="shared" si="627"/>
        <v>0</v>
      </c>
      <c r="M1812" s="27">
        <f>+M1813</f>
        <v>253083219752</v>
      </c>
      <c r="N1812" s="27">
        <f t="shared" ref="N1812:Q1814" si="639">+N1813</f>
        <v>253083219752</v>
      </c>
      <c r="O1812" s="27">
        <f t="shared" si="639"/>
        <v>253083219752</v>
      </c>
      <c r="P1812" s="27">
        <f t="shared" si="639"/>
        <v>8076357952</v>
      </c>
      <c r="Q1812" s="27">
        <f t="shared" si="639"/>
        <v>8076357952</v>
      </c>
    </row>
    <row r="1813" spans="1:17" ht="63.75" thickBot="1" x14ac:dyDescent="0.3">
      <c r="A1813" s="87" t="s">
        <v>513</v>
      </c>
      <c r="B1813" s="15" t="s">
        <v>266</v>
      </c>
      <c r="C1813" s="12" t="s">
        <v>13</v>
      </c>
      <c r="D1813" s="12">
        <v>13</v>
      </c>
      <c r="E1813" s="12" t="s">
        <v>14</v>
      </c>
      <c r="F1813" s="43" t="s">
        <v>265</v>
      </c>
      <c r="G1813" s="27">
        <f t="shared" si="638"/>
        <v>253083219752</v>
      </c>
      <c r="H1813" s="27">
        <f t="shared" si="638"/>
        <v>0</v>
      </c>
      <c r="I1813" s="27">
        <f t="shared" si="638"/>
        <v>0</v>
      </c>
      <c r="J1813" s="27">
        <f t="shared" si="638"/>
        <v>0</v>
      </c>
      <c r="K1813" s="27">
        <f t="shared" si="638"/>
        <v>0</v>
      </c>
      <c r="L1813" s="27">
        <f t="shared" si="627"/>
        <v>0</v>
      </c>
      <c r="M1813" s="27">
        <f>+M1814</f>
        <v>253083219752</v>
      </c>
      <c r="N1813" s="27">
        <f t="shared" si="639"/>
        <v>253083219752</v>
      </c>
      <c r="O1813" s="27">
        <f t="shared" si="639"/>
        <v>253083219752</v>
      </c>
      <c r="P1813" s="27">
        <f t="shared" si="639"/>
        <v>8076357952</v>
      </c>
      <c r="Q1813" s="27">
        <f t="shared" si="639"/>
        <v>8076357952</v>
      </c>
    </row>
    <row r="1814" spans="1:17" ht="19.5" thickBot="1" x14ac:dyDescent="0.3">
      <c r="A1814" s="87" t="s">
        <v>513</v>
      </c>
      <c r="B1814" s="15" t="s">
        <v>267</v>
      </c>
      <c r="C1814" s="12" t="s">
        <v>13</v>
      </c>
      <c r="D1814" s="12">
        <v>13</v>
      </c>
      <c r="E1814" s="12" t="s">
        <v>14</v>
      </c>
      <c r="F1814" s="16" t="s">
        <v>257</v>
      </c>
      <c r="G1814" s="27">
        <f t="shared" si="638"/>
        <v>253083219752</v>
      </c>
      <c r="H1814" s="27">
        <f t="shared" si="638"/>
        <v>0</v>
      </c>
      <c r="I1814" s="27">
        <f t="shared" si="638"/>
        <v>0</v>
      </c>
      <c r="J1814" s="27">
        <f t="shared" si="638"/>
        <v>0</v>
      </c>
      <c r="K1814" s="27">
        <f t="shared" si="638"/>
        <v>0</v>
      </c>
      <c r="L1814" s="27">
        <f t="shared" si="627"/>
        <v>0</v>
      </c>
      <c r="M1814" s="27">
        <f>+M1815</f>
        <v>253083219752</v>
      </c>
      <c r="N1814" s="27">
        <f t="shared" si="639"/>
        <v>253083219752</v>
      </c>
      <c r="O1814" s="27">
        <f t="shared" si="639"/>
        <v>253083219752</v>
      </c>
      <c r="P1814" s="27">
        <f t="shared" si="639"/>
        <v>8076357952</v>
      </c>
      <c r="Q1814" s="27">
        <f t="shared" si="639"/>
        <v>8076357952</v>
      </c>
    </row>
    <row r="1815" spans="1:17" ht="19.5" thickBot="1" x14ac:dyDescent="0.3">
      <c r="A1815" s="87" t="s">
        <v>513</v>
      </c>
      <c r="B1815" s="18" t="s">
        <v>268</v>
      </c>
      <c r="C1815" s="19" t="s">
        <v>13</v>
      </c>
      <c r="D1815" s="19">
        <v>13</v>
      </c>
      <c r="E1815" s="19" t="s">
        <v>14</v>
      </c>
      <c r="F1815" s="20" t="s">
        <v>247</v>
      </c>
      <c r="G1815" s="21">
        <v>253083219752</v>
      </c>
      <c r="H1815" s="21">
        <v>0</v>
      </c>
      <c r="I1815" s="21">
        <v>0</v>
      </c>
      <c r="J1815" s="21">
        <v>0</v>
      </c>
      <c r="K1815" s="21">
        <v>0</v>
      </c>
      <c r="L1815" s="21">
        <f t="shared" si="627"/>
        <v>0</v>
      </c>
      <c r="M1815" s="21">
        <f>+G1815+L1815</f>
        <v>253083219752</v>
      </c>
      <c r="N1815" s="21">
        <v>253083219752</v>
      </c>
      <c r="O1815" s="21">
        <v>253083219752</v>
      </c>
      <c r="P1815" s="21">
        <v>8076357952</v>
      </c>
      <c r="Q1815" s="21">
        <v>8076357952</v>
      </c>
    </row>
    <row r="1816" spans="1:17" ht="63.75" thickBot="1" x14ac:dyDescent="0.3">
      <c r="A1816" s="87" t="s">
        <v>513</v>
      </c>
      <c r="B1816" s="15" t="s">
        <v>269</v>
      </c>
      <c r="C1816" s="12" t="s">
        <v>13</v>
      </c>
      <c r="D1816" s="12">
        <v>13</v>
      </c>
      <c r="E1816" s="12" t="s">
        <v>14</v>
      </c>
      <c r="F1816" s="16" t="s">
        <v>270</v>
      </c>
      <c r="G1816" s="27">
        <f t="shared" ref="G1816:K1818" si="640">+G1817</f>
        <v>243923443489</v>
      </c>
      <c r="H1816" s="27">
        <f t="shared" si="640"/>
        <v>0</v>
      </c>
      <c r="I1816" s="27">
        <f t="shared" si="640"/>
        <v>0</v>
      </c>
      <c r="J1816" s="27">
        <f t="shared" si="640"/>
        <v>0</v>
      </c>
      <c r="K1816" s="27">
        <f t="shared" si="640"/>
        <v>0</v>
      </c>
      <c r="L1816" s="27">
        <f t="shared" si="627"/>
        <v>0</v>
      </c>
      <c r="M1816" s="27">
        <f>+M1817</f>
        <v>243923443489</v>
      </c>
      <c r="N1816" s="27">
        <f t="shared" ref="N1816:Q1818" si="641">+N1817</f>
        <v>243923443489</v>
      </c>
      <c r="O1816" s="27">
        <f t="shared" si="641"/>
        <v>243923443489</v>
      </c>
      <c r="P1816" s="27">
        <f t="shared" si="641"/>
        <v>21653320129</v>
      </c>
      <c r="Q1816" s="27">
        <f t="shared" si="641"/>
        <v>21653320129</v>
      </c>
    </row>
    <row r="1817" spans="1:17" ht="63.75" thickBot="1" x14ac:dyDescent="0.3">
      <c r="A1817" s="87" t="s">
        <v>513</v>
      </c>
      <c r="B1817" s="15" t="s">
        <v>271</v>
      </c>
      <c r="C1817" s="12" t="s">
        <v>13</v>
      </c>
      <c r="D1817" s="12">
        <v>13</v>
      </c>
      <c r="E1817" s="12" t="s">
        <v>14</v>
      </c>
      <c r="F1817" s="16" t="s">
        <v>270</v>
      </c>
      <c r="G1817" s="27">
        <f t="shared" si="640"/>
        <v>243923443489</v>
      </c>
      <c r="H1817" s="27">
        <f t="shared" si="640"/>
        <v>0</v>
      </c>
      <c r="I1817" s="27">
        <f t="shared" si="640"/>
        <v>0</v>
      </c>
      <c r="J1817" s="27">
        <f t="shared" si="640"/>
        <v>0</v>
      </c>
      <c r="K1817" s="27">
        <f t="shared" si="640"/>
        <v>0</v>
      </c>
      <c r="L1817" s="27">
        <f t="shared" si="627"/>
        <v>0</v>
      </c>
      <c r="M1817" s="27">
        <f>+M1818</f>
        <v>243923443489</v>
      </c>
      <c r="N1817" s="27">
        <f t="shared" si="641"/>
        <v>243923443489</v>
      </c>
      <c r="O1817" s="27">
        <f t="shared" si="641"/>
        <v>243923443489</v>
      </c>
      <c r="P1817" s="27">
        <f t="shared" si="641"/>
        <v>21653320129</v>
      </c>
      <c r="Q1817" s="27">
        <f t="shared" si="641"/>
        <v>21653320129</v>
      </c>
    </row>
    <row r="1818" spans="1:17" ht="19.5" thickBot="1" x14ac:dyDescent="0.3">
      <c r="A1818" s="87" t="s">
        <v>513</v>
      </c>
      <c r="B1818" s="15" t="s">
        <v>272</v>
      </c>
      <c r="C1818" s="12" t="s">
        <v>13</v>
      </c>
      <c r="D1818" s="12">
        <v>13</v>
      </c>
      <c r="E1818" s="12" t="s">
        <v>14</v>
      </c>
      <c r="F1818" s="16" t="s">
        <v>257</v>
      </c>
      <c r="G1818" s="27">
        <f t="shared" si="640"/>
        <v>243923443489</v>
      </c>
      <c r="H1818" s="27">
        <f t="shared" si="640"/>
        <v>0</v>
      </c>
      <c r="I1818" s="27">
        <f t="shared" si="640"/>
        <v>0</v>
      </c>
      <c r="J1818" s="27">
        <f t="shared" si="640"/>
        <v>0</v>
      </c>
      <c r="K1818" s="27">
        <f t="shared" si="640"/>
        <v>0</v>
      </c>
      <c r="L1818" s="27">
        <f t="shared" si="627"/>
        <v>0</v>
      </c>
      <c r="M1818" s="27">
        <f>+M1819</f>
        <v>243923443489</v>
      </c>
      <c r="N1818" s="27">
        <f t="shared" si="641"/>
        <v>243923443489</v>
      </c>
      <c r="O1818" s="27">
        <f t="shared" si="641"/>
        <v>243923443489</v>
      </c>
      <c r="P1818" s="27">
        <f t="shared" si="641"/>
        <v>21653320129</v>
      </c>
      <c r="Q1818" s="27">
        <f t="shared" si="641"/>
        <v>21653320129</v>
      </c>
    </row>
    <row r="1819" spans="1:17" ht="19.5" thickBot="1" x14ac:dyDescent="0.3">
      <c r="A1819" s="87" t="s">
        <v>513</v>
      </c>
      <c r="B1819" s="18" t="s">
        <v>273</v>
      </c>
      <c r="C1819" s="19" t="s">
        <v>13</v>
      </c>
      <c r="D1819" s="19">
        <v>13</v>
      </c>
      <c r="E1819" s="19" t="s">
        <v>14</v>
      </c>
      <c r="F1819" s="20" t="s">
        <v>247</v>
      </c>
      <c r="G1819" s="21">
        <v>243923443489</v>
      </c>
      <c r="H1819" s="21">
        <v>0</v>
      </c>
      <c r="I1819" s="21">
        <v>0</v>
      </c>
      <c r="J1819" s="21">
        <v>0</v>
      </c>
      <c r="K1819" s="21">
        <v>0</v>
      </c>
      <c r="L1819" s="21">
        <f t="shared" si="627"/>
        <v>0</v>
      </c>
      <c r="M1819" s="21">
        <f>+G1819+L1819</f>
        <v>243923443489</v>
      </c>
      <c r="N1819" s="21">
        <v>243923443489</v>
      </c>
      <c r="O1819" s="21">
        <v>243923443489</v>
      </c>
      <c r="P1819" s="21">
        <v>21653320129</v>
      </c>
      <c r="Q1819" s="21">
        <v>21653320129</v>
      </c>
    </row>
    <row r="1820" spans="1:17" ht="63.75" thickBot="1" x14ac:dyDescent="0.3">
      <c r="A1820" s="87" t="s">
        <v>513</v>
      </c>
      <c r="B1820" s="15" t="s">
        <v>274</v>
      </c>
      <c r="C1820" s="12" t="s">
        <v>13</v>
      </c>
      <c r="D1820" s="12">
        <v>13</v>
      </c>
      <c r="E1820" s="12" t="s">
        <v>14</v>
      </c>
      <c r="F1820" s="16" t="s">
        <v>275</v>
      </c>
      <c r="G1820" s="27">
        <f t="shared" ref="G1820:K1822" si="642">+G1821</f>
        <v>173754342655</v>
      </c>
      <c r="H1820" s="27">
        <f t="shared" si="642"/>
        <v>0</v>
      </c>
      <c r="I1820" s="27">
        <f t="shared" si="642"/>
        <v>0</v>
      </c>
      <c r="J1820" s="27">
        <f t="shared" si="642"/>
        <v>0</v>
      </c>
      <c r="K1820" s="27">
        <f t="shared" si="642"/>
        <v>0</v>
      </c>
      <c r="L1820" s="27">
        <f t="shared" si="627"/>
        <v>0</v>
      </c>
      <c r="M1820" s="27">
        <f>+M1821</f>
        <v>173754342655</v>
      </c>
      <c r="N1820" s="27">
        <f t="shared" ref="N1820:Q1822" si="643">+N1821</f>
        <v>173754342655</v>
      </c>
      <c r="O1820" s="27">
        <f t="shared" si="643"/>
        <v>173754342655</v>
      </c>
      <c r="P1820" s="27">
        <f t="shared" si="643"/>
        <v>26218470693</v>
      </c>
      <c r="Q1820" s="27">
        <f t="shared" si="643"/>
        <v>26218470693</v>
      </c>
    </row>
    <row r="1821" spans="1:17" ht="63.75" thickBot="1" x14ac:dyDescent="0.3">
      <c r="A1821" s="87" t="s">
        <v>513</v>
      </c>
      <c r="B1821" s="15" t="s">
        <v>276</v>
      </c>
      <c r="C1821" s="12" t="s">
        <v>13</v>
      </c>
      <c r="D1821" s="12">
        <v>13</v>
      </c>
      <c r="E1821" s="12" t="s">
        <v>14</v>
      </c>
      <c r="F1821" s="43" t="s">
        <v>275</v>
      </c>
      <c r="G1821" s="27">
        <f t="shared" si="642"/>
        <v>173754342655</v>
      </c>
      <c r="H1821" s="27">
        <f t="shared" si="642"/>
        <v>0</v>
      </c>
      <c r="I1821" s="27">
        <f t="shared" si="642"/>
        <v>0</v>
      </c>
      <c r="J1821" s="27">
        <f t="shared" si="642"/>
        <v>0</v>
      </c>
      <c r="K1821" s="27">
        <f t="shared" si="642"/>
        <v>0</v>
      </c>
      <c r="L1821" s="27">
        <f t="shared" si="627"/>
        <v>0</v>
      </c>
      <c r="M1821" s="27">
        <f>+M1822</f>
        <v>173754342655</v>
      </c>
      <c r="N1821" s="27">
        <f t="shared" si="643"/>
        <v>173754342655</v>
      </c>
      <c r="O1821" s="27">
        <f t="shared" si="643"/>
        <v>173754342655</v>
      </c>
      <c r="P1821" s="27">
        <f t="shared" si="643"/>
        <v>26218470693</v>
      </c>
      <c r="Q1821" s="27">
        <f t="shared" si="643"/>
        <v>26218470693</v>
      </c>
    </row>
    <row r="1822" spans="1:17" ht="19.5" thickBot="1" x14ac:dyDescent="0.3">
      <c r="A1822" s="87" t="s">
        <v>513</v>
      </c>
      <c r="B1822" s="15" t="s">
        <v>277</v>
      </c>
      <c r="C1822" s="12" t="s">
        <v>13</v>
      </c>
      <c r="D1822" s="12">
        <v>13</v>
      </c>
      <c r="E1822" s="12" t="s">
        <v>14</v>
      </c>
      <c r="F1822" s="16" t="s">
        <v>257</v>
      </c>
      <c r="G1822" s="27">
        <f t="shared" si="642"/>
        <v>173754342655</v>
      </c>
      <c r="H1822" s="27">
        <f t="shared" si="642"/>
        <v>0</v>
      </c>
      <c r="I1822" s="27">
        <f t="shared" si="642"/>
        <v>0</v>
      </c>
      <c r="J1822" s="27">
        <f t="shared" si="642"/>
        <v>0</v>
      </c>
      <c r="K1822" s="27">
        <f t="shared" si="642"/>
        <v>0</v>
      </c>
      <c r="L1822" s="27">
        <f t="shared" si="627"/>
        <v>0</v>
      </c>
      <c r="M1822" s="27">
        <f>+M1823</f>
        <v>173754342655</v>
      </c>
      <c r="N1822" s="27">
        <f t="shared" si="643"/>
        <v>173754342655</v>
      </c>
      <c r="O1822" s="27">
        <f t="shared" si="643"/>
        <v>173754342655</v>
      </c>
      <c r="P1822" s="27">
        <f t="shared" si="643"/>
        <v>26218470693</v>
      </c>
      <c r="Q1822" s="27">
        <f t="shared" si="643"/>
        <v>26218470693</v>
      </c>
    </row>
    <row r="1823" spans="1:17" ht="19.5" thickBot="1" x14ac:dyDescent="0.3">
      <c r="A1823" s="87" t="s">
        <v>513</v>
      </c>
      <c r="B1823" s="18" t="s">
        <v>278</v>
      </c>
      <c r="C1823" s="19" t="s">
        <v>13</v>
      </c>
      <c r="D1823" s="19">
        <v>13</v>
      </c>
      <c r="E1823" s="19" t="s">
        <v>14</v>
      </c>
      <c r="F1823" s="20" t="s">
        <v>247</v>
      </c>
      <c r="G1823" s="21">
        <v>173754342655</v>
      </c>
      <c r="H1823" s="21">
        <v>0</v>
      </c>
      <c r="I1823" s="21">
        <v>0</v>
      </c>
      <c r="J1823" s="21">
        <v>0</v>
      </c>
      <c r="K1823" s="21">
        <v>0</v>
      </c>
      <c r="L1823" s="21">
        <f t="shared" si="627"/>
        <v>0</v>
      </c>
      <c r="M1823" s="21">
        <f>+G1823+L1823</f>
        <v>173754342655</v>
      </c>
      <c r="N1823" s="21">
        <v>173754342655</v>
      </c>
      <c r="O1823" s="21">
        <v>173754342655</v>
      </c>
      <c r="P1823" s="21">
        <v>26218470693</v>
      </c>
      <c r="Q1823" s="21">
        <v>26218470693</v>
      </c>
    </row>
    <row r="1824" spans="1:17" ht="63.75" thickBot="1" x14ac:dyDescent="0.3">
      <c r="A1824" s="87" t="s">
        <v>513</v>
      </c>
      <c r="B1824" s="15" t="s">
        <v>279</v>
      </c>
      <c r="C1824" s="12" t="s">
        <v>13</v>
      </c>
      <c r="D1824" s="12">
        <v>13</v>
      </c>
      <c r="E1824" s="12" t="s">
        <v>14</v>
      </c>
      <c r="F1824" s="16" t="s">
        <v>280</v>
      </c>
      <c r="G1824" s="27">
        <f t="shared" ref="G1824:K1826" si="644">+G1825</f>
        <v>188036887431</v>
      </c>
      <c r="H1824" s="27">
        <f t="shared" si="644"/>
        <v>0</v>
      </c>
      <c r="I1824" s="27">
        <f t="shared" si="644"/>
        <v>0</v>
      </c>
      <c r="J1824" s="27">
        <f t="shared" si="644"/>
        <v>0</v>
      </c>
      <c r="K1824" s="27">
        <f t="shared" si="644"/>
        <v>0</v>
      </c>
      <c r="L1824" s="27">
        <f t="shared" si="627"/>
        <v>0</v>
      </c>
      <c r="M1824" s="27">
        <f>+M1825</f>
        <v>188036887431</v>
      </c>
      <c r="N1824" s="27">
        <f t="shared" ref="N1824:Q1826" si="645">+N1825</f>
        <v>188036887431</v>
      </c>
      <c r="O1824" s="27">
        <f t="shared" si="645"/>
        <v>188036887431</v>
      </c>
      <c r="P1824" s="27">
        <f t="shared" si="645"/>
        <v>31914916292</v>
      </c>
      <c r="Q1824" s="27">
        <f t="shared" si="645"/>
        <v>31914916292</v>
      </c>
    </row>
    <row r="1825" spans="1:17" ht="63.75" thickBot="1" x14ac:dyDescent="0.3">
      <c r="A1825" s="87" t="s">
        <v>513</v>
      </c>
      <c r="B1825" s="15" t="s">
        <v>281</v>
      </c>
      <c r="C1825" s="12" t="s">
        <v>13</v>
      </c>
      <c r="D1825" s="12">
        <v>13</v>
      </c>
      <c r="E1825" s="12" t="s">
        <v>14</v>
      </c>
      <c r="F1825" s="43" t="s">
        <v>280</v>
      </c>
      <c r="G1825" s="27">
        <f t="shared" si="644"/>
        <v>188036887431</v>
      </c>
      <c r="H1825" s="27">
        <f t="shared" si="644"/>
        <v>0</v>
      </c>
      <c r="I1825" s="27">
        <f t="shared" si="644"/>
        <v>0</v>
      </c>
      <c r="J1825" s="27">
        <f t="shared" si="644"/>
        <v>0</v>
      </c>
      <c r="K1825" s="27">
        <f t="shared" si="644"/>
        <v>0</v>
      </c>
      <c r="L1825" s="27">
        <f t="shared" si="627"/>
        <v>0</v>
      </c>
      <c r="M1825" s="27">
        <f>+M1826</f>
        <v>188036887431</v>
      </c>
      <c r="N1825" s="27">
        <f t="shared" si="645"/>
        <v>188036887431</v>
      </c>
      <c r="O1825" s="27">
        <f t="shared" si="645"/>
        <v>188036887431</v>
      </c>
      <c r="P1825" s="27">
        <f t="shared" si="645"/>
        <v>31914916292</v>
      </c>
      <c r="Q1825" s="27">
        <f t="shared" si="645"/>
        <v>31914916292</v>
      </c>
    </row>
    <row r="1826" spans="1:17" ht="19.5" thickBot="1" x14ac:dyDescent="0.3">
      <c r="A1826" s="87" t="s">
        <v>513</v>
      </c>
      <c r="B1826" s="15" t="s">
        <v>282</v>
      </c>
      <c r="C1826" s="12" t="s">
        <v>13</v>
      </c>
      <c r="D1826" s="12">
        <v>13</v>
      </c>
      <c r="E1826" s="12" t="s">
        <v>14</v>
      </c>
      <c r="F1826" s="16" t="s">
        <v>257</v>
      </c>
      <c r="G1826" s="27">
        <f t="shared" si="644"/>
        <v>188036887431</v>
      </c>
      <c r="H1826" s="27">
        <f t="shared" si="644"/>
        <v>0</v>
      </c>
      <c r="I1826" s="27">
        <f t="shared" si="644"/>
        <v>0</v>
      </c>
      <c r="J1826" s="27">
        <f t="shared" si="644"/>
        <v>0</v>
      </c>
      <c r="K1826" s="27">
        <f t="shared" si="644"/>
        <v>0</v>
      </c>
      <c r="L1826" s="27">
        <f t="shared" si="627"/>
        <v>0</v>
      </c>
      <c r="M1826" s="27">
        <f>+M1827</f>
        <v>188036887431</v>
      </c>
      <c r="N1826" s="27">
        <f t="shared" si="645"/>
        <v>188036887431</v>
      </c>
      <c r="O1826" s="27">
        <f t="shared" si="645"/>
        <v>188036887431</v>
      </c>
      <c r="P1826" s="27">
        <f t="shared" si="645"/>
        <v>31914916292</v>
      </c>
      <c r="Q1826" s="27">
        <f t="shared" si="645"/>
        <v>31914916292</v>
      </c>
    </row>
    <row r="1827" spans="1:17" ht="19.5" thickBot="1" x14ac:dyDescent="0.3">
      <c r="A1827" s="87" t="s">
        <v>513</v>
      </c>
      <c r="B1827" s="18" t="s">
        <v>283</v>
      </c>
      <c r="C1827" s="19" t="s">
        <v>13</v>
      </c>
      <c r="D1827" s="19">
        <v>13</v>
      </c>
      <c r="E1827" s="19" t="s">
        <v>14</v>
      </c>
      <c r="F1827" s="20" t="s">
        <v>247</v>
      </c>
      <c r="G1827" s="21">
        <v>188036887431</v>
      </c>
      <c r="H1827" s="21">
        <v>0</v>
      </c>
      <c r="I1827" s="21">
        <v>0</v>
      </c>
      <c r="J1827" s="21">
        <v>0</v>
      </c>
      <c r="K1827" s="21">
        <v>0</v>
      </c>
      <c r="L1827" s="21">
        <f t="shared" si="627"/>
        <v>0</v>
      </c>
      <c r="M1827" s="21">
        <f>+G1827+L1827</f>
        <v>188036887431</v>
      </c>
      <c r="N1827" s="21">
        <v>188036887431</v>
      </c>
      <c r="O1827" s="21">
        <v>188036887431</v>
      </c>
      <c r="P1827" s="21">
        <v>31914916292</v>
      </c>
      <c r="Q1827" s="21">
        <v>31914916292</v>
      </c>
    </row>
    <row r="1828" spans="1:17" ht="63.75" thickBot="1" x14ac:dyDescent="0.3">
      <c r="A1828" s="87" t="s">
        <v>513</v>
      </c>
      <c r="B1828" s="15" t="s">
        <v>284</v>
      </c>
      <c r="C1828" s="12" t="s">
        <v>13</v>
      </c>
      <c r="D1828" s="12">
        <v>13</v>
      </c>
      <c r="E1828" s="12" t="s">
        <v>14</v>
      </c>
      <c r="F1828" s="16" t="s">
        <v>285</v>
      </c>
      <c r="G1828" s="27">
        <f t="shared" ref="G1828:K1830" si="646">+G1829</f>
        <v>230526549416</v>
      </c>
      <c r="H1828" s="27">
        <f t="shared" si="646"/>
        <v>0</v>
      </c>
      <c r="I1828" s="27">
        <f t="shared" si="646"/>
        <v>0</v>
      </c>
      <c r="J1828" s="27">
        <f t="shared" si="646"/>
        <v>0</v>
      </c>
      <c r="K1828" s="27">
        <f t="shared" si="646"/>
        <v>0</v>
      </c>
      <c r="L1828" s="27">
        <f t="shared" si="627"/>
        <v>0</v>
      </c>
      <c r="M1828" s="27">
        <f>+M1829</f>
        <v>230526549416</v>
      </c>
      <c r="N1828" s="27">
        <f t="shared" ref="N1828:Q1830" si="647">+N1829</f>
        <v>230526549416</v>
      </c>
      <c r="O1828" s="27">
        <f t="shared" si="647"/>
        <v>230526549416</v>
      </c>
      <c r="P1828" s="27">
        <f t="shared" si="647"/>
        <v>27184528940</v>
      </c>
      <c r="Q1828" s="27">
        <f t="shared" si="647"/>
        <v>27184528940</v>
      </c>
    </row>
    <row r="1829" spans="1:17" ht="63.75" thickBot="1" x14ac:dyDescent="0.3">
      <c r="A1829" s="87" t="s">
        <v>513</v>
      </c>
      <c r="B1829" s="15" t="s">
        <v>286</v>
      </c>
      <c r="C1829" s="12" t="s">
        <v>13</v>
      </c>
      <c r="D1829" s="12">
        <v>13</v>
      </c>
      <c r="E1829" s="12" t="s">
        <v>14</v>
      </c>
      <c r="F1829" s="43" t="s">
        <v>285</v>
      </c>
      <c r="G1829" s="27">
        <f t="shared" si="646"/>
        <v>230526549416</v>
      </c>
      <c r="H1829" s="27">
        <f t="shared" si="646"/>
        <v>0</v>
      </c>
      <c r="I1829" s="27">
        <f t="shared" si="646"/>
        <v>0</v>
      </c>
      <c r="J1829" s="27">
        <f t="shared" si="646"/>
        <v>0</v>
      </c>
      <c r="K1829" s="27">
        <f t="shared" si="646"/>
        <v>0</v>
      </c>
      <c r="L1829" s="27">
        <f t="shared" si="627"/>
        <v>0</v>
      </c>
      <c r="M1829" s="27">
        <f>+M1830</f>
        <v>230526549416</v>
      </c>
      <c r="N1829" s="27">
        <f t="shared" si="647"/>
        <v>230526549416</v>
      </c>
      <c r="O1829" s="27">
        <f t="shared" si="647"/>
        <v>230526549416</v>
      </c>
      <c r="P1829" s="27">
        <f t="shared" si="647"/>
        <v>27184528940</v>
      </c>
      <c r="Q1829" s="27">
        <f t="shared" si="647"/>
        <v>27184528940</v>
      </c>
    </row>
    <row r="1830" spans="1:17" ht="19.5" thickBot="1" x14ac:dyDescent="0.3">
      <c r="A1830" s="87" t="s">
        <v>513</v>
      </c>
      <c r="B1830" s="15" t="s">
        <v>287</v>
      </c>
      <c r="C1830" s="12" t="s">
        <v>13</v>
      </c>
      <c r="D1830" s="12">
        <v>13</v>
      </c>
      <c r="E1830" s="12" t="s">
        <v>14</v>
      </c>
      <c r="F1830" s="16" t="s">
        <v>257</v>
      </c>
      <c r="G1830" s="27">
        <f t="shared" si="646"/>
        <v>230526549416</v>
      </c>
      <c r="H1830" s="27">
        <f t="shared" si="646"/>
        <v>0</v>
      </c>
      <c r="I1830" s="27">
        <f t="shared" si="646"/>
        <v>0</v>
      </c>
      <c r="J1830" s="27">
        <f t="shared" si="646"/>
        <v>0</v>
      </c>
      <c r="K1830" s="27">
        <f t="shared" si="646"/>
        <v>0</v>
      </c>
      <c r="L1830" s="27">
        <f t="shared" si="627"/>
        <v>0</v>
      </c>
      <c r="M1830" s="27">
        <f>+M1831</f>
        <v>230526549416</v>
      </c>
      <c r="N1830" s="27">
        <f t="shared" si="647"/>
        <v>230526549416</v>
      </c>
      <c r="O1830" s="27">
        <f t="shared" si="647"/>
        <v>230526549416</v>
      </c>
      <c r="P1830" s="27">
        <f t="shared" si="647"/>
        <v>27184528940</v>
      </c>
      <c r="Q1830" s="27">
        <f t="shared" si="647"/>
        <v>27184528940</v>
      </c>
    </row>
    <row r="1831" spans="1:17" ht="19.5" thickBot="1" x14ac:dyDescent="0.3">
      <c r="A1831" s="87" t="s">
        <v>513</v>
      </c>
      <c r="B1831" s="18" t="s">
        <v>288</v>
      </c>
      <c r="C1831" s="19" t="s">
        <v>13</v>
      </c>
      <c r="D1831" s="19">
        <v>13</v>
      </c>
      <c r="E1831" s="19" t="s">
        <v>14</v>
      </c>
      <c r="F1831" s="20" t="s">
        <v>247</v>
      </c>
      <c r="G1831" s="21">
        <v>230526549416</v>
      </c>
      <c r="H1831" s="21">
        <v>0</v>
      </c>
      <c r="I1831" s="21">
        <v>0</v>
      </c>
      <c r="J1831" s="21">
        <v>0</v>
      </c>
      <c r="K1831" s="21">
        <v>0</v>
      </c>
      <c r="L1831" s="21">
        <f t="shared" si="627"/>
        <v>0</v>
      </c>
      <c r="M1831" s="21">
        <f>+G1831+L1831</f>
        <v>230526549416</v>
      </c>
      <c r="N1831" s="21">
        <v>230526549416</v>
      </c>
      <c r="O1831" s="21">
        <v>230526549416</v>
      </c>
      <c r="P1831" s="21">
        <v>27184528940</v>
      </c>
      <c r="Q1831" s="21">
        <v>27184528940</v>
      </c>
    </row>
    <row r="1832" spans="1:17" ht="32.25" thickBot="1" x14ac:dyDescent="0.3">
      <c r="A1832" s="87" t="s">
        <v>513</v>
      </c>
      <c r="B1832" s="44" t="s">
        <v>289</v>
      </c>
      <c r="C1832" s="12" t="s">
        <v>13</v>
      </c>
      <c r="D1832" s="12">
        <v>13</v>
      </c>
      <c r="E1832" s="12" t="s">
        <v>14</v>
      </c>
      <c r="F1832" s="16" t="s">
        <v>290</v>
      </c>
      <c r="G1832" s="27">
        <f t="shared" ref="G1832:K1833" si="648">+G1833</f>
        <v>12654096592</v>
      </c>
      <c r="H1832" s="27">
        <f t="shared" si="648"/>
        <v>0</v>
      </c>
      <c r="I1832" s="27">
        <f t="shared" si="648"/>
        <v>0</v>
      </c>
      <c r="J1832" s="27">
        <f t="shared" si="648"/>
        <v>0</v>
      </c>
      <c r="K1832" s="27">
        <f t="shared" si="648"/>
        <v>0</v>
      </c>
      <c r="L1832" s="27">
        <f t="shared" si="627"/>
        <v>0</v>
      </c>
      <c r="M1832" s="27">
        <f>+G1832+L1832</f>
        <v>12654096592</v>
      </c>
      <c r="N1832" s="27">
        <f t="shared" ref="N1832:Q1833" si="649">+N1833</f>
        <v>11978878621.5</v>
      </c>
      <c r="O1832" s="27">
        <f t="shared" si="649"/>
        <v>11467972832.309999</v>
      </c>
      <c r="P1832" s="27">
        <f t="shared" si="649"/>
        <v>5656471997.1999998</v>
      </c>
      <c r="Q1832" s="27">
        <f t="shared" si="649"/>
        <v>5640160464.1999998</v>
      </c>
    </row>
    <row r="1833" spans="1:17" ht="32.25" thickBot="1" x14ac:dyDescent="0.3">
      <c r="A1833" s="87" t="s">
        <v>513</v>
      </c>
      <c r="B1833" s="15" t="s">
        <v>291</v>
      </c>
      <c r="C1833" s="12" t="s">
        <v>13</v>
      </c>
      <c r="D1833" s="12">
        <v>13</v>
      </c>
      <c r="E1833" s="12" t="s">
        <v>14</v>
      </c>
      <c r="F1833" s="16" t="s">
        <v>290</v>
      </c>
      <c r="G1833" s="27">
        <f t="shared" si="648"/>
        <v>12654096592</v>
      </c>
      <c r="H1833" s="27">
        <f t="shared" si="648"/>
        <v>0</v>
      </c>
      <c r="I1833" s="27">
        <f t="shared" si="648"/>
        <v>0</v>
      </c>
      <c r="J1833" s="27">
        <f t="shared" si="648"/>
        <v>0</v>
      </c>
      <c r="K1833" s="27">
        <f t="shared" si="648"/>
        <v>0</v>
      </c>
      <c r="L1833" s="27">
        <f t="shared" si="627"/>
        <v>0</v>
      </c>
      <c r="M1833" s="27">
        <f>+M1834</f>
        <v>12654096592</v>
      </c>
      <c r="N1833" s="27">
        <f t="shared" si="649"/>
        <v>11978878621.5</v>
      </c>
      <c r="O1833" s="27">
        <f t="shared" si="649"/>
        <v>11467972832.309999</v>
      </c>
      <c r="P1833" s="27">
        <f t="shared" si="649"/>
        <v>5656471997.1999998</v>
      </c>
      <c r="Q1833" s="27">
        <f t="shared" si="649"/>
        <v>5640160464.1999998</v>
      </c>
    </row>
    <row r="1834" spans="1:17" ht="48" thickBot="1" x14ac:dyDescent="0.3">
      <c r="A1834" s="87" t="s">
        <v>513</v>
      </c>
      <c r="B1834" s="15" t="s">
        <v>292</v>
      </c>
      <c r="C1834" s="12" t="s">
        <v>13</v>
      </c>
      <c r="D1834" s="12">
        <v>13</v>
      </c>
      <c r="E1834" s="12" t="s">
        <v>14</v>
      </c>
      <c r="F1834" s="16" t="s">
        <v>293</v>
      </c>
      <c r="G1834" s="27">
        <f>SUM(G1835:G1835)</f>
        <v>12654096592</v>
      </c>
      <c r="H1834" s="27">
        <f>SUM(H1835:H1835)</f>
        <v>0</v>
      </c>
      <c r="I1834" s="27">
        <f>SUM(I1835:I1835)</f>
        <v>0</v>
      </c>
      <c r="J1834" s="27">
        <f>SUM(J1835:J1835)</f>
        <v>0</v>
      </c>
      <c r="K1834" s="27">
        <f>SUM(K1835:K1835)</f>
        <v>0</v>
      </c>
      <c r="L1834" s="27">
        <f t="shared" si="627"/>
        <v>0</v>
      </c>
      <c r="M1834" s="27">
        <f>SUM(M1835:M1835)</f>
        <v>12654096592</v>
      </c>
      <c r="N1834" s="27">
        <f>SUM(N1835:N1835)</f>
        <v>11978878621.5</v>
      </c>
      <c r="O1834" s="27">
        <f>SUM(O1835:O1835)</f>
        <v>11467972832.309999</v>
      </c>
      <c r="P1834" s="27">
        <f>SUM(P1835:P1835)</f>
        <v>5656471997.1999998</v>
      </c>
      <c r="Q1834" s="27">
        <f>SUM(Q1835:Q1835)</f>
        <v>5640160464.1999998</v>
      </c>
    </row>
    <row r="1835" spans="1:17" ht="19.5" thickBot="1" x14ac:dyDescent="0.3">
      <c r="A1835" s="87" t="s">
        <v>513</v>
      </c>
      <c r="B1835" s="18" t="s">
        <v>294</v>
      </c>
      <c r="C1835" s="19" t="s">
        <v>13</v>
      </c>
      <c r="D1835" s="19">
        <v>13</v>
      </c>
      <c r="E1835" s="19" t="s">
        <v>14</v>
      </c>
      <c r="F1835" s="20" t="s">
        <v>247</v>
      </c>
      <c r="G1835" s="21">
        <v>12654096592</v>
      </c>
      <c r="H1835" s="21">
        <v>0</v>
      </c>
      <c r="I1835" s="21">
        <v>0</v>
      </c>
      <c r="J1835" s="21">
        <v>0</v>
      </c>
      <c r="K1835" s="21">
        <v>0</v>
      </c>
      <c r="L1835" s="21">
        <f t="shared" si="627"/>
        <v>0</v>
      </c>
      <c r="M1835" s="21">
        <f>+G1835+L1835</f>
        <v>12654096592</v>
      </c>
      <c r="N1835" s="21">
        <v>11978878621.5</v>
      </c>
      <c r="O1835" s="21">
        <v>11467972832.309999</v>
      </c>
      <c r="P1835" s="21">
        <v>5656471997.1999998</v>
      </c>
      <c r="Q1835" s="21">
        <v>5640160464.1999998</v>
      </c>
    </row>
    <row r="1836" spans="1:17" ht="63.75" thickBot="1" x14ac:dyDescent="0.3">
      <c r="A1836" s="87" t="s">
        <v>513</v>
      </c>
      <c r="B1836" s="15" t="s">
        <v>295</v>
      </c>
      <c r="C1836" s="12" t="s">
        <v>13</v>
      </c>
      <c r="D1836" s="12">
        <v>13</v>
      </c>
      <c r="E1836" s="12" t="s">
        <v>14</v>
      </c>
      <c r="F1836" s="16" t="s">
        <v>296</v>
      </c>
      <c r="G1836" s="27">
        <f t="shared" ref="G1836:K1838" si="650">+G1837</f>
        <v>222571821813</v>
      </c>
      <c r="H1836" s="27">
        <f t="shared" si="650"/>
        <v>0</v>
      </c>
      <c r="I1836" s="27">
        <f t="shared" si="650"/>
        <v>0</v>
      </c>
      <c r="J1836" s="27">
        <f t="shared" si="650"/>
        <v>0</v>
      </c>
      <c r="K1836" s="27">
        <f t="shared" si="650"/>
        <v>0</v>
      </c>
      <c r="L1836" s="27">
        <f t="shared" si="627"/>
        <v>0</v>
      </c>
      <c r="M1836" s="27">
        <f>+M1837</f>
        <v>222571821813</v>
      </c>
      <c r="N1836" s="27">
        <f t="shared" ref="N1836:Q1838" si="651">+N1837</f>
        <v>222571821813</v>
      </c>
      <c r="O1836" s="27">
        <f t="shared" si="651"/>
        <v>222571821813</v>
      </c>
      <c r="P1836" s="27">
        <f t="shared" si="651"/>
        <v>7839829655</v>
      </c>
      <c r="Q1836" s="27">
        <f t="shared" si="651"/>
        <v>7839829655</v>
      </c>
    </row>
    <row r="1837" spans="1:17" ht="63.75" thickBot="1" x14ac:dyDescent="0.3">
      <c r="A1837" s="87" t="s">
        <v>513</v>
      </c>
      <c r="B1837" s="15" t="s">
        <v>297</v>
      </c>
      <c r="C1837" s="12" t="s">
        <v>13</v>
      </c>
      <c r="D1837" s="12">
        <v>13</v>
      </c>
      <c r="E1837" s="12" t="s">
        <v>14</v>
      </c>
      <c r="F1837" s="43" t="s">
        <v>296</v>
      </c>
      <c r="G1837" s="27">
        <f t="shared" si="650"/>
        <v>222571821813</v>
      </c>
      <c r="H1837" s="27">
        <f t="shared" si="650"/>
        <v>0</v>
      </c>
      <c r="I1837" s="27">
        <f t="shared" si="650"/>
        <v>0</v>
      </c>
      <c r="J1837" s="27">
        <f t="shared" si="650"/>
        <v>0</v>
      </c>
      <c r="K1837" s="27">
        <f t="shared" si="650"/>
        <v>0</v>
      </c>
      <c r="L1837" s="27">
        <f t="shared" si="627"/>
        <v>0</v>
      </c>
      <c r="M1837" s="27">
        <f>+M1838</f>
        <v>222571821813</v>
      </c>
      <c r="N1837" s="27">
        <f t="shared" si="651"/>
        <v>222571821813</v>
      </c>
      <c r="O1837" s="27">
        <f t="shared" si="651"/>
        <v>222571821813</v>
      </c>
      <c r="P1837" s="27">
        <f t="shared" si="651"/>
        <v>7839829655</v>
      </c>
      <c r="Q1837" s="27">
        <f t="shared" si="651"/>
        <v>7839829655</v>
      </c>
    </row>
    <row r="1838" spans="1:17" ht="19.5" thickBot="1" x14ac:dyDescent="0.3">
      <c r="A1838" s="87" t="s">
        <v>513</v>
      </c>
      <c r="B1838" s="15" t="s">
        <v>298</v>
      </c>
      <c r="C1838" s="12" t="s">
        <v>13</v>
      </c>
      <c r="D1838" s="12">
        <v>13</v>
      </c>
      <c r="E1838" s="12" t="s">
        <v>14</v>
      </c>
      <c r="F1838" s="16" t="s">
        <v>257</v>
      </c>
      <c r="G1838" s="27">
        <f t="shared" si="650"/>
        <v>222571821813</v>
      </c>
      <c r="H1838" s="27">
        <f t="shared" si="650"/>
        <v>0</v>
      </c>
      <c r="I1838" s="27">
        <f t="shared" si="650"/>
        <v>0</v>
      </c>
      <c r="J1838" s="27">
        <f t="shared" si="650"/>
        <v>0</v>
      </c>
      <c r="K1838" s="27">
        <f t="shared" si="650"/>
        <v>0</v>
      </c>
      <c r="L1838" s="27">
        <f t="shared" si="627"/>
        <v>0</v>
      </c>
      <c r="M1838" s="27">
        <f>+M1839</f>
        <v>222571821813</v>
      </c>
      <c r="N1838" s="27">
        <f t="shared" si="651"/>
        <v>222571821813</v>
      </c>
      <c r="O1838" s="27">
        <f t="shared" si="651"/>
        <v>222571821813</v>
      </c>
      <c r="P1838" s="27">
        <f t="shared" si="651"/>
        <v>7839829655</v>
      </c>
      <c r="Q1838" s="27">
        <f t="shared" si="651"/>
        <v>7839829655</v>
      </c>
    </row>
    <row r="1839" spans="1:17" ht="19.5" thickBot="1" x14ac:dyDescent="0.3">
      <c r="A1839" s="87" t="s">
        <v>513</v>
      </c>
      <c r="B1839" s="18" t="s">
        <v>299</v>
      </c>
      <c r="C1839" s="19" t="s">
        <v>13</v>
      </c>
      <c r="D1839" s="19">
        <v>13</v>
      </c>
      <c r="E1839" s="19" t="s">
        <v>14</v>
      </c>
      <c r="F1839" s="20" t="s">
        <v>247</v>
      </c>
      <c r="G1839" s="21">
        <v>222571821813</v>
      </c>
      <c r="H1839" s="21">
        <v>0</v>
      </c>
      <c r="I1839" s="21">
        <v>0</v>
      </c>
      <c r="J1839" s="21">
        <v>0</v>
      </c>
      <c r="K1839" s="21">
        <v>0</v>
      </c>
      <c r="L1839" s="21">
        <f t="shared" si="627"/>
        <v>0</v>
      </c>
      <c r="M1839" s="21">
        <f>+G1839+L1839</f>
        <v>222571821813</v>
      </c>
      <c r="N1839" s="21">
        <v>222571821813</v>
      </c>
      <c r="O1839" s="21">
        <v>222571821813</v>
      </c>
      <c r="P1839" s="21">
        <v>7839829655</v>
      </c>
      <c r="Q1839" s="21">
        <v>7839829655</v>
      </c>
    </row>
    <row r="1840" spans="1:17" ht="48" thickBot="1" x14ac:dyDescent="0.3">
      <c r="A1840" s="87" t="s">
        <v>513</v>
      </c>
      <c r="B1840" s="15" t="s">
        <v>300</v>
      </c>
      <c r="C1840" s="12" t="s">
        <v>13</v>
      </c>
      <c r="D1840" s="12">
        <v>13</v>
      </c>
      <c r="E1840" s="12" t="s">
        <v>14</v>
      </c>
      <c r="F1840" s="16" t="s">
        <v>301</v>
      </c>
      <c r="G1840" s="27">
        <f t="shared" ref="G1840:K1842" si="652">+G1841</f>
        <v>256174672458</v>
      </c>
      <c r="H1840" s="27">
        <f t="shared" si="652"/>
        <v>0</v>
      </c>
      <c r="I1840" s="27">
        <f t="shared" si="652"/>
        <v>0</v>
      </c>
      <c r="J1840" s="27">
        <f t="shared" si="652"/>
        <v>0</v>
      </c>
      <c r="K1840" s="27">
        <f t="shared" si="652"/>
        <v>0</v>
      </c>
      <c r="L1840" s="27">
        <f t="shared" si="627"/>
        <v>0</v>
      </c>
      <c r="M1840" s="27">
        <f>+M1841</f>
        <v>256174672458</v>
      </c>
      <c r="N1840" s="27">
        <f t="shared" ref="N1840:Q1842" si="653">+N1841</f>
        <v>256174672458</v>
      </c>
      <c r="O1840" s="27">
        <f t="shared" si="653"/>
        <v>256174672458</v>
      </c>
      <c r="P1840" s="27">
        <f t="shared" si="653"/>
        <v>783848182</v>
      </c>
      <c r="Q1840" s="27">
        <f t="shared" si="653"/>
        <v>783848182</v>
      </c>
    </row>
    <row r="1841" spans="1:17" ht="48" thickBot="1" x14ac:dyDescent="0.3">
      <c r="A1841" s="87" t="s">
        <v>513</v>
      </c>
      <c r="B1841" s="15" t="s">
        <v>302</v>
      </c>
      <c r="C1841" s="12" t="s">
        <v>13</v>
      </c>
      <c r="D1841" s="12">
        <v>13</v>
      </c>
      <c r="E1841" s="12" t="s">
        <v>14</v>
      </c>
      <c r="F1841" s="16" t="s">
        <v>301</v>
      </c>
      <c r="G1841" s="27">
        <f t="shared" si="652"/>
        <v>256174672458</v>
      </c>
      <c r="H1841" s="27">
        <f t="shared" si="652"/>
        <v>0</v>
      </c>
      <c r="I1841" s="27">
        <f t="shared" si="652"/>
        <v>0</v>
      </c>
      <c r="J1841" s="27">
        <f t="shared" si="652"/>
        <v>0</v>
      </c>
      <c r="K1841" s="27">
        <f t="shared" si="652"/>
        <v>0</v>
      </c>
      <c r="L1841" s="27">
        <f t="shared" si="627"/>
        <v>0</v>
      </c>
      <c r="M1841" s="27">
        <f>+M1842</f>
        <v>256174672458</v>
      </c>
      <c r="N1841" s="27">
        <f t="shared" si="653"/>
        <v>256174672458</v>
      </c>
      <c r="O1841" s="27">
        <f t="shared" si="653"/>
        <v>256174672458</v>
      </c>
      <c r="P1841" s="27">
        <f t="shared" si="653"/>
        <v>783848182</v>
      </c>
      <c r="Q1841" s="27">
        <f t="shared" si="653"/>
        <v>783848182</v>
      </c>
    </row>
    <row r="1842" spans="1:17" ht="19.5" thickBot="1" x14ac:dyDescent="0.3">
      <c r="A1842" s="87" t="s">
        <v>513</v>
      </c>
      <c r="B1842" s="15" t="s">
        <v>303</v>
      </c>
      <c r="C1842" s="12" t="s">
        <v>13</v>
      </c>
      <c r="D1842" s="12">
        <v>13</v>
      </c>
      <c r="E1842" s="12" t="s">
        <v>14</v>
      </c>
      <c r="F1842" s="16" t="s">
        <v>257</v>
      </c>
      <c r="G1842" s="27">
        <f t="shared" si="652"/>
        <v>256174672458</v>
      </c>
      <c r="H1842" s="27">
        <f t="shared" si="652"/>
        <v>0</v>
      </c>
      <c r="I1842" s="27">
        <f t="shared" si="652"/>
        <v>0</v>
      </c>
      <c r="J1842" s="27">
        <f t="shared" si="652"/>
        <v>0</v>
      </c>
      <c r="K1842" s="27">
        <f t="shared" si="652"/>
        <v>0</v>
      </c>
      <c r="L1842" s="27">
        <f t="shared" si="627"/>
        <v>0</v>
      </c>
      <c r="M1842" s="27">
        <f>+M1843</f>
        <v>256174672458</v>
      </c>
      <c r="N1842" s="27">
        <f t="shared" si="653"/>
        <v>256174672458</v>
      </c>
      <c r="O1842" s="27">
        <f t="shared" si="653"/>
        <v>256174672458</v>
      </c>
      <c r="P1842" s="27">
        <f t="shared" si="653"/>
        <v>783848182</v>
      </c>
      <c r="Q1842" s="27">
        <f t="shared" si="653"/>
        <v>783848182</v>
      </c>
    </row>
    <row r="1843" spans="1:17" ht="19.5" thickBot="1" x14ac:dyDescent="0.3">
      <c r="A1843" s="87" t="s">
        <v>513</v>
      </c>
      <c r="B1843" s="18" t="s">
        <v>304</v>
      </c>
      <c r="C1843" s="19" t="s">
        <v>13</v>
      </c>
      <c r="D1843" s="19">
        <v>13</v>
      </c>
      <c r="E1843" s="19" t="s">
        <v>14</v>
      </c>
      <c r="F1843" s="20" t="s">
        <v>247</v>
      </c>
      <c r="G1843" s="21">
        <v>256174672458</v>
      </c>
      <c r="H1843" s="21">
        <v>0</v>
      </c>
      <c r="I1843" s="21">
        <v>0</v>
      </c>
      <c r="J1843" s="21">
        <v>0</v>
      </c>
      <c r="K1843" s="21">
        <v>0</v>
      </c>
      <c r="L1843" s="21">
        <f t="shared" si="627"/>
        <v>0</v>
      </c>
      <c r="M1843" s="21">
        <f>+G1843+L1843</f>
        <v>256174672458</v>
      </c>
      <c r="N1843" s="21">
        <v>256174672458</v>
      </c>
      <c r="O1843" s="21">
        <v>256174672458</v>
      </c>
      <c r="P1843" s="21">
        <v>783848182</v>
      </c>
      <c r="Q1843" s="21">
        <v>783848182</v>
      </c>
    </row>
    <row r="1844" spans="1:17" ht="63.75" thickBot="1" x14ac:dyDescent="0.3">
      <c r="A1844" s="87" t="s">
        <v>513</v>
      </c>
      <c r="B1844" s="15" t="s">
        <v>305</v>
      </c>
      <c r="C1844" s="12" t="s">
        <v>13</v>
      </c>
      <c r="D1844" s="12">
        <v>13</v>
      </c>
      <c r="E1844" s="12" t="s">
        <v>14</v>
      </c>
      <c r="F1844" s="16" t="s">
        <v>306</v>
      </c>
      <c r="G1844" s="27">
        <f t="shared" ref="G1844:K1846" si="654">+G1845</f>
        <v>133566456234</v>
      </c>
      <c r="H1844" s="27">
        <f t="shared" si="654"/>
        <v>0</v>
      </c>
      <c r="I1844" s="27">
        <f t="shared" si="654"/>
        <v>0</v>
      </c>
      <c r="J1844" s="27">
        <f t="shared" si="654"/>
        <v>0</v>
      </c>
      <c r="K1844" s="27">
        <f t="shared" si="654"/>
        <v>0</v>
      </c>
      <c r="L1844" s="27">
        <f t="shared" si="627"/>
        <v>0</v>
      </c>
      <c r="M1844" s="27">
        <f>+M1845</f>
        <v>133566456234</v>
      </c>
      <c r="N1844" s="27">
        <f t="shared" ref="N1844:Q1846" si="655">+N1845</f>
        <v>133566456234</v>
      </c>
      <c r="O1844" s="27">
        <f t="shared" si="655"/>
        <v>133566456234</v>
      </c>
      <c r="P1844" s="27">
        <f t="shared" si="655"/>
        <v>426302018</v>
      </c>
      <c r="Q1844" s="27">
        <f t="shared" si="655"/>
        <v>426302018</v>
      </c>
    </row>
    <row r="1845" spans="1:17" ht="63.75" thickBot="1" x14ac:dyDescent="0.3">
      <c r="A1845" s="87" t="s">
        <v>513</v>
      </c>
      <c r="B1845" s="15" t="s">
        <v>307</v>
      </c>
      <c r="C1845" s="12" t="s">
        <v>13</v>
      </c>
      <c r="D1845" s="12">
        <v>13</v>
      </c>
      <c r="E1845" s="12" t="s">
        <v>14</v>
      </c>
      <c r="F1845" s="43" t="s">
        <v>306</v>
      </c>
      <c r="G1845" s="27">
        <f t="shared" si="654"/>
        <v>133566456234</v>
      </c>
      <c r="H1845" s="27">
        <f t="shared" si="654"/>
        <v>0</v>
      </c>
      <c r="I1845" s="27">
        <f t="shared" si="654"/>
        <v>0</v>
      </c>
      <c r="J1845" s="27">
        <f t="shared" si="654"/>
        <v>0</v>
      </c>
      <c r="K1845" s="27">
        <f t="shared" si="654"/>
        <v>0</v>
      </c>
      <c r="L1845" s="27">
        <f t="shared" si="627"/>
        <v>0</v>
      </c>
      <c r="M1845" s="27">
        <f>+M1846</f>
        <v>133566456234</v>
      </c>
      <c r="N1845" s="27">
        <f t="shared" si="655"/>
        <v>133566456234</v>
      </c>
      <c r="O1845" s="27">
        <f t="shared" si="655"/>
        <v>133566456234</v>
      </c>
      <c r="P1845" s="27">
        <f t="shared" si="655"/>
        <v>426302018</v>
      </c>
      <c r="Q1845" s="27">
        <f t="shared" si="655"/>
        <v>426302018</v>
      </c>
    </row>
    <row r="1846" spans="1:17" ht="19.5" thickBot="1" x14ac:dyDescent="0.3">
      <c r="A1846" s="87" t="s">
        <v>513</v>
      </c>
      <c r="B1846" s="15" t="s">
        <v>308</v>
      </c>
      <c r="C1846" s="12" t="s">
        <v>13</v>
      </c>
      <c r="D1846" s="12">
        <v>13</v>
      </c>
      <c r="E1846" s="12" t="s">
        <v>14</v>
      </c>
      <c r="F1846" s="16" t="s">
        <v>257</v>
      </c>
      <c r="G1846" s="27">
        <f t="shared" si="654"/>
        <v>133566456234</v>
      </c>
      <c r="H1846" s="27">
        <f t="shared" si="654"/>
        <v>0</v>
      </c>
      <c r="I1846" s="27">
        <f t="shared" si="654"/>
        <v>0</v>
      </c>
      <c r="J1846" s="27">
        <f t="shared" si="654"/>
        <v>0</v>
      </c>
      <c r="K1846" s="27">
        <f t="shared" si="654"/>
        <v>0</v>
      </c>
      <c r="L1846" s="27">
        <f t="shared" si="627"/>
        <v>0</v>
      </c>
      <c r="M1846" s="27">
        <f>+M1847</f>
        <v>133566456234</v>
      </c>
      <c r="N1846" s="27">
        <f t="shared" si="655"/>
        <v>133566456234</v>
      </c>
      <c r="O1846" s="27">
        <f t="shared" si="655"/>
        <v>133566456234</v>
      </c>
      <c r="P1846" s="27">
        <f t="shared" si="655"/>
        <v>426302018</v>
      </c>
      <c r="Q1846" s="27">
        <f t="shared" si="655"/>
        <v>426302018</v>
      </c>
    </row>
    <row r="1847" spans="1:17" ht="19.5" thickBot="1" x14ac:dyDescent="0.3">
      <c r="A1847" s="87" t="s">
        <v>513</v>
      </c>
      <c r="B1847" s="18" t="s">
        <v>309</v>
      </c>
      <c r="C1847" s="19" t="s">
        <v>13</v>
      </c>
      <c r="D1847" s="19">
        <v>13</v>
      </c>
      <c r="E1847" s="19" t="s">
        <v>14</v>
      </c>
      <c r="F1847" s="20" t="s">
        <v>247</v>
      </c>
      <c r="G1847" s="21">
        <v>133566456234</v>
      </c>
      <c r="H1847" s="21">
        <v>0</v>
      </c>
      <c r="I1847" s="21">
        <v>0</v>
      </c>
      <c r="J1847" s="21">
        <v>0</v>
      </c>
      <c r="K1847" s="21">
        <v>0</v>
      </c>
      <c r="L1847" s="21">
        <f t="shared" si="627"/>
        <v>0</v>
      </c>
      <c r="M1847" s="21">
        <f>+G1847+L1847</f>
        <v>133566456234</v>
      </c>
      <c r="N1847" s="21">
        <v>133566456234</v>
      </c>
      <c r="O1847" s="21">
        <v>133566456234</v>
      </c>
      <c r="P1847" s="21">
        <v>426302018</v>
      </c>
      <c r="Q1847" s="21">
        <v>426302018</v>
      </c>
    </row>
    <row r="1848" spans="1:17" ht="63.75" thickBot="1" x14ac:dyDescent="0.3">
      <c r="A1848" s="87" t="s">
        <v>513</v>
      </c>
      <c r="B1848" s="15" t="s">
        <v>310</v>
      </c>
      <c r="C1848" s="12" t="s">
        <v>13</v>
      </c>
      <c r="D1848" s="12">
        <v>13</v>
      </c>
      <c r="E1848" s="12" t="s">
        <v>14</v>
      </c>
      <c r="F1848" s="16" t="s">
        <v>311</v>
      </c>
      <c r="G1848" s="27">
        <f t="shared" ref="G1848:K1850" si="656">+G1849</f>
        <v>92126982346</v>
      </c>
      <c r="H1848" s="27">
        <f t="shared" si="656"/>
        <v>0</v>
      </c>
      <c r="I1848" s="27">
        <f t="shared" si="656"/>
        <v>0</v>
      </c>
      <c r="J1848" s="27">
        <f t="shared" si="656"/>
        <v>0</v>
      </c>
      <c r="K1848" s="27">
        <f t="shared" si="656"/>
        <v>0</v>
      </c>
      <c r="L1848" s="27">
        <f t="shared" si="627"/>
        <v>0</v>
      </c>
      <c r="M1848" s="27">
        <f>+M1849</f>
        <v>92126982346</v>
      </c>
      <c r="N1848" s="27">
        <f t="shared" ref="N1848:Q1850" si="657">+N1849</f>
        <v>92126982346</v>
      </c>
      <c r="O1848" s="27">
        <f t="shared" si="657"/>
        <v>92126982346</v>
      </c>
      <c r="P1848" s="27">
        <f t="shared" si="657"/>
        <v>308643829</v>
      </c>
      <c r="Q1848" s="27">
        <f t="shared" si="657"/>
        <v>308643829</v>
      </c>
    </row>
    <row r="1849" spans="1:17" ht="63.75" thickBot="1" x14ac:dyDescent="0.3">
      <c r="A1849" s="87" t="s">
        <v>513</v>
      </c>
      <c r="B1849" s="15" t="s">
        <v>312</v>
      </c>
      <c r="C1849" s="12" t="s">
        <v>13</v>
      </c>
      <c r="D1849" s="12">
        <v>13</v>
      </c>
      <c r="E1849" s="12" t="s">
        <v>14</v>
      </c>
      <c r="F1849" s="43" t="s">
        <v>311</v>
      </c>
      <c r="G1849" s="27">
        <f t="shared" si="656"/>
        <v>92126982346</v>
      </c>
      <c r="H1849" s="27">
        <f t="shared" si="656"/>
        <v>0</v>
      </c>
      <c r="I1849" s="27">
        <f t="shared" si="656"/>
        <v>0</v>
      </c>
      <c r="J1849" s="27">
        <f t="shared" si="656"/>
        <v>0</v>
      </c>
      <c r="K1849" s="27">
        <f t="shared" si="656"/>
        <v>0</v>
      </c>
      <c r="L1849" s="27">
        <f t="shared" si="627"/>
        <v>0</v>
      </c>
      <c r="M1849" s="27">
        <f>+M1850</f>
        <v>92126982346</v>
      </c>
      <c r="N1849" s="27">
        <f t="shared" si="657"/>
        <v>92126982346</v>
      </c>
      <c r="O1849" s="27">
        <f t="shared" si="657"/>
        <v>92126982346</v>
      </c>
      <c r="P1849" s="27">
        <f t="shared" si="657"/>
        <v>308643829</v>
      </c>
      <c r="Q1849" s="27">
        <f t="shared" si="657"/>
        <v>308643829</v>
      </c>
    </row>
    <row r="1850" spans="1:17" ht="19.5" thickBot="1" x14ac:dyDescent="0.3">
      <c r="A1850" s="87" t="s">
        <v>513</v>
      </c>
      <c r="B1850" s="15" t="s">
        <v>313</v>
      </c>
      <c r="C1850" s="12" t="s">
        <v>13</v>
      </c>
      <c r="D1850" s="12">
        <v>13</v>
      </c>
      <c r="E1850" s="12" t="s">
        <v>14</v>
      </c>
      <c r="F1850" s="16" t="s">
        <v>257</v>
      </c>
      <c r="G1850" s="27">
        <f t="shared" si="656"/>
        <v>92126982346</v>
      </c>
      <c r="H1850" s="27">
        <f t="shared" si="656"/>
        <v>0</v>
      </c>
      <c r="I1850" s="27">
        <f t="shared" si="656"/>
        <v>0</v>
      </c>
      <c r="J1850" s="27">
        <f t="shared" si="656"/>
        <v>0</v>
      </c>
      <c r="K1850" s="27">
        <f t="shared" si="656"/>
        <v>0</v>
      </c>
      <c r="L1850" s="27">
        <f t="shared" si="627"/>
        <v>0</v>
      </c>
      <c r="M1850" s="27">
        <f>+M1851</f>
        <v>92126982346</v>
      </c>
      <c r="N1850" s="27">
        <f t="shared" si="657"/>
        <v>92126982346</v>
      </c>
      <c r="O1850" s="27">
        <f t="shared" si="657"/>
        <v>92126982346</v>
      </c>
      <c r="P1850" s="27">
        <f t="shared" si="657"/>
        <v>308643829</v>
      </c>
      <c r="Q1850" s="27">
        <f t="shared" si="657"/>
        <v>308643829</v>
      </c>
    </row>
    <row r="1851" spans="1:17" ht="19.5" thickBot="1" x14ac:dyDescent="0.3">
      <c r="A1851" s="87" t="s">
        <v>513</v>
      </c>
      <c r="B1851" s="18" t="s">
        <v>314</v>
      </c>
      <c r="C1851" s="19" t="s">
        <v>13</v>
      </c>
      <c r="D1851" s="19">
        <v>13</v>
      </c>
      <c r="E1851" s="19" t="s">
        <v>14</v>
      </c>
      <c r="F1851" s="20" t="s">
        <v>247</v>
      </c>
      <c r="G1851" s="21">
        <v>92126982346</v>
      </c>
      <c r="H1851" s="21">
        <v>0</v>
      </c>
      <c r="I1851" s="21">
        <v>0</v>
      </c>
      <c r="J1851" s="21">
        <v>0</v>
      </c>
      <c r="K1851" s="21">
        <v>0</v>
      </c>
      <c r="L1851" s="21">
        <f t="shared" si="627"/>
        <v>0</v>
      </c>
      <c r="M1851" s="21">
        <f>+G1851+L1851</f>
        <v>92126982346</v>
      </c>
      <c r="N1851" s="21">
        <v>92126982346</v>
      </c>
      <c r="O1851" s="21">
        <v>92126982346</v>
      </c>
      <c r="P1851" s="21">
        <v>308643829</v>
      </c>
      <c r="Q1851" s="21">
        <v>308643829</v>
      </c>
    </row>
    <row r="1852" spans="1:17" ht="79.5" thickBot="1" x14ac:dyDescent="0.3">
      <c r="A1852" s="87" t="s">
        <v>513</v>
      </c>
      <c r="B1852" s="15" t="s">
        <v>315</v>
      </c>
      <c r="C1852" s="12" t="s">
        <v>13</v>
      </c>
      <c r="D1852" s="12">
        <v>13</v>
      </c>
      <c r="E1852" s="12" t="s">
        <v>14</v>
      </c>
      <c r="F1852" s="16" t="s">
        <v>316</v>
      </c>
      <c r="G1852" s="27">
        <f t="shared" ref="G1852:K1854" si="658">+G1853</f>
        <v>177242188803</v>
      </c>
      <c r="H1852" s="27">
        <f t="shared" si="658"/>
        <v>0</v>
      </c>
      <c r="I1852" s="27">
        <f t="shared" si="658"/>
        <v>0</v>
      </c>
      <c r="J1852" s="27">
        <f t="shared" si="658"/>
        <v>0</v>
      </c>
      <c r="K1852" s="27">
        <f t="shared" si="658"/>
        <v>0</v>
      </c>
      <c r="L1852" s="27">
        <f t="shared" si="627"/>
        <v>0</v>
      </c>
      <c r="M1852" s="27">
        <f>+M1853</f>
        <v>177242188803</v>
      </c>
      <c r="N1852" s="27">
        <f t="shared" ref="N1852:Q1854" si="659">+N1853</f>
        <v>177242188803</v>
      </c>
      <c r="O1852" s="27">
        <f t="shared" si="659"/>
        <v>177242188803</v>
      </c>
      <c r="P1852" s="27">
        <f t="shared" si="659"/>
        <v>12868469971</v>
      </c>
      <c r="Q1852" s="27">
        <f t="shared" si="659"/>
        <v>12868469971</v>
      </c>
    </row>
    <row r="1853" spans="1:17" ht="79.5" thickBot="1" x14ac:dyDescent="0.3">
      <c r="A1853" s="87" t="s">
        <v>513</v>
      </c>
      <c r="B1853" s="15" t="s">
        <v>317</v>
      </c>
      <c r="C1853" s="12" t="s">
        <v>13</v>
      </c>
      <c r="D1853" s="12">
        <v>13</v>
      </c>
      <c r="E1853" s="12" t="s">
        <v>14</v>
      </c>
      <c r="F1853" s="43" t="s">
        <v>316</v>
      </c>
      <c r="G1853" s="27">
        <f t="shared" si="658"/>
        <v>177242188803</v>
      </c>
      <c r="H1853" s="27">
        <f t="shared" si="658"/>
        <v>0</v>
      </c>
      <c r="I1853" s="27">
        <f t="shared" si="658"/>
        <v>0</v>
      </c>
      <c r="J1853" s="27">
        <f t="shared" si="658"/>
        <v>0</v>
      </c>
      <c r="K1853" s="27">
        <f t="shared" si="658"/>
        <v>0</v>
      </c>
      <c r="L1853" s="27">
        <f t="shared" si="627"/>
        <v>0</v>
      </c>
      <c r="M1853" s="27">
        <f>+M1854</f>
        <v>177242188803</v>
      </c>
      <c r="N1853" s="27">
        <f t="shared" si="659"/>
        <v>177242188803</v>
      </c>
      <c r="O1853" s="27">
        <f t="shared" si="659"/>
        <v>177242188803</v>
      </c>
      <c r="P1853" s="27">
        <f t="shared" si="659"/>
        <v>12868469971</v>
      </c>
      <c r="Q1853" s="27">
        <f t="shared" si="659"/>
        <v>12868469971</v>
      </c>
    </row>
    <row r="1854" spans="1:17" ht="19.5" thickBot="1" x14ac:dyDescent="0.3">
      <c r="A1854" s="87" t="s">
        <v>513</v>
      </c>
      <c r="B1854" s="15" t="s">
        <v>318</v>
      </c>
      <c r="C1854" s="12" t="s">
        <v>13</v>
      </c>
      <c r="D1854" s="12">
        <v>13</v>
      </c>
      <c r="E1854" s="12" t="s">
        <v>14</v>
      </c>
      <c r="F1854" s="16" t="s">
        <v>257</v>
      </c>
      <c r="G1854" s="27">
        <f t="shared" si="658"/>
        <v>177242188803</v>
      </c>
      <c r="H1854" s="27">
        <f t="shared" si="658"/>
        <v>0</v>
      </c>
      <c r="I1854" s="27">
        <f t="shared" si="658"/>
        <v>0</v>
      </c>
      <c r="J1854" s="27">
        <f t="shared" si="658"/>
        <v>0</v>
      </c>
      <c r="K1854" s="27">
        <f t="shared" si="658"/>
        <v>0</v>
      </c>
      <c r="L1854" s="27">
        <f t="shared" ref="L1854:L1877" si="660">+H1854-I1854+J1854-K1854</f>
        <v>0</v>
      </c>
      <c r="M1854" s="27">
        <f>+M1855</f>
        <v>177242188803</v>
      </c>
      <c r="N1854" s="27">
        <f t="shared" si="659"/>
        <v>177242188803</v>
      </c>
      <c r="O1854" s="27">
        <f t="shared" si="659"/>
        <v>177242188803</v>
      </c>
      <c r="P1854" s="27">
        <f t="shared" si="659"/>
        <v>12868469971</v>
      </c>
      <c r="Q1854" s="27">
        <f t="shared" si="659"/>
        <v>12868469971</v>
      </c>
    </row>
    <row r="1855" spans="1:17" ht="19.5" thickBot="1" x14ac:dyDescent="0.3">
      <c r="A1855" s="87" t="s">
        <v>513</v>
      </c>
      <c r="B1855" s="18" t="s">
        <v>319</v>
      </c>
      <c r="C1855" s="19" t="s">
        <v>13</v>
      </c>
      <c r="D1855" s="19">
        <v>13</v>
      </c>
      <c r="E1855" s="19" t="s">
        <v>14</v>
      </c>
      <c r="F1855" s="20" t="s">
        <v>247</v>
      </c>
      <c r="G1855" s="21">
        <v>177242188803</v>
      </c>
      <c r="H1855" s="21">
        <v>0</v>
      </c>
      <c r="I1855" s="21">
        <v>0</v>
      </c>
      <c r="J1855" s="21">
        <v>0</v>
      </c>
      <c r="K1855" s="21">
        <v>0</v>
      </c>
      <c r="L1855" s="21">
        <f t="shared" si="660"/>
        <v>0</v>
      </c>
      <c r="M1855" s="21">
        <f>+G1855+L1855</f>
        <v>177242188803</v>
      </c>
      <c r="N1855" s="21">
        <v>177242188803</v>
      </c>
      <c r="O1855" s="21">
        <v>177242188803</v>
      </c>
      <c r="P1855" s="21">
        <v>12868469971</v>
      </c>
      <c r="Q1855" s="21">
        <v>12868469971</v>
      </c>
    </row>
    <row r="1856" spans="1:17" ht="48" thickBot="1" x14ac:dyDescent="0.3">
      <c r="A1856" s="87" t="s">
        <v>513</v>
      </c>
      <c r="B1856" s="15" t="s">
        <v>320</v>
      </c>
      <c r="C1856" s="12" t="s">
        <v>13</v>
      </c>
      <c r="D1856" s="12">
        <v>13</v>
      </c>
      <c r="E1856" s="12" t="s">
        <v>14</v>
      </c>
      <c r="F1856" s="16" t="s">
        <v>321</v>
      </c>
      <c r="G1856" s="27">
        <f t="shared" ref="G1856:K1858" si="661">+G1857</f>
        <v>186661572672</v>
      </c>
      <c r="H1856" s="27">
        <f t="shared" si="661"/>
        <v>0</v>
      </c>
      <c r="I1856" s="27">
        <f t="shared" si="661"/>
        <v>0</v>
      </c>
      <c r="J1856" s="27">
        <f t="shared" si="661"/>
        <v>0</v>
      </c>
      <c r="K1856" s="27">
        <f t="shared" si="661"/>
        <v>0</v>
      </c>
      <c r="L1856" s="27">
        <f t="shared" si="660"/>
        <v>0</v>
      </c>
      <c r="M1856" s="27">
        <f>+M1857</f>
        <v>186661572672</v>
      </c>
      <c r="N1856" s="27">
        <f t="shared" ref="N1856:Q1858" si="662">+N1857</f>
        <v>186661572672</v>
      </c>
      <c r="O1856" s="27">
        <f t="shared" si="662"/>
        <v>186661572672</v>
      </c>
      <c r="P1856" s="27">
        <f t="shared" si="662"/>
        <v>65829708441</v>
      </c>
      <c r="Q1856" s="27">
        <f t="shared" si="662"/>
        <v>65829708441</v>
      </c>
    </row>
    <row r="1857" spans="1:17" ht="48" thickBot="1" x14ac:dyDescent="0.3">
      <c r="A1857" s="87" t="s">
        <v>513</v>
      </c>
      <c r="B1857" s="15" t="s">
        <v>322</v>
      </c>
      <c r="C1857" s="12" t="s">
        <v>13</v>
      </c>
      <c r="D1857" s="12">
        <v>13</v>
      </c>
      <c r="E1857" s="12" t="s">
        <v>14</v>
      </c>
      <c r="F1857" s="43" t="s">
        <v>321</v>
      </c>
      <c r="G1857" s="27">
        <f t="shared" si="661"/>
        <v>186661572672</v>
      </c>
      <c r="H1857" s="27">
        <f t="shared" si="661"/>
        <v>0</v>
      </c>
      <c r="I1857" s="27">
        <f t="shared" si="661"/>
        <v>0</v>
      </c>
      <c r="J1857" s="27">
        <f t="shared" si="661"/>
        <v>0</v>
      </c>
      <c r="K1857" s="27">
        <f t="shared" si="661"/>
        <v>0</v>
      </c>
      <c r="L1857" s="27">
        <f t="shared" si="660"/>
        <v>0</v>
      </c>
      <c r="M1857" s="27">
        <f>+M1858</f>
        <v>186661572672</v>
      </c>
      <c r="N1857" s="27">
        <f t="shared" si="662"/>
        <v>186661572672</v>
      </c>
      <c r="O1857" s="27">
        <f t="shared" si="662"/>
        <v>186661572672</v>
      </c>
      <c r="P1857" s="27">
        <f t="shared" si="662"/>
        <v>65829708441</v>
      </c>
      <c r="Q1857" s="27">
        <f t="shared" si="662"/>
        <v>65829708441</v>
      </c>
    </row>
    <row r="1858" spans="1:17" ht="19.5" thickBot="1" x14ac:dyDescent="0.3">
      <c r="A1858" s="87" t="s">
        <v>513</v>
      </c>
      <c r="B1858" s="15" t="s">
        <v>323</v>
      </c>
      <c r="C1858" s="12" t="s">
        <v>13</v>
      </c>
      <c r="D1858" s="12">
        <v>13</v>
      </c>
      <c r="E1858" s="12" t="s">
        <v>14</v>
      </c>
      <c r="F1858" s="16" t="s">
        <v>257</v>
      </c>
      <c r="G1858" s="27">
        <f t="shared" si="661"/>
        <v>186661572672</v>
      </c>
      <c r="H1858" s="27">
        <f t="shared" si="661"/>
        <v>0</v>
      </c>
      <c r="I1858" s="27">
        <f t="shared" si="661"/>
        <v>0</v>
      </c>
      <c r="J1858" s="27">
        <f t="shared" si="661"/>
        <v>0</v>
      </c>
      <c r="K1858" s="27">
        <f t="shared" si="661"/>
        <v>0</v>
      </c>
      <c r="L1858" s="27">
        <f t="shared" si="660"/>
        <v>0</v>
      </c>
      <c r="M1858" s="27">
        <f>+M1859</f>
        <v>186661572672</v>
      </c>
      <c r="N1858" s="27">
        <f t="shared" si="662"/>
        <v>186661572672</v>
      </c>
      <c r="O1858" s="27">
        <f t="shared" si="662"/>
        <v>186661572672</v>
      </c>
      <c r="P1858" s="27">
        <f t="shared" si="662"/>
        <v>65829708441</v>
      </c>
      <c r="Q1858" s="27">
        <f t="shared" si="662"/>
        <v>65829708441</v>
      </c>
    </row>
    <row r="1859" spans="1:17" ht="19.5" thickBot="1" x14ac:dyDescent="0.3">
      <c r="A1859" s="87" t="s">
        <v>513</v>
      </c>
      <c r="B1859" s="18" t="s">
        <v>324</v>
      </c>
      <c r="C1859" s="45" t="s">
        <v>13</v>
      </c>
      <c r="D1859" s="45">
        <v>13</v>
      </c>
      <c r="E1859" s="19" t="s">
        <v>14</v>
      </c>
      <c r="F1859" s="20" t="s">
        <v>247</v>
      </c>
      <c r="G1859" s="21">
        <v>186661572672</v>
      </c>
      <c r="H1859" s="21">
        <v>0</v>
      </c>
      <c r="I1859" s="21">
        <v>0</v>
      </c>
      <c r="J1859" s="21">
        <v>0</v>
      </c>
      <c r="K1859" s="21">
        <v>0</v>
      </c>
      <c r="L1859" s="21">
        <f t="shared" si="660"/>
        <v>0</v>
      </c>
      <c r="M1859" s="21">
        <f>+G1859+L1859</f>
        <v>186661572672</v>
      </c>
      <c r="N1859" s="21">
        <v>186661572672</v>
      </c>
      <c r="O1859" s="21">
        <v>186661572672</v>
      </c>
      <c r="P1859" s="21">
        <v>65829708441</v>
      </c>
      <c r="Q1859" s="21">
        <v>65829708441</v>
      </c>
    </row>
    <row r="1860" spans="1:17" ht="63.75" thickBot="1" x14ac:dyDescent="0.3">
      <c r="A1860" s="87" t="s">
        <v>513</v>
      </c>
      <c r="B1860" s="15" t="s">
        <v>325</v>
      </c>
      <c r="C1860" s="12" t="s">
        <v>13</v>
      </c>
      <c r="D1860" s="12">
        <v>13</v>
      </c>
      <c r="E1860" s="12" t="s">
        <v>14</v>
      </c>
      <c r="F1860" s="16" t="s">
        <v>326</v>
      </c>
      <c r="G1860" s="27">
        <f t="shared" ref="G1860:K1862" si="663">+G1861</f>
        <v>217966528302</v>
      </c>
      <c r="H1860" s="27">
        <f t="shared" si="663"/>
        <v>0</v>
      </c>
      <c r="I1860" s="27">
        <f t="shared" si="663"/>
        <v>0</v>
      </c>
      <c r="J1860" s="27">
        <f t="shared" si="663"/>
        <v>0</v>
      </c>
      <c r="K1860" s="27">
        <f t="shared" si="663"/>
        <v>0</v>
      </c>
      <c r="L1860" s="27">
        <f t="shared" si="660"/>
        <v>0</v>
      </c>
      <c r="M1860" s="27">
        <f>+M1861</f>
        <v>217966528302</v>
      </c>
      <c r="N1860" s="27">
        <f t="shared" ref="N1860:Q1862" si="664">+N1861</f>
        <v>217966528302</v>
      </c>
      <c r="O1860" s="27">
        <f t="shared" si="664"/>
        <v>217966528302</v>
      </c>
      <c r="P1860" s="27">
        <f t="shared" si="664"/>
        <v>35582322411</v>
      </c>
      <c r="Q1860" s="27">
        <f t="shared" si="664"/>
        <v>35582322411</v>
      </c>
    </row>
    <row r="1861" spans="1:17" ht="63.75" thickBot="1" x14ac:dyDescent="0.3">
      <c r="A1861" s="87" t="s">
        <v>513</v>
      </c>
      <c r="B1861" s="15" t="s">
        <v>327</v>
      </c>
      <c r="C1861" s="12" t="s">
        <v>13</v>
      </c>
      <c r="D1861" s="12">
        <v>13</v>
      </c>
      <c r="E1861" s="12" t="s">
        <v>14</v>
      </c>
      <c r="F1861" s="43" t="s">
        <v>326</v>
      </c>
      <c r="G1861" s="27">
        <f t="shared" si="663"/>
        <v>217966528302</v>
      </c>
      <c r="H1861" s="27">
        <f t="shared" si="663"/>
        <v>0</v>
      </c>
      <c r="I1861" s="27">
        <f t="shared" si="663"/>
        <v>0</v>
      </c>
      <c r="J1861" s="27">
        <f t="shared" si="663"/>
        <v>0</v>
      </c>
      <c r="K1861" s="27">
        <f t="shared" si="663"/>
        <v>0</v>
      </c>
      <c r="L1861" s="27">
        <f t="shared" si="660"/>
        <v>0</v>
      </c>
      <c r="M1861" s="27">
        <f>+M1862</f>
        <v>217966528302</v>
      </c>
      <c r="N1861" s="27">
        <f t="shared" si="664"/>
        <v>217966528302</v>
      </c>
      <c r="O1861" s="27">
        <f t="shared" si="664"/>
        <v>217966528302</v>
      </c>
      <c r="P1861" s="27">
        <f t="shared" si="664"/>
        <v>35582322411</v>
      </c>
      <c r="Q1861" s="27">
        <f t="shared" si="664"/>
        <v>35582322411</v>
      </c>
    </row>
    <row r="1862" spans="1:17" ht="19.5" thickBot="1" x14ac:dyDescent="0.3">
      <c r="A1862" s="87" t="s">
        <v>513</v>
      </c>
      <c r="B1862" s="15" t="s">
        <v>328</v>
      </c>
      <c r="C1862" s="12" t="s">
        <v>13</v>
      </c>
      <c r="D1862" s="12">
        <v>13</v>
      </c>
      <c r="E1862" s="12" t="s">
        <v>14</v>
      </c>
      <c r="F1862" s="16" t="s">
        <v>257</v>
      </c>
      <c r="G1862" s="27">
        <f t="shared" si="663"/>
        <v>217966528302</v>
      </c>
      <c r="H1862" s="27">
        <f t="shared" si="663"/>
        <v>0</v>
      </c>
      <c r="I1862" s="27">
        <f t="shared" si="663"/>
        <v>0</v>
      </c>
      <c r="J1862" s="27">
        <f t="shared" si="663"/>
        <v>0</v>
      </c>
      <c r="K1862" s="27">
        <f t="shared" si="663"/>
        <v>0</v>
      </c>
      <c r="L1862" s="27">
        <f t="shared" si="660"/>
        <v>0</v>
      </c>
      <c r="M1862" s="27">
        <f>+M1863</f>
        <v>217966528302</v>
      </c>
      <c r="N1862" s="27">
        <f t="shared" si="664"/>
        <v>217966528302</v>
      </c>
      <c r="O1862" s="27">
        <f t="shared" si="664"/>
        <v>217966528302</v>
      </c>
      <c r="P1862" s="27">
        <f t="shared" si="664"/>
        <v>35582322411</v>
      </c>
      <c r="Q1862" s="27">
        <f t="shared" si="664"/>
        <v>35582322411</v>
      </c>
    </row>
    <row r="1863" spans="1:17" ht="19.5" thickBot="1" x14ac:dyDescent="0.3">
      <c r="A1863" s="87" t="s">
        <v>513</v>
      </c>
      <c r="B1863" s="18" t="s">
        <v>329</v>
      </c>
      <c r="C1863" s="19" t="s">
        <v>13</v>
      </c>
      <c r="D1863" s="19">
        <v>13</v>
      </c>
      <c r="E1863" s="19" t="s">
        <v>14</v>
      </c>
      <c r="F1863" s="20" t="s">
        <v>247</v>
      </c>
      <c r="G1863" s="21">
        <v>217966528302</v>
      </c>
      <c r="H1863" s="21">
        <v>0</v>
      </c>
      <c r="I1863" s="21">
        <v>0</v>
      </c>
      <c r="J1863" s="21">
        <v>0</v>
      </c>
      <c r="K1863" s="21">
        <v>0</v>
      </c>
      <c r="L1863" s="21">
        <f t="shared" si="660"/>
        <v>0</v>
      </c>
      <c r="M1863" s="21">
        <f>+G1863+L1863</f>
        <v>217966528302</v>
      </c>
      <c r="N1863" s="21">
        <v>217966528302</v>
      </c>
      <c r="O1863" s="21">
        <v>217966528302</v>
      </c>
      <c r="P1863" s="21">
        <v>35582322411</v>
      </c>
      <c r="Q1863" s="21">
        <v>35582322411</v>
      </c>
    </row>
    <row r="1864" spans="1:17" ht="63.75" thickBot="1" x14ac:dyDescent="0.3">
      <c r="A1864" s="87" t="s">
        <v>513</v>
      </c>
      <c r="B1864" s="15" t="s">
        <v>330</v>
      </c>
      <c r="C1864" s="12" t="s">
        <v>13</v>
      </c>
      <c r="D1864" s="12">
        <v>13</v>
      </c>
      <c r="E1864" s="12" t="s">
        <v>14</v>
      </c>
      <c r="F1864" s="16" t="s">
        <v>331</v>
      </c>
      <c r="G1864" s="27">
        <f t="shared" ref="G1864:K1866" si="665">+G1865</f>
        <v>264689746048</v>
      </c>
      <c r="H1864" s="27">
        <f t="shared" si="665"/>
        <v>0</v>
      </c>
      <c r="I1864" s="27">
        <f t="shared" si="665"/>
        <v>0</v>
      </c>
      <c r="J1864" s="27">
        <f t="shared" si="665"/>
        <v>0</v>
      </c>
      <c r="K1864" s="27">
        <f t="shared" si="665"/>
        <v>0</v>
      </c>
      <c r="L1864" s="27">
        <f t="shared" si="660"/>
        <v>0</v>
      </c>
      <c r="M1864" s="27">
        <f>+M1865</f>
        <v>264689746048</v>
      </c>
      <c r="N1864" s="27">
        <f t="shared" ref="N1864:Q1866" si="666">+N1865</f>
        <v>264689746048</v>
      </c>
      <c r="O1864" s="27">
        <f t="shared" si="666"/>
        <v>264689746048</v>
      </c>
      <c r="P1864" s="27">
        <f t="shared" si="666"/>
        <v>18890851579</v>
      </c>
      <c r="Q1864" s="27">
        <f t="shared" si="666"/>
        <v>18890851579</v>
      </c>
    </row>
    <row r="1865" spans="1:17" ht="63.75" thickBot="1" x14ac:dyDescent="0.3">
      <c r="A1865" s="87" t="s">
        <v>513</v>
      </c>
      <c r="B1865" s="15" t="s">
        <v>332</v>
      </c>
      <c r="C1865" s="12" t="s">
        <v>13</v>
      </c>
      <c r="D1865" s="12">
        <v>13</v>
      </c>
      <c r="E1865" s="12" t="s">
        <v>14</v>
      </c>
      <c r="F1865" s="43" t="s">
        <v>331</v>
      </c>
      <c r="G1865" s="27">
        <f t="shared" si="665"/>
        <v>264689746048</v>
      </c>
      <c r="H1865" s="27">
        <f t="shared" si="665"/>
        <v>0</v>
      </c>
      <c r="I1865" s="27">
        <f t="shared" si="665"/>
        <v>0</v>
      </c>
      <c r="J1865" s="27">
        <f t="shared" si="665"/>
        <v>0</v>
      </c>
      <c r="K1865" s="27">
        <f t="shared" si="665"/>
        <v>0</v>
      </c>
      <c r="L1865" s="27">
        <f t="shared" si="660"/>
        <v>0</v>
      </c>
      <c r="M1865" s="27">
        <f>+M1866</f>
        <v>264689746048</v>
      </c>
      <c r="N1865" s="27">
        <f t="shared" si="666"/>
        <v>264689746048</v>
      </c>
      <c r="O1865" s="27">
        <f t="shared" si="666"/>
        <v>264689746048</v>
      </c>
      <c r="P1865" s="27">
        <f t="shared" si="666"/>
        <v>18890851579</v>
      </c>
      <c r="Q1865" s="27">
        <f t="shared" si="666"/>
        <v>18890851579</v>
      </c>
    </row>
    <row r="1866" spans="1:17" ht="19.5" thickBot="1" x14ac:dyDescent="0.3">
      <c r="A1866" s="87" t="s">
        <v>513</v>
      </c>
      <c r="B1866" s="15" t="s">
        <v>333</v>
      </c>
      <c r="C1866" s="12" t="s">
        <v>13</v>
      </c>
      <c r="D1866" s="12">
        <v>13</v>
      </c>
      <c r="E1866" s="12" t="s">
        <v>14</v>
      </c>
      <c r="F1866" s="16" t="s">
        <v>257</v>
      </c>
      <c r="G1866" s="27">
        <f t="shared" si="665"/>
        <v>264689746048</v>
      </c>
      <c r="H1866" s="27">
        <f t="shared" si="665"/>
        <v>0</v>
      </c>
      <c r="I1866" s="27">
        <f t="shared" si="665"/>
        <v>0</v>
      </c>
      <c r="J1866" s="27">
        <f t="shared" si="665"/>
        <v>0</v>
      </c>
      <c r="K1866" s="27">
        <f t="shared" si="665"/>
        <v>0</v>
      </c>
      <c r="L1866" s="27">
        <f t="shared" si="660"/>
        <v>0</v>
      </c>
      <c r="M1866" s="27">
        <f>+M1867</f>
        <v>264689746048</v>
      </c>
      <c r="N1866" s="27">
        <f t="shared" si="666"/>
        <v>264689746048</v>
      </c>
      <c r="O1866" s="27">
        <f t="shared" si="666"/>
        <v>264689746048</v>
      </c>
      <c r="P1866" s="27">
        <f t="shared" si="666"/>
        <v>18890851579</v>
      </c>
      <c r="Q1866" s="27">
        <f t="shared" si="666"/>
        <v>18890851579</v>
      </c>
    </row>
    <row r="1867" spans="1:17" ht="19.5" thickBot="1" x14ac:dyDescent="0.3">
      <c r="A1867" s="87" t="s">
        <v>513</v>
      </c>
      <c r="B1867" s="18" t="s">
        <v>334</v>
      </c>
      <c r="C1867" s="19" t="s">
        <v>13</v>
      </c>
      <c r="D1867" s="19">
        <v>13</v>
      </c>
      <c r="E1867" s="19" t="s">
        <v>14</v>
      </c>
      <c r="F1867" s="20" t="s">
        <v>247</v>
      </c>
      <c r="G1867" s="21">
        <v>264689746048</v>
      </c>
      <c r="H1867" s="21">
        <v>0</v>
      </c>
      <c r="I1867" s="21">
        <v>0</v>
      </c>
      <c r="J1867" s="21">
        <v>0</v>
      </c>
      <c r="K1867" s="21">
        <v>0</v>
      </c>
      <c r="L1867" s="21">
        <f t="shared" si="660"/>
        <v>0</v>
      </c>
      <c r="M1867" s="21">
        <f>+G1867+L1867</f>
        <v>264689746048</v>
      </c>
      <c r="N1867" s="21">
        <v>264689746048</v>
      </c>
      <c r="O1867" s="21">
        <v>264689746048</v>
      </c>
      <c r="P1867" s="21">
        <v>18890851579</v>
      </c>
      <c r="Q1867" s="21">
        <v>18890851579</v>
      </c>
    </row>
    <row r="1868" spans="1:17" ht="63.75" thickBot="1" x14ac:dyDescent="0.3">
      <c r="A1868" s="87" t="s">
        <v>513</v>
      </c>
      <c r="B1868" s="15" t="s">
        <v>335</v>
      </c>
      <c r="C1868" s="12" t="s">
        <v>13</v>
      </c>
      <c r="D1868" s="12">
        <v>13</v>
      </c>
      <c r="E1868" s="12" t="s">
        <v>14</v>
      </c>
      <c r="F1868" s="16" t="s">
        <v>336</v>
      </c>
      <c r="G1868" s="27">
        <f t="shared" ref="G1868:K1870" si="667">+G1869</f>
        <v>141607661383</v>
      </c>
      <c r="H1868" s="27">
        <f t="shared" si="667"/>
        <v>0</v>
      </c>
      <c r="I1868" s="27">
        <f t="shared" si="667"/>
        <v>0</v>
      </c>
      <c r="J1868" s="27">
        <f t="shared" si="667"/>
        <v>0</v>
      </c>
      <c r="K1868" s="27">
        <f t="shared" si="667"/>
        <v>0</v>
      </c>
      <c r="L1868" s="27">
        <f t="shared" si="660"/>
        <v>0</v>
      </c>
      <c r="M1868" s="27">
        <f>+M1869</f>
        <v>141607661383</v>
      </c>
      <c r="N1868" s="27">
        <f t="shared" ref="N1868:Q1870" si="668">+N1869</f>
        <v>141607661383</v>
      </c>
      <c r="O1868" s="27">
        <f t="shared" si="668"/>
        <v>141607661383</v>
      </c>
      <c r="P1868" s="27">
        <f t="shared" si="668"/>
        <v>35860807678</v>
      </c>
      <c r="Q1868" s="27">
        <f t="shared" si="668"/>
        <v>35860807678</v>
      </c>
    </row>
    <row r="1869" spans="1:17" ht="63.75" thickBot="1" x14ac:dyDescent="0.3">
      <c r="A1869" s="87" t="s">
        <v>513</v>
      </c>
      <c r="B1869" s="15" t="s">
        <v>337</v>
      </c>
      <c r="C1869" s="12" t="s">
        <v>13</v>
      </c>
      <c r="D1869" s="12">
        <v>13</v>
      </c>
      <c r="E1869" s="12" t="s">
        <v>14</v>
      </c>
      <c r="F1869" s="43" t="s">
        <v>336</v>
      </c>
      <c r="G1869" s="27">
        <f t="shared" si="667"/>
        <v>141607661383</v>
      </c>
      <c r="H1869" s="27">
        <f t="shared" si="667"/>
        <v>0</v>
      </c>
      <c r="I1869" s="27">
        <f t="shared" si="667"/>
        <v>0</v>
      </c>
      <c r="J1869" s="27">
        <f t="shared" si="667"/>
        <v>0</v>
      </c>
      <c r="K1869" s="27">
        <f t="shared" si="667"/>
        <v>0</v>
      </c>
      <c r="L1869" s="27">
        <f t="shared" si="660"/>
        <v>0</v>
      </c>
      <c r="M1869" s="27">
        <f>+M1870</f>
        <v>141607661383</v>
      </c>
      <c r="N1869" s="27">
        <f t="shared" si="668"/>
        <v>141607661383</v>
      </c>
      <c r="O1869" s="27">
        <f t="shared" si="668"/>
        <v>141607661383</v>
      </c>
      <c r="P1869" s="27">
        <f t="shared" si="668"/>
        <v>35860807678</v>
      </c>
      <c r="Q1869" s="27">
        <f t="shared" si="668"/>
        <v>35860807678</v>
      </c>
    </row>
    <row r="1870" spans="1:17" ht="19.5" thickBot="1" x14ac:dyDescent="0.3">
      <c r="A1870" s="87" t="s">
        <v>513</v>
      </c>
      <c r="B1870" s="15" t="s">
        <v>338</v>
      </c>
      <c r="C1870" s="12" t="s">
        <v>13</v>
      </c>
      <c r="D1870" s="12">
        <v>13</v>
      </c>
      <c r="E1870" s="12" t="s">
        <v>14</v>
      </c>
      <c r="F1870" s="16" t="s">
        <v>257</v>
      </c>
      <c r="G1870" s="27">
        <f t="shared" si="667"/>
        <v>141607661383</v>
      </c>
      <c r="H1870" s="27">
        <f t="shared" si="667"/>
        <v>0</v>
      </c>
      <c r="I1870" s="27">
        <f t="shared" si="667"/>
        <v>0</v>
      </c>
      <c r="J1870" s="27">
        <f t="shared" si="667"/>
        <v>0</v>
      </c>
      <c r="K1870" s="27">
        <f t="shared" si="667"/>
        <v>0</v>
      </c>
      <c r="L1870" s="27">
        <f t="shared" si="660"/>
        <v>0</v>
      </c>
      <c r="M1870" s="27">
        <f>+M1871</f>
        <v>141607661383</v>
      </c>
      <c r="N1870" s="27">
        <f t="shared" si="668"/>
        <v>141607661383</v>
      </c>
      <c r="O1870" s="27">
        <f t="shared" si="668"/>
        <v>141607661383</v>
      </c>
      <c r="P1870" s="27">
        <f t="shared" si="668"/>
        <v>35860807678</v>
      </c>
      <c r="Q1870" s="27">
        <f t="shared" si="668"/>
        <v>35860807678</v>
      </c>
    </row>
    <row r="1871" spans="1:17" ht="19.5" thickBot="1" x14ac:dyDescent="0.3">
      <c r="A1871" s="87" t="s">
        <v>513</v>
      </c>
      <c r="B1871" s="18" t="s">
        <v>339</v>
      </c>
      <c r="C1871" s="19" t="s">
        <v>13</v>
      </c>
      <c r="D1871" s="19">
        <v>13</v>
      </c>
      <c r="E1871" s="19" t="s">
        <v>14</v>
      </c>
      <c r="F1871" s="20" t="s">
        <v>247</v>
      </c>
      <c r="G1871" s="21">
        <v>141607661383</v>
      </c>
      <c r="H1871" s="21">
        <v>0</v>
      </c>
      <c r="I1871" s="21">
        <v>0</v>
      </c>
      <c r="J1871" s="21">
        <v>0</v>
      </c>
      <c r="K1871" s="21">
        <v>0</v>
      </c>
      <c r="L1871" s="21">
        <f t="shared" si="660"/>
        <v>0</v>
      </c>
      <c r="M1871" s="21">
        <f>+G1871+L1871</f>
        <v>141607661383</v>
      </c>
      <c r="N1871" s="21">
        <v>141607661383</v>
      </c>
      <c r="O1871" s="21">
        <v>141607661383</v>
      </c>
      <c r="P1871" s="21">
        <v>35860807678</v>
      </c>
      <c r="Q1871" s="21">
        <v>35860807678</v>
      </c>
    </row>
    <row r="1872" spans="1:17" ht="48" thickBot="1" x14ac:dyDescent="0.3">
      <c r="A1872" s="87" t="s">
        <v>513</v>
      </c>
      <c r="B1872" s="15" t="s">
        <v>340</v>
      </c>
      <c r="C1872" s="12" t="s">
        <v>13</v>
      </c>
      <c r="D1872" s="12">
        <v>13</v>
      </c>
      <c r="E1872" s="12" t="s">
        <v>14</v>
      </c>
      <c r="F1872" s="16" t="s">
        <v>341</v>
      </c>
      <c r="G1872" s="27">
        <f t="shared" ref="G1872:K1874" si="669">+G1873</f>
        <v>326484319237</v>
      </c>
      <c r="H1872" s="27">
        <f t="shared" si="669"/>
        <v>0</v>
      </c>
      <c r="I1872" s="27">
        <f t="shared" si="669"/>
        <v>0</v>
      </c>
      <c r="J1872" s="27">
        <f t="shared" si="669"/>
        <v>0</v>
      </c>
      <c r="K1872" s="27">
        <f t="shared" si="669"/>
        <v>0</v>
      </c>
      <c r="L1872" s="27">
        <f t="shared" si="660"/>
        <v>0</v>
      </c>
      <c r="M1872" s="27">
        <f>+M1873</f>
        <v>326484319237</v>
      </c>
      <c r="N1872" s="27">
        <f t="shared" ref="N1872:Q1874" si="670">+N1873</f>
        <v>326484319237</v>
      </c>
      <c r="O1872" s="27">
        <f t="shared" si="670"/>
        <v>326484319237</v>
      </c>
      <c r="P1872" s="27">
        <f t="shared" si="670"/>
        <v>18896410145</v>
      </c>
      <c r="Q1872" s="27">
        <f t="shared" si="670"/>
        <v>18896410145</v>
      </c>
    </row>
    <row r="1873" spans="1:17" ht="48" thickBot="1" x14ac:dyDescent="0.3">
      <c r="A1873" s="87" t="s">
        <v>513</v>
      </c>
      <c r="B1873" s="15" t="s">
        <v>342</v>
      </c>
      <c r="C1873" s="12" t="s">
        <v>13</v>
      </c>
      <c r="D1873" s="12">
        <v>13</v>
      </c>
      <c r="E1873" s="12" t="s">
        <v>14</v>
      </c>
      <c r="F1873" s="43" t="s">
        <v>341</v>
      </c>
      <c r="G1873" s="27">
        <f t="shared" si="669"/>
        <v>326484319237</v>
      </c>
      <c r="H1873" s="27">
        <f t="shared" si="669"/>
        <v>0</v>
      </c>
      <c r="I1873" s="27">
        <f t="shared" si="669"/>
        <v>0</v>
      </c>
      <c r="J1873" s="27">
        <f t="shared" si="669"/>
        <v>0</v>
      </c>
      <c r="K1873" s="27">
        <f t="shared" si="669"/>
        <v>0</v>
      </c>
      <c r="L1873" s="27">
        <f t="shared" si="660"/>
        <v>0</v>
      </c>
      <c r="M1873" s="27">
        <f>+M1874</f>
        <v>326484319237</v>
      </c>
      <c r="N1873" s="27">
        <f t="shared" si="670"/>
        <v>326484319237</v>
      </c>
      <c r="O1873" s="27">
        <f t="shared" si="670"/>
        <v>326484319237</v>
      </c>
      <c r="P1873" s="27">
        <f t="shared" si="670"/>
        <v>18896410145</v>
      </c>
      <c r="Q1873" s="27">
        <f t="shared" si="670"/>
        <v>18896410145</v>
      </c>
    </row>
    <row r="1874" spans="1:17" ht="19.5" thickBot="1" x14ac:dyDescent="0.3">
      <c r="A1874" s="87" t="s">
        <v>513</v>
      </c>
      <c r="B1874" s="15" t="s">
        <v>343</v>
      </c>
      <c r="C1874" s="12" t="s">
        <v>13</v>
      </c>
      <c r="D1874" s="12">
        <v>13</v>
      </c>
      <c r="E1874" s="12" t="s">
        <v>14</v>
      </c>
      <c r="F1874" s="16" t="s">
        <v>257</v>
      </c>
      <c r="G1874" s="27">
        <f t="shared" si="669"/>
        <v>326484319237</v>
      </c>
      <c r="H1874" s="27">
        <f t="shared" si="669"/>
        <v>0</v>
      </c>
      <c r="I1874" s="27">
        <f t="shared" si="669"/>
        <v>0</v>
      </c>
      <c r="J1874" s="27">
        <f t="shared" si="669"/>
        <v>0</v>
      </c>
      <c r="K1874" s="27">
        <f t="shared" si="669"/>
        <v>0</v>
      </c>
      <c r="L1874" s="27">
        <f t="shared" si="660"/>
        <v>0</v>
      </c>
      <c r="M1874" s="27">
        <f>+M1875</f>
        <v>326484319237</v>
      </c>
      <c r="N1874" s="27">
        <f t="shared" si="670"/>
        <v>326484319237</v>
      </c>
      <c r="O1874" s="27">
        <f t="shared" si="670"/>
        <v>326484319237</v>
      </c>
      <c r="P1874" s="27">
        <f t="shared" si="670"/>
        <v>18896410145</v>
      </c>
      <c r="Q1874" s="27">
        <f t="shared" si="670"/>
        <v>18896410145</v>
      </c>
    </row>
    <row r="1875" spans="1:17" ht="19.5" thickBot="1" x14ac:dyDescent="0.3">
      <c r="A1875" s="87" t="s">
        <v>513</v>
      </c>
      <c r="B1875" s="18" t="s">
        <v>344</v>
      </c>
      <c r="C1875" s="19" t="s">
        <v>13</v>
      </c>
      <c r="D1875" s="19">
        <v>13</v>
      </c>
      <c r="E1875" s="19" t="s">
        <v>14</v>
      </c>
      <c r="F1875" s="20" t="s">
        <v>247</v>
      </c>
      <c r="G1875" s="21">
        <v>326484319237</v>
      </c>
      <c r="H1875" s="21">
        <v>0</v>
      </c>
      <c r="I1875" s="21">
        <v>0</v>
      </c>
      <c r="J1875" s="21">
        <v>0</v>
      </c>
      <c r="K1875" s="21">
        <v>0</v>
      </c>
      <c r="L1875" s="21">
        <f t="shared" si="660"/>
        <v>0</v>
      </c>
      <c r="M1875" s="21">
        <f>+G1875+L1875</f>
        <v>326484319237</v>
      </c>
      <c r="N1875" s="21">
        <v>326484319237</v>
      </c>
      <c r="O1875" s="21">
        <v>326484319237</v>
      </c>
      <c r="P1875" s="21">
        <v>18896410145</v>
      </c>
      <c r="Q1875" s="21">
        <v>18896410145</v>
      </c>
    </row>
    <row r="1876" spans="1:17" ht="63.75" thickBot="1" x14ac:dyDescent="0.3">
      <c r="A1876" s="87" t="s">
        <v>513</v>
      </c>
      <c r="B1876" s="15" t="s">
        <v>345</v>
      </c>
      <c r="C1876" s="12" t="s">
        <v>13</v>
      </c>
      <c r="D1876" s="12">
        <v>13</v>
      </c>
      <c r="E1876" s="12" t="s">
        <v>14</v>
      </c>
      <c r="F1876" s="16" t="s">
        <v>346</v>
      </c>
      <c r="G1876" s="27">
        <f t="shared" ref="G1876:K1878" si="671">+G1877</f>
        <v>103270216578</v>
      </c>
      <c r="H1876" s="27">
        <f t="shared" si="671"/>
        <v>0</v>
      </c>
      <c r="I1876" s="27">
        <f t="shared" si="671"/>
        <v>0</v>
      </c>
      <c r="J1876" s="27">
        <f t="shared" si="671"/>
        <v>0</v>
      </c>
      <c r="K1876" s="27">
        <f t="shared" si="671"/>
        <v>0</v>
      </c>
      <c r="L1876" s="27">
        <f t="shared" si="660"/>
        <v>0</v>
      </c>
      <c r="M1876" s="27">
        <f>+M1877</f>
        <v>103270216578</v>
      </c>
      <c r="N1876" s="27">
        <f t="shared" ref="N1876:Q1878" si="672">+N1877</f>
        <v>103270216578</v>
      </c>
      <c r="O1876" s="27">
        <f t="shared" si="672"/>
        <v>103270216578</v>
      </c>
      <c r="P1876" s="27">
        <f t="shared" si="672"/>
        <v>2037283578</v>
      </c>
      <c r="Q1876" s="27">
        <f t="shared" si="672"/>
        <v>2037283578</v>
      </c>
    </row>
    <row r="1877" spans="1:17" ht="63.75" thickBot="1" x14ac:dyDescent="0.3">
      <c r="A1877" s="87" t="s">
        <v>513</v>
      </c>
      <c r="B1877" s="15" t="s">
        <v>347</v>
      </c>
      <c r="C1877" s="12" t="s">
        <v>13</v>
      </c>
      <c r="D1877" s="12">
        <v>13</v>
      </c>
      <c r="E1877" s="12" t="s">
        <v>14</v>
      </c>
      <c r="F1877" s="43" t="s">
        <v>346</v>
      </c>
      <c r="G1877" s="27">
        <f t="shared" si="671"/>
        <v>103270216578</v>
      </c>
      <c r="H1877" s="27">
        <f t="shared" si="671"/>
        <v>0</v>
      </c>
      <c r="I1877" s="27">
        <f t="shared" si="671"/>
        <v>0</v>
      </c>
      <c r="J1877" s="27">
        <f t="shared" si="671"/>
        <v>0</v>
      </c>
      <c r="K1877" s="27">
        <f t="shared" si="671"/>
        <v>0</v>
      </c>
      <c r="L1877" s="27">
        <f t="shared" si="660"/>
        <v>0</v>
      </c>
      <c r="M1877" s="27">
        <f>+M1878</f>
        <v>103270216578</v>
      </c>
      <c r="N1877" s="27">
        <f t="shared" si="672"/>
        <v>103270216578</v>
      </c>
      <c r="O1877" s="27">
        <f t="shared" si="672"/>
        <v>103270216578</v>
      </c>
      <c r="P1877" s="27">
        <f t="shared" si="672"/>
        <v>2037283578</v>
      </c>
      <c r="Q1877" s="27">
        <f t="shared" si="672"/>
        <v>2037283578</v>
      </c>
    </row>
    <row r="1878" spans="1:17" ht="19.5" thickBot="1" x14ac:dyDescent="0.3">
      <c r="A1878" s="87" t="s">
        <v>513</v>
      </c>
      <c r="B1878" s="15" t="s">
        <v>348</v>
      </c>
      <c r="C1878" s="12" t="s">
        <v>13</v>
      </c>
      <c r="D1878" s="12">
        <v>13</v>
      </c>
      <c r="E1878" s="12" t="s">
        <v>14</v>
      </c>
      <c r="F1878" s="16" t="s">
        <v>257</v>
      </c>
      <c r="G1878" s="27">
        <f t="shared" si="671"/>
        <v>103270216578</v>
      </c>
      <c r="H1878" s="27">
        <f t="shared" si="671"/>
        <v>0</v>
      </c>
      <c r="I1878" s="27">
        <f t="shared" si="671"/>
        <v>0</v>
      </c>
      <c r="J1878" s="27">
        <f t="shared" si="671"/>
        <v>0</v>
      </c>
      <c r="K1878" s="27">
        <f t="shared" si="671"/>
        <v>0</v>
      </c>
      <c r="L1878" s="27">
        <f>+L1879</f>
        <v>0</v>
      </c>
      <c r="M1878" s="27">
        <f>+M1879</f>
        <v>103270216578</v>
      </c>
      <c r="N1878" s="27">
        <f t="shared" si="672"/>
        <v>103270216578</v>
      </c>
      <c r="O1878" s="27">
        <f t="shared" si="672"/>
        <v>103270216578</v>
      </c>
      <c r="P1878" s="27">
        <f t="shared" si="672"/>
        <v>2037283578</v>
      </c>
      <c r="Q1878" s="27">
        <f t="shared" si="672"/>
        <v>2037283578</v>
      </c>
    </row>
    <row r="1879" spans="1:17" ht="19.5" thickBot="1" x14ac:dyDescent="0.3">
      <c r="A1879" s="87" t="s">
        <v>513</v>
      </c>
      <c r="B1879" s="18" t="s">
        <v>349</v>
      </c>
      <c r="C1879" s="19" t="s">
        <v>13</v>
      </c>
      <c r="D1879" s="19">
        <v>13</v>
      </c>
      <c r="E1879" s="19" t="s">
        <v>14</v>
      </c>
      <c r="F1879" s="20" t="s">
        <v>247</v>
      </c>
      <c r="G1879" s="21">
        <v>103270216578</v>
      </c>
      <c r="H1879" s="21">
        <v>0</v>
      </c>
      <c r="I1879" s="21">
        <v>0</v>
      </c>
      <c r="J1879" s="21">
        <v>0</v>
      </c>
      <c r="K1879" s="21">
        <v>0</v>
      </c>
      <c r="L1879" s="21">
        <f t="shared" ref="L1879:L1942" si="673">+H1879-I1879+J1879-K1879</f>
        <v>0</v>
      </c>
      <c r="M1879" s="21">
        <f>+G1879+L1879</f>
        <v>103270216578</v>
      </c>
      <c r="N1879" s="21">
        <v>103270216578</v>
      </c>
      <c r="O1879" s="21">
        <v>103270216578</v>
      </c>
      <c r="P1879" s="21">
        <v>2037283578</v>
      </c>
      <c r="Q1879" s="21">
        <v>2037283578</v>
      </c>
    </row>
    <row r="1880" spans="1:17" ht="63.75" thickBot="1" x14ac:dyDescent="0.3">
      <c r="A1880" s="87" t="s">
        <v>513</v>
      </c>
      <c r="B1880" s="15" t="s">
        <v>350</v>
      </c>
      <c r="C1880" s="12" t="s">
        <v>13</v>
      </c>
      <c r="D1880" s="12">
        <v>13</v>
      </c>
      <c r="E1880" s="12" t="s">
        <v>14</v>
      </c>
      <c r="F1880" s="16" t="s">
        <v>351</v>
      </c>
      <c r="G1880" s="27">
        <f t="shared" ref="G1880:K1882" si="674">+G1881</f>
        <v>323578411182</v>
      </c>
      <c r="H1880" s="27">
        <f t="shared" si="674"/>
        <v>0</v>
      </c>
      <c r="I1880" s="27">
        <f t="shared" si="674"/>
        <v>0</v>
      </c>
      <c r="J1880" s="27">
        <f t="shared" si="674"/>
        <v>0</v>
      </c>
      <c r="K1880" s="27">
        <f t="shared" si="674"/>
        <v>0</v>
      </c>
      <c r="L1880" s="27">
        <f t="shared" si="673"/>
        <v>0</v>
      </c>
      <c r="M1880" s="27">
        <f>+M1881</f>
        <v>323578411182</v>
      </c>
      <c r="N1880" s="27">
        <f t="shared" ref="N1880:Q1882" si="675">+N1881</f>
        <v>323578411182</v>
      </c>
      <c r="O1880" s="27">
        <f t="shared" si="675"/>
        <v>323578411182</v>
      </c>
      <c r="P1880" s="27">
        <f t="shared" si="675"/>
        <v>1121067275</v>
      </c>
      <c r="Q1880" s="27">
        <f t="shared" si="675"/>
        <v>1121067275</v>
      </c>
    </row>
    <row r="1881" spans="1:17" ht="63.75" thickBot="1" x14ac:dyDescent="0.3">
      <c r="A1881" s="87" t="s">
        <v>513</v>
      </c>
      <c r="B1881" s="15" t="s">
        <v>352</v>
      </c>
      <c r="C1881" s="12" t="s">
        <v>13</v>
      </c>
      <c r="D1881" s="12">
        <v>13</v>
      </c>
      <c r="E1881" s="12" t="s">
        <v>14</v>
      </c>
      <c r="F1881" s="16" t="s">
        <v>351</v>
      </c>
      <c r="G1881" s="27">
        <f t="shared" si="674"/>
        <v>323578411182</v>
      </c>
      <c r="H1881" s="27">
        <f t="shared" si="674"/>
        <v>0</v>
      </c>
      <c r="I1881" s="27">
        <f t="shared" si="674"/>
        <v>0</v>
      </c>
      <c r="J1881" s="27">
        <f t="shared" si="674"/>
        <v>0</v>
      </c>
      <c r="K1881" s="27">
        <f t="shared" si="674"/>
        <v>0</v>
      </c>
      <c r="L1881" s="27">
        <f t="shared" si="673"/>
        <v>0</v>
      </c>
      <c r="M1881" s="27">
        <f>+M1882</f>
        <v>323578411182</v>
      </c>
      <c r="N1881" s="27">
        <f t="shared" si="675"/>
        <v>323578411182</v>
      </c>
      <c r="O1881" s="27">
        <f t="shared" si="675"/>
        <v>323578411182</v>
      </c>
      <c r="P1881" s="27">
        <f t="shared" si="675"/>
        <v>1121067275</v>
      </c>
      <c r="Q1881" s="27">
        <f t="shared" si="675"/>
        <v>1121067275</v>
      </c>
    </row>
    <row r="1882" spans="1:17" ht="19.5" thickBot="1" x14ac:dyDescent="0.3">
      <c r="A1882" s="87" t="s">
        <v>513</v>
      </c>
      <c r="B1882" s="15" t="s">
        <v>353</v>
      </c>
      <c r="C1882" s="12" t="s">
        <v>13</v>
      </c>
      <c r="D1882" s="12">
        <v>13</v>
      </c>
      <c r="E1882" s="12" t="s">
        <v>14</v>
      </c>
      <c r="F1882" s="16" t="s">
        <v>257</v>
      </c>
      <c r="G1882" s="27">
        <f t="shared" si="674"/>
        <v>323578411182</v>
      </c>
      <c r="H1882" s="27">
        <f t="shared" si="674"/>
        <v>0</v>
      </c>
      <c r="I1882" s="27">
        <f t="shared" si="674"/>
        <v>0</v>
      </c>
      <c r="J1882" s="27">
        <f t="shared" si="674"/>
        <v>0</v>
      </c>
      <c r="K1882" s="27">
        <f t="shared" si="674"/>
        <v>0</v>
      </c>
      <c r="L1882" s="27">
        <f t="shared" si="673"/>
        <v>0</v>
      </c>
      <c r="M1882" s="27">
        <f>+M1883</f>
        <v>323578411182</v>
      </c>
      <c r="N1882" s="27">
        <f t="shared" si="675"/>
        <v>323578411182</v>
      </c>
      <c r="O1882" s="27">
        <f t="shared" si="675"/>
        <v>323578411182</v>
      </c>
      <c r="P1882" s="27">
        <f t="shared" si="675"/>
        <v>1121067275</v>
      </c>
      <c r="Q1882" s="27">
        <f t="shared" si="675"/>
        <v>1121067275</v>
      </c>
    </row>
    <row r="1883" spans="1:17" ht="19.5" thickBot="1" x14ac:dyDescent="0.3">
      <c r="A1883" s="87" t="s">
        <v>513</v>
      </c>
      <c r="B1883" s="18" t="s">
        <v>354</v>
      </c>
      <c r="C1883" s="19" t="s">
        <v>13</v>
      </c>
      <c r="D1883" s="19">
        <v>13</v>
      </c>
      <c r="E1883" s="19" t="s">
        <v>14</v>
      </c>
      <c r="F1883" s="20" t="s">
        <v>247</v>
      </c>
      <c r="G1883" s="21">
        <v>323578411182</v>
      </c>
      <c r="H1883" s="21">
        <v>0</v>
      </c>
      <c r="I1883" s="21">
        <v>0</v>
      </c>
      <c r="J1883" s="21">
        <v>0</v>
      </c>
      <c r="K1883" s="21">
        <v>0</v>
      </c>
      <c r="L1883" s="21">
        <f t="shared" si="673"/>
        <v>0</v>
      </c>
      <c r="M1883" s="21">
        <f>+G1883+L1883</f>
        <v>323578411182</v>
      </c>
      <c r="N1883" s="21">
        <v>323578411182</v>
      </c>
      <c r="O1883" s="21">
        <v>323578411182</v>
      </c>
      <c r="P1883" s="21">
        <v>1121067275</v>
      </c>
      <c r="Q1883" s="21">
        <v>1121067275</v>
      </c>
    </row>
    <row r="1884" spans="1:17" ht="63.75" thickBot="1" x14ac:dyDescent="0.3">
      <c r="A1884" s="87" t="s">
        <v>513</v>
      </c>
      <c r="B1884" s="15" t="s">
        <v>355</v>
      </c>
      <c r="C1884" s="12" t="s">
        <v>13</v>
      </c>
      <c r="D1884" s="12">
        <v>13</v>
      </c>
      <c r="E1884" s="12" t="s">
        <v>14</v>
      </c>
      <c r="F1884" s="16" t="s">
        <v>356</v>
      </c>
      <c r="G1884" s="27">
        <f t="shared" ref="G1884:K1886" si="676">+G1885</f>
        <v>53127095469</v>
      </c>
      <c r="H1884" s="27">
        <f t="shared" si="676"/>
        <v>0</v>
      </c>
      <c r="I1884" s="27">
        <f t="shared" si="676"/>
        <v>0</v>
      </c>
      <c r="J1884" s="27">
        <f t="shared" si="676"/>
        <v>0</v>
      </c>
      <c r="K1884" s="27">
        <f t="shared" si="676"/>
        <v>0</v>
      </c>
      <c r="L1884" s="27">
        <f t="shared" si="673"/>
        <v>0</v>
      </c>
      <c r="M1884" s="27">
        <f>+M1885</f>
        <v>53127095469</v>
      </c>
      <c r="N1884" s="27">
        <f t="shared" ref="N1884:Q1886" si="677">+N1885</f>
        <v>53127095469</v>
      </c>
      <c r="O1884" s="27">
        <f t="shared" si="677"/>
        <v>53127095469</v>
      </c>
      <c r="P1884" s="27">
        <f t="shared" si="677"/>
        <v>0</v>
      </c>
      <c r="Q1884" s="27">
        <f t="shared" si="677"/>
        <v>0</v>
      </c>
    </row>
    <row r="1885" spans="1:17" ht="63.75" thickBot="1" x14ac:dyDescent="0.3">
      <c r="A1885" s="87" t="s">
        <v>513</v>
      </c>
      <c r="B1885" s="15" t="s">
        <v>357</v>
      </c>
      <c r="C1885" s="12" t="s">
        <v>13</v>
      </c>
      <c r="D1885" s="12">
        <v>13</v>
      </c>
      <c r="E1885" s="12" t="s">
        <v>14</v>
      </c>
      <c r="F1885" s="43" t="s">
        <v>356</v>
      </c>
      <c r="G1885" s="27">
        <f t="shared" si="676"/>
        <v>53127095469</v>
      </c>
      <c r="H1885" s="27">
        <f t="shared" si="676"/>
        <v>0</v>
      </c>
      <c r="I1885" s="27">
        <f t="shared" si="676"/>
        <v>0</v>
      </c>
      <c r="J1885" s="27">
        <f t="shared" si="676"/>
        <v>0</v>
      </c>
      <c r="K1885" s="27">
        <f t="shared" si="676"/>
        <v>0</v>
      </c>
      <c r="L1885" s="27">
        <f t="shared" si="673"/>
        <v>0</v>
      </c>
      <c r="M1885" s="27">
        <f>+M1886</f>
        <v>53127095469</v>
      </c>
      <c r="N1885" s="27">
        <f t="shared" si="677"/>
        <v>53127095469</v>
      </c>
      <c r="O1885" s="27">
        <f t="shared" si="677"/>
        <v>53127095469</v>
      </c>
      <c r="P1885" s="27">
        <f t="shared" si="677"/>
        <v>0</v>
      </c>
      <c r="Q1885" s="27">
        <f t="shared" si="677"/>
        <v>0</v>
      </c>
    </row>
    <row r="1886" spans="1:17" ht="19.5" thickBot="1" x14ac:dyDescent="0.3">
      <c r="A1886" s="87" t="s">
        <v>513</v>
      </c>
      <c r="B1886" s="15" t="s">
        <v>358</v>
      </c>
      <c r="C1886" s="12" t="s">
        <v>13</v>
      </c>
      <c r="D1886" s="12">
        <v>13</v>
      </c>
      <c r="E1886" s="12" t="s">
        <v>14</v>
      </c>
      <c r="F1886" s="16" t="s">
        <v>257</v>
      </c>
      <c r="G1886" s="27">
        <f t="shared" si="676"/>
        <v>53127095469</v>
      </c>
      <c r="H1886" s="27">
        <f t="shared" si="676"/>
        <v>0</v>
      </c>
      <c r="I1886" s="27">
        <f t="shared" si="676"/>
        <v>0</v>
      </c>
      <c r="J1886" s="27">
        <f t="shared" si="676"/>
        <v>0</v>
      </c>
      <c r="K1886" s="27">
        <f t="shared" si="676"/>
        <v>0</v>
      </c>
      <c r="L1886" s="27">
        <f t="shared" si="673"/>
        <v>0</v>
      </c>
      <c r="M1886" s="27">
        <f>+M1887</f>
        <v>53127095469</v>
      </c>
      <c r="N1886" s="27">
        <f t="shared" si="677"/>
        <v>53127095469</v>
      </c>
      <c r="O1886" s="27">
        <f t="shared" si="677"/>
        <v>53127095469</v>
      </c>
      <c r="P1886" s="27">
        <f t="shared" si="677"/>
        <v>0</v>
      </c>
      <c r="Q1886" s="27">
        <f t="shared" si="677"/>
        <v>0</v>
      </c>
    </row>
    <row r="1887" spans="1:17" ht="19.5" thickBot="1" x14ac:dyDescent="0.3">
      <c r="A1887" s="87" t="s">
        <v>513</v>
      </c>
      <c r="B1887" s="18" t="s">
        <v>359</v>
      </c>
      <c r="C1887" s="19" t="s">
        <v>13</v>
      </c>
      <c r="D1887" s="19">
        <v>13</v>
      </c>
      <c r="E1887" s="19" t="s">
        <v>14</v>
      </c>
      <c r="F1887" s="20" t="s">
        <v>247</v>
      </c>
      <c r="G1887" s="21">
        <v>53127095469</v>
      </c>
      <c r="H1887" s="21">
        <v>0</v>
      </c>
      <c r="I1887" s="21">
        <v>0</v>
      </c>
      <c r="J1887" s="21">
        <v>0</v>
      </c>
      <c r="K1887" s="21">
        <v>0</v>
      </c>
      <c r="L1887" s="21">
        <f t="shared" si="673"/>
        <v>0</v>
      </c>
      <c r="M1887" s="21">
        <f>+G1887+L1887</f>
        <v>53127095469</v>
      </c>
      <c r="N1887" s="21">
        <v>53127095469</v>
      </c>
      <c r="O1887" s="21">
        <v>53127095469</v>
      </c>
      <c r="P1887" s="21">
        <v>0</v>
      </c>
      <c r="Q1887" s="21">
        <v>0</v>
      </c>
    </row>
    <row r="1888" spans="1:17" ht="48" thickBot="1" x14ac:dyDescent="0.3">
      <c r="A1888" s="87" t="s">
        <v>513</v>
      </c>
      <c r="B1888" s="44" t="s">
        <v>360</v>
      </c>
      <c r="C1888" s="46" t="s">
        <v>13</v>
      </c>
      <c r="D1888" s="12">
        <v>11</v>
      </c>
      <c r="E1888" s="12" t="s">
        <v>14</v>
      </c>
      <c r="F1888" s="43" t="s">
        <v>361</v>
      </c>
      <c r="G1888" s="26">
        <f t="shared" ref="G1888:K1889" si="678">+G1890</f>
        <v>25000000000</v>
      </c>
      <c r="H1888" s="26">
        <f t="shared" si="678"/>
        <v>0</v>
      </c>
      <c r="I1888" s="26">
        <f t="shared" si="678"/>
        <v>0</v>
      </c>
      <c r="J1888" s="26">
        <f t="shared" si="678"/>
        <v>0</v>
      </c>
      <c r="K1888" s="26">
        <f t="shared" si="678"/>
        <v>0</v>
      </c>
      <c r="L1888" s="26">
        <f t="shared" si="673"/>
        <v>0</v>
      </c>
      <c r="M1888" s="29">
        <f>+G1888+L1888</f>
        <v>25000000000</v>
      </c>
      <c r="N1888" s="26">
        <f t="shared" ref="N1888:Q1889" si="679">+N1890</f>
        <v>4388201801.8699999</v>
      </c>
      <c r="O1888" s="26">
        <f t="shared" si="679"/>
        <v>2305958516.48</v>
      </c>
      <c r="P1888" s="26">
        <f t="shared" si="679"/>
        <v>1215962601.98</v>
      </c>
      <c r="Q1888" s="26">
        <f t="shared" si="679"/>
        <v>1215962601.98</v>
      </c>
    </row>
    <row r="1889" spans="1:17" ht="48" thickBot="1" x14ac:dyDescent="0.3">
      <c r="A1889" s="87" t="s">
        <v>513</v>
      </c>
      <c r="B1889" s="44" t="s">
        <v>360</v>
      </c>
      <c r="C1889" s="46" t="s">
        <v>13</v>
      </c>
      <c r="D1889" s="12">
        <v>13</v>
      </c>
      <c r="E1889" s="12" t="s">
        <v>14</v>
      </c>
      <c r="F1889" s="43" t="s">
        <v>361</v>
      </c>
      <c r="G1889" s="26">
        <f t="shared" si="678"/>
        <v>80000000000</v>
      </c>
      <c r="H1889" s="26">
        <f t="shared" si="678"/>
        <v>0</v>
      </c>
      <c r="I1889" s="26">
        <f t="shared" si="678"/>
        <v>0</v>
      </c>
      <c r="J1889" s="26">
        <f t="shared" si="678"/>
        <v>0</v>
      </c>
      <c r="K1889" s="26">
        <f t="shared" si="678"/>
        <v>0</v>
      </c>
      <c r="L1889" s="26">
        <f t="shared" si="673"/>
        <v>0</v>
      </c>
      <c r="M1889" s="29">
        <f>+G1889+L1889</f>
        <v>80000000000</v>
      </c>
      <c r="N1889" s="26">
        <f t="shared" si="679"/>
        <v>0</v>
      </c>
      <c r="O1889" s="26">
        <f t="shared" si="679"/>
        <v>0</v>
      </c>
      <c r="P1889" s="26">
        <f t="shared" si="679"/>
        <v>0</v>
      </c>
      <c r="Q1889" s="26">
        <f t="shared" si="679"/>
        <v>0</v>
      </c>
    </row>
    <row r="1890" spans="1:17" ht="48" thickBot="1" x14ac:dyDescent="0.3">
      <c r="A1890" s="87" t="s">
        <v>513</v>
      </c>
      <c r="B1890" s="44" t="s">
        <v>362</v>
      </c>
      <c r="C1890" s="46" t="s">
        <v>13</v>
      </c>
      <c r="D1890" s="12">
        <v>11</v>
      </c>
      <c r="E1890" s="12" t="s">
        <v>14</v>
      </c>
      <c r="F1890" s="43" t="s">
        <v>361</v>
      </c>
      <c r="G1890" s="26">
        <f>+G1893+G1897</f>
        <v>25000000000</v>
      </c>
      <c r="H1890" s="26">
        <f>+H1893+H1897</f>
        <v>0</v>
      </c>
      <c r="I1890" s="26">
        <f>+I1893+I1897</f>
        <v>0</v>
      </c>
      <c r="J1890" s="26">
        <f>+J1893+J1897</f>
        <v>0</v>
      </c>
      <c r="K1890" s="26">
        <f>+K1893+K1897</f>
        <v>0</v>
      </c>
      <c r="L1890" s="26">
        <f t="shared" si="673"/>
        <v>0</v>
      </c>
      <c r="M1890" s="29">
        <f>+G1890+L1890</f>
        <v>25000000000</v>
      </c>
      <c r="N1890" s="26">
        <f>+N1893+N1897</f>
        <v>4388201801.8699999</v>
      </c>
      <c r="O1890" s="26">
        <f>+O1893+O1897</f>
        <v>2305958516.48</v>
      </c>
      <c r="P1890" s="26">
        <f>+P1893+P1897</f>
        <v>1215962601.98</v>
      </c>
      <c r="Q1890" s="26">
        <f>+Q1893+Q1897</f>
        <v>1215962601.98</v>
      </c>
    </row>
    <row r="1891" spans="1:17" ht="48" thickBot="1" x14ac:dyDescent="0.3">
      <c r="A1891" s="87" t="s">
        <v>513</v>
      </c>
      <c r="B1891" s="44" t="s">
        <v>362</v>
      </c>
      <c r="C1891" s="46" t="s">
        <v>13</v>
      </c>
      <c r="D1891" s="12">
        <v>13</v>
      </c>
      <c r="E1891" s="12" t="s">
        <v>14</v>
      </c>
      <c r="F1891" s="43" t="s">
        <v>361</v>
      </c>
      <c r="G1891" s="26">
        <f>+G1895</f>
        <v>80000000000</v>
      </c>
      <c r="H1891" s="26">
        <f>+H1895</f>
        <v>0</v>
      </c>
      <c r="I1891" s="26">
        <f>+I1895</f>
        <v>0</v>
      </c>
      <c r="J1891" s="26">
        <f>+J1895</f>
        <v>0</v>
      </c>
      <c r="K1891" s="26">
        <f>+K1895</f>
        <v>0</v>
      </c>
      <c r="L1891" s="26">
        <f t="shared" si="673"/>
        <v>0</v>
      </c>
      <c r="M1891" s="29">
        <f>+G1891+L1891</f>
        <v>80000000000</v>
      </c>
      <c r="N1891" s="26">
        <f>+N1895</f>
        <v>0</v>
      </c>
      <c r="O1891" s="26">
        <f>+O1895</f>
        <v>0</v>
      </c>
      <c r="P1891" s="26">
        <f>+P1895</f>
        <v>0</v>
      </c>
      <c r="Q1891" s="26">
        <f>+Q1895</f>
        <v>0</v>
      </c>
    </row>
    <row r="1892" spans="1:17" ht="19.5" thickBot="1" x14ac:dyDescent="0.3">
      <c r="A1892" s="87" t="s">
        <v>513</v>
      </c>
      <c r="B1892" s="44" t="s">
        <v>363</v>
      </c>
      <c r="C1892" s="46" t="s">
        <v>13</v>
      </c>
      <c r="D1892" s="12">
        <v>11</v>
      </c>
      <c r="E1892" s="12" t="s">
        <v>14</v>
      </c>
      <c r="F1892" s="43" t="s">
        <v>364</v>
      </c>
      <c r="G1892" s="26">
        <f>+G1893</f>
        <v>12000000000</v>
      </c>
      <c r="H1892" s="26">
        <f>+H1893</f>
        <v>0</v>
      </c>
      <c r="I1892" s="26">
        <f>+I1893</f>
        <v>0</v>
      </c>
      <c r="J1892" s="26">
        <f>+J1893</f>
        <v>0</v>
      </c>
      <c r="K1892" s="26">
        <f>+K1893</f>
        <v>0</v>
      </c>
      <c r="L1892" s="26">
        <f t="shared" si="673"/>
        <v>0</v>
      </c>
      <c r="M1892" s="26">
        <f>+M1893</f>
        <v>12000000000</v>
      </c>
      <c r="N1892" s="26">
        <f>+N1893</f>
        <v>15000</v>
      </c>
      <c r="O1892" s="26">
        <f>+O1893</f>
        <v>0</v>
      </c>
      <c r="P1892" s="26">
        <f>+P1893</f>
        <v>0</v>
      </c>
      <c r="Q1892" s="26">
        <f>+Q1893</f>
        <v>0</v>
      </c>
    </row>
    <row r="1893" spans="1:17" ht="19.5" thickBot="1" x14ac:dyDescent="0.3">
      <c r="A1893" s="87" t="s">
        <v>513</v>
      </c>
      <c r="B1893" s="47" t="s">
        <v>365</v>
      </c>
      <c r="C1893" s="48" t="s">
        <v>13</v>
      </c>
      <c r="D1893" s="19">
        <v>11</v>
      </c>
      <c r="E1893" s="19" t="s">
        <v>14</v>
      </c>
      <c r="F1893" s="20" t="s">
        <v>247</v>
      </c>
      <c r="G1893" s="21">
        <v>12000000000</v>
      </c>
      <c r="H1893" s="32">
        <v>0</v>
      </c>
      <c r="I1893" s="32">
        <v>0</v>
      </c>
      <c r="J1893" s="32">
        <v>0</v>
      </c>
      <c r="K1893" s="32">
        <v>0</v>
      </c>
      <c r="L1893" s="32">
        <f t="shared" si="673"/>
        <v>0</v>
      </c>
      <c r="M1893" s="21">
        <f>+G1893+L1893</f>
        <v>12000000000</v>
      </c>
      <c r="N1893" s="32">
        <v>15000</v>
      </c>
      <c r="O1893" s="32">
        <v>0</v>
      </c>
      <c r="P1893" s="32">
        <v>0</v>
      </c>
      <c r="Q1893" s="32">
        <v>0</v>
      </c>
    </row>
    <row r="1894" spans="1:17" ht="32.25" thickBot="1" x14ac:dyDescent="0.3">
      <c r="A1894" s="87" t="s">
        <v>513</v>
      </c>
      <c r="B1894" s="44" t="s">
        <v>366</v>
      </c>
      <c r="C1894" s="46" t="s">
        <v>13</v>
      </c>
      <c r="D1894" s="12">
        <v>13</v>
      </c>
      <c r="E1894" s="12" t="s">
        <v>14</v>
      </c>
      <c r="F1894" s="43" t="s">
        <v>367</v>
      </c>
      <c r="G1894" s="26">
        <f>+G1895</f>
        <v>80000000000</v>
      </c>
      <c r="H1894" s="26">
        <f>+H1895</f>
        <v>0</v>
      </c>
      <c r="I1894" s="26">
        <f>+I1895</f>
        <v>0</v>
      </c>
      <c r="J1894" s="26">
        <f>+J1895</f>
        <v>0</v>
      </c>
      <c r="K1894" s="26">
        <f>+K1895</f>
        <v>0</v>
      </c>
      <c r="L1894" s="26">
        <f t="shared" si="673"/>
        <v>0</v>
      </c>
      <c r="M1894" s="26">
        <f>+M1895</f>
        <v>80000000000</v>
      </c>
      <c r="N1894" s="26">
        <f>+N1895</f>
        <v>0</v>
      </c>
      <c r="O1894" s="26">
        <f>+O1895</f>
        <v>0</v>
      </c>
      <c r="P1894" s="26">
        <f>+P1895</f>
        <v>0</v>
      </c>
      <c r="Q1894" s="26">
        <f>+Q1895</f>
        <v>0</v>
      </c>
    </row>
    <row r="1895" spans="1:17" ht="19.5" thickBot="1" x14ac:dyDescent="0.3">
      <c r="A1895" s="87" t="s">
        <v>513</v>
      </c>
      <c r="B1895" s="47" t="s">
        <v>368</v>
      </c>
      <c r="C1895" s="48" t="s">
        <v>13</v>
      </c>
      <c r="D1895" s="19">
        <v>13</v>
      </c>
      <c r="E1895" s="19" t="s">
        <v>14</v>
      </c>
      <c r="F1895" s="20" t="s">
        <v>247</v>
      </c>
      <c r="G1895" s="32">
        <v>80000000000</v>
      </c>
      <c r="H1895" s="32">
        <v>0</v>
      </c>
      <c r="I1895" s="32">
        <v>0</v>
      </c>
      <c r="J1895" s="32">
        <v>0</v>
      </c>
      <c r="K1895" s="32">
        <v>0</v>
      </c>
      <c r="L1895" s="32">
        <f t="shared" si="673"/>
        <v>0</v>
      </c>
      <c r="M1895" s="21">
        <f>+G1895+L1895</f>
        <v>80000000000</v>
      </c>
      <c r="N1895" s="21">
        <v>0</v>
      </c>
      <c r="O1895" s="21">
        <v>0</v>
      </c>
      <c r="P1895" s="21">
        <v>0</v>
      </c>
      <c r="Q1895" s="21">
        <v>0</v>
      </c>
    </row>
    <row r="1896" spans="1:17" ht="19.5" thickBot="1" x14ac:dyDescent="0.3">
      <c r="A1896" s="87" t="s">
        <v>513</v>
      </c>
      <c r="B1896" s="44" t="s">
        <v>369</v>
      </c>
      <c r="C1896" s="46" t="s">
        <v>13</v>
      </c>
      <c r="D1896" s="12">
        <v>11</v>
      </c>
      <c r="E1896" s="12" t="s">
        <v>14</v>
      </c>
      <c r="F1896" s="43" t="s">
        <v>257</v>
      </c>
      <c r="G1896" s="26">
        <f>+G1897</f>
        <v>13000000000</v>
      </c>
      <c r="H1896" s="26">
        <f>+H1897</f>
        <v>0</v>
      </c>
      <c r="I1896" s="26">
        <f>+I1897</f>
        <v>0</v>
      </c>
      <c r="J1896" s="26">
        <f>+J1897</f>
        <v>0</v>
      </c>
      <c r="K1896" s="26">
        <f>+K1897</f>
        <v>0</v>
      </c>
      <c r="L1896" s="26">
        <f t="shared" si="673"/>
        <v>0</v>
      </c>
      <c r="M1896" s="26">
        <f>+M1897</f>
        <v>13000000000</v>
      </c>
      <c r="N1896" s="26">
        <f>+N1897</f>
        <v>4388186801.8699999</v>
      </c>
      <c r="O1896" s="26">
        <f>+O1897</f>
        <v>2305958516.48</v>
      </c>
      <c r="P1896" s="26">
        <f>+P1897</f>
        <v>1215962601.98</v>
      </c>
      <c r="Q1896" s="26">
        <f>+Q1897</f>
        <v>1215962601.98</v>
      </c>
    </row>
    <row r="1897" spans="1:17" ht="19.5" thickBot="1" x14ac:dyDescent="0.3">
      <c r="A1897" s="87" t="s">
        <v>513</v>
      </c>
      <c r="B1897" s="47" t="s">
        <v>370</v>
      </c>
      <c r="C1897" s="48" t="s">
        <v>13</v>
      </c>
      <c r="D1897" s="19">
        <v>11</v>
      </c>
      <c r="E1897" s="19" t="s">
        <v>14</v>
      </c>
      <c r="F1897" s="20" t="s">
        <v>247</v>
      </c>
      <c r="G1897" s="21">
        <v>13000000000</v>
      </c>
      <c r="H1897" s="32">
        <v>0</v>
      </c>
      <c r="I1897" s="32">
        <v>0</v>
      </c>
      <c r="J1897" s="32">
        <v>0</v>
      </c>
      <c r="K1897" s="32">
        <v>0</v>
      </c>
      <c r="L1897" s="32">
        <f t="shared" si="673"/>
        <v>0</v>
      </c>
      <c r="M1897" s="21">
        <f>+G1897+L1897</f>
        <v>13000000000</v>
      </c>
      <c r="N1897" s="21">
        <v>4388186801.8699999</v>
      </c>
      <c r="O1897" s="21">
        <v>2305958516.48</v>
      </c>
      <c r="P1897" s="32">
        <v>1215962601.98</v>
      </c>
      <c r="Q1897" s="32">
        <v>1215962601.98</v>
      </c>
    </row>
    <row r="1898" spans="1:17" ht="32.25" thickBot="1" x14ac:dyDescent="0.3">
      <c r="A1898" s="87" t="s">
        <v>513</v>
      </c>
      <c r="B1898" s="15" t="s">
        <v>371</v>
      </c>
      <c r="C1898" s="12" t="s">
        <v>13</v>
      </c>
      <c r="D1898" s="12">
        <v>13</v>
      </c>
      <c r="E1898" s="12" t="s">
        <v>14</v>
      </c>
      <c r="F1898" s="43" t="s">
        <v>372</v>
      </c>
      <c r="G1898" s="27">
        <f>+G1899</f>
        <v>6042022926</v>
      </c>
      <c r="H1898" s="27">
        <f>+H1899</f>
        <v>0</v>
      </c>
      <c r="I1898" s="27">
        <f>+I1899</f>
        <v>0</v>
      </c>
      <c r="J1898" s="27">
        <f>+J1899</f>
        <v>0</v>
      </c>
      <c r="K1898" s="27">
        <f>+K1899</f>
        <v>0</v>
      </c>
      <c r="L1898" s="27">
        <f t="shared" si="673"/>
        <v>0</v>
      </c>
      <c r="M1898" s="27">
        <f>+M1899</f>
        <v>6042022926</v>
      </c>
      <c r="N1898" s="27">
        <f>+N1899</f>
        <v>4165865662.5</v>
      </c>
      <c r="O1898" s="27">
        <f>+O1899</f>
        <v>4090386364.9099998</v>
      </c>
      <c r="P1898" s="27">
        <f>+P1899</f>
        <v>987669123.90999997</v>
      </c>
      <c r="Q1898" s="27">
        <f>+Q1899</f>
        <v>983625342.90999997</v>
      </c>
    </row>
    <row r="1899" spans="1:17" ht="19.5" thickBot="1" x14ac:dyDescent="0.3">
      <c r="A1899" s="87" t="s">
        <v>513</v>
      </c>
      <c r="B1899" s="15" t="s">
        <v>373</v>
      </c>
      <c r="C1899" s="12" t="s">
        <v>13</v>
      </c>
      <c r="D1899" s="12">
        <v>13</v>
      </c>
      <c r="E1899" s="12" t="s">
        <v>14</v>
      </c>
      <c r="F1899" s="16" t="s">
        <v>240</v>
      </c>
      <c r="G1899" s="27">
        <f>+G1900+G1904</f>
        <v>6042022926</v>
      </c>
      <c r="H1899" s="27">
        <f>+H1900+H1904</f>
        <v>0</v>
      </c>
      <c r="I1899" s="27">
        <f>+I1900+I1904</f>
        <v>0</v>
      </c>
      <c r="J1899" s="27">
        <f>+J1900+J1904</f>
        <v>0</v>
      </c>
      <c r="K1899" s="27">
        <f>+K1900+K1904</f>
        <v>0</v>
      </c>
      <c r="L1899" s="27">
        <f t="shared" si="673"/>
        <v>0</v>
      </c>
      <c r="M1899" s="27">
        <f>+M1900+M1904</f>
        <v>6042022926</v>
      </c>
      <c r="N1899" s="27">
        <f>+N1900+N1904</f>
        <v>4165865662.5</v>
      </c>
      <c r="O1899" s="27">
        <f>+O1900+O1904</f>
        <v>4090386364.9099998</v>
      </c>
      <c r="P1899" s="27">
        <f>+P1900+P1904</f>
        <v>987669123.90999997</v>
      </c>
      <c r="Q1899" s="27">
        <f>+Q1900+Q1904</f>
        <v>983625342.90999997</v>
      </c>
    </row>
    <row r="1900" spans="1:17" ht="32.25" thickBot="1" x14ac:dyDescent="0.3">
      <c r="A1900" s="87" t="s">
        <v>513</v>
      </c>
      <c r="B1900" s="15" t="s">
        <v>374</v>
      </c>
      <c r="C1900" s="12" t="s">
        <v>13</v>
      </c>
      <c r="D1900" s="12">
        <v>13</v>
      </c>
      <c r="E1900" s="12" t="s">
        <v>14</v>
      </c>
      <c r="F1900" s="16" t="s">
        <v>375</v>
      </c>
      <c r="G1900" s="27">
        <f t="shared" ref="G1900:K1902" si="680">+G1901</f>
        <v>2257022926</v>
      </c>
      <c r="H1900" s="27">
        <f t="shared" si="680"/>
        <v>0</v>
      </c>
      <c r="I1900" s="27">
        <f t="shared" si="680"/>
        <v>0</v>
      </c>
      <c r="J1900" s="27">
        <f t="shared" si="680"/>
        <v>0</v>
      </c>
      <c r="K1900" s="27">
        <f t="shared" si="680"/>
        <v>0</v>
      </c>
      <c r="L1900" s="27">
        <f t="shared" si="673"/>
        <v>0</v>
      </c>
      <c r="M1900" s="27">
        <f>+M1901</f>
        <v>2257022926</v>
      </c>
      <c r="N1900" s="27">
        <f t="shared" ref="N1900:Q1902" si="681">+N1901</f>
        <v>2077853836.5</v>
      </c>
      <c r="O1900" s="27">
        <f t="shared" si="681"/>
        <v>2002374538.9100001</v>
      </c>
      <c r="P1900" s="27">
        <f t="shared" si="681"/>
        <v>987669123.90999997</v>
      </c>
      <c r="Q1900" s="27">
        <f t="shared" si="681"/>
        <v>983625342.90999997</v>
      </c>
    </row>
    <row r="1901" spans="1:17" ht="32.25" thickBot="1" x14ac:dyDescent="0.3">
      <c r="A1901" s="87" t="s">
        <v>513</v>
      </c>
      <c r="B1901" s="15" t="s">
        <v>376</v>
      </c>
      <c r="C1901" s="12" t="s">
        <v>13</v>
      </c>
      <c r="D1901" s="12">
        <v>13</v>
      </c>
      <c r="E1901" s="12" t="s">
        <v>14</v>
      </c>
      <c r="F1901" s="16" t="s">
        <v>375</v>
      </c>
      <c r="G1901" s="27">
        <f t="shared" si="680"/>
        <v>2257022926</v>
      </c>
      <c r="H1901" s="27">
        <f t="shared" si="680"/>
        <v>0</v>
      </c>
      <c r="I1901" s="27">
        <f t="shared" si="680"/>
        <v>0</v>
      </c>
      <c r="J1901" s="27">
        <f t="shared" si="680"/>
        <v>0</v>
      </c>
      <c r="K1901" s="27">
        <f t="shared" si="680"/>
        <v>0</v>
      </c>
      <c r="L1901" s="27">
        <f t="shared" si="673"/>
        <v>0</v>
      </c>
      <c r="M1901" s="27">
        <f>+M1902</f>
        <v>2257022926</v>
      </c>
      <c r="N1901" s="27">
        <f t="shared" si="681"/>
        <v>2077853836.5</v>
      </c>
      <c r="O1901" s="27">
        <f t="shared" si="681"/>
        <v>2002374538.9100001</v>
      </c>
      <c r="P1901" s="27">
        <f t="shared" si="681"/>
        <v>987669123.90999997</v>
      </c>
      <c r="Q1901" s="27">
        <f t="shared" si="681"/>
        <v>983625342.90999997</v>
      </c>
    </row>
    <row r="1902" spans="1:17" ht="19.5" thickBot="1" x14ac:dyDescent="0.3">
      <c r="A1902" s="87" t="s">
        <v>513</v>
      </c>
      <c r="B1902" s="15" t="s">
        <v>377</v>
      </c>
      <c r="C1902" s="12" t="s">
        <v>13</v>
      </c>
      <c r="D1902" s="12">
        <v>13</v>
      </c>
      <c r="E1902" s="12" t="s">
        <v>14</v>
      </c>
      <c r="F1902" s="43" t="s">
        <v>378</v>
      </c>
      <c r="G1902" s="27">
        <f t="shared" si="680"/>
        <v>2257022926</v>
      </c>
      <c r="H1902" s="27">
        <f t="shared" si="680"/>
        <v>0</v>
      </c>
      <c r="I1902" s="27">
        <f t="shared" si="680"/>
        <v>0</v>
      </c>
      <c r="J1902" s="27">
        <f t="shared" si="680"/>
        <v>0</v>
      </c>
      <c r="K1902" s="27">
        <f t="shared" si="680"/>
        <v>0</v>
      </c>
      <c r="L1902" s="27">
        <f t="shared" si="673"/>
        <v>0</v>
      </c>
      <c r="M1902" s="27">
        <f>+M1903</f>
        <v>2257022926</v>
      </c>
      <c r="N1902" s="27">
        <f t="shared" si="681"/>
        <v>2077853836.5</v>
      </c>
      <c r="O1902" s="27">
        <f t="shared" si="681"/>
        <v>2002374538.9100001</v>
      </c>
      <c r="P1902" s="27">
        <f t="shared" si="681"/>
        <v>987669123.90999997</v>
      </c>
      <c r="Q1902" s="27">
        <f t="shared" si="681"/>
        <v>983625342.90999997</v>
      </c>
    </row>
    <row r="1903" spans="1:17" ht="19.5" thickBot="1" x14ac:dyDescent="0.3">
      <c r="A1903" s="87" t="s">
        <v>513</v>
      </c>
      <c r="B1903" s="18" t="s">
        <v>379</v>
      </c>
      <c r="C1903" s="19" t="s">
        <v>13</v>
      </c>
      <c r="D1903" s="19">
        <v>13</v>
      </c>
      <c r="E1903" s="19" t="s">
        <v>14</v>
      </c>
      <c r="F1903" s="20" t="s">
        <v>247</v>
      </c>
      <c r="G1903" s="21">
        <v>2257022926</v>
      </c>
      <c r="H1903" s="21">
        <v>0</v>
      </c>
      <c r="I1903" s="21">
        <v>0</v>
      </c>
      <c r="J1903" s="21">
        <v>0</v>
      </c>
      <c r="K1903" s="21">
        <v>0</v>
      </c>
      <c r="L1903" s="21">
        <f t="shared" si="673"/>
        <v>0</v>
      </c>
      <c r="M1903" s="21">
        <f>+G1903+L1903</f>
        <v>2257022926</v>
      </c>
      <c r="N1903" s="21">
        <v>2077853836.5</v>
      </c>
      <c r="O1903" s="21">
        <v>2002374538.9100001</v>
      </c>
      <c r="P1903" s="21">
        <v>987669123.90999997</v>
      </c>
      <c r="Q1903" s="21">
        <v>983625342.90999997</v>
      </c>
    </row>
    <row r="1904" spans="1:17" ht="32.25" thickBot="1" x14ac:dyDescent="0.3">
      <c r="A1904" s="87" t="s">
        <v>513</v>
      </c>
      <c r="B1904" s="15" t="s">
        <v>380</v>
      </c>
      <c r="C1904" s="12" t="s">
        <v>13</v>
      </c>
      <c r="D1904" s="12">
        <v>13</v>
      </c>
      <c r="E1904" s="12" t="s">
        <v>14</v>
      </c>
      <c r="F1904" s="16" t="s">
        <v>381</v>
      </c>
      <c r="G1904" s="27">
        <f t="shared" ref="G1904:K1906" si="682">+G1905</f>
        <v>3785000000</v>
      </c>
      <c r="H1904" s="27">
        <f t="shared" si="682"/>
        <v>0</v>
      </c>
      <c r="I1904" s="27">
        <f t="shared" si="682"/>
        <v>0</v>
      </c>
      <c r="J1904" s="27">
        <f t="shared" si="682"/>
        <v>0</v>
      </c>
      <c r="K1904" s="27">
        <f t="shared" si="682"/>
        <v>0</v>
      </c>
      <c r="L1904" s="27">
        <f t="shared" si="673"/>
        <v>0</v>
      </c>
      <c r="M1904" s="27">
        <f>+M1905</f>
        <v>3785000000</v>
      </c>
      <c r="N1904" s="27">
        <f t="shared" ref="N1904:Q1906" si="683">+N1905</f>
        <v>2088011826</v>
      </c>
      <c r="O1904" s="27">
        <f t="shared" si="683"/>
        <v>2088011826</v>
      </c>
      <c r="P1904" s="27">
        <f t="shared" si="683"/>
        <v>0</v>
      </c>
      <c r="Q1904" s="27">
        <f t="shared" si="683"/>
        <v>0</v>
      </c>
    </row>
    <row r="1905" spans="1:17" ht="32.25" thickBot="1" x14ac:dyDescent="0.3">
      <c r="A1905" s="87" t="s">
        <v>513</v>
      </c>
      <c r="B1905" s="15" t="s">
        <v>382</v>
      </c>
      <c r="C1905" s="12" t="s">
        <v>13</v>
      </c>
      <c r="D1905" s="12">
        <v>13</v>
      </c>
      <c r="E1905" s="12" t="s">
        <v>14</v>
      </c>
      <c r="F1905" s="16" t="s">
        <v>383</v>
      </c>
      <c r="G1905" s="27">
        <f t="shared" si="682"/>
        <v>3785000000</v>
      </c>
      <c r="H1905" s="27">
        <f t="shared" si="682"/>
        <v>0</v>
      </c>
      <c r="I1905" s="27">
        <f t="shared" si="682"/>
        <v>0</v>
      </c>
      <c r="J1905" s="27">
        <f t="shared" si="682"/>
        <v>0</v>
      </c>
      <c r="K1905" s="27">
        <f t="shared" si="682"/>
        <v>0</v>
      </c>
      <c r="L1905" s="27">
        <f t="shared" si="673"/>
        <v>0</v>
      </c>
      <c r="M1905" s="27">
        <f>+M1906</f>
        <v>3785000000</v>
      </c>
      <c r="N1905" s="27">
        <f t="shared" si="683"/>
        <v>2088011826</v>
      </c>
      <c r="O1905" s="27">
        <f t="shared" si="683"/>
        <v>2088011826</v>
      </c>
      <c r="P1905" s="27">
        <f t="shared" si="683"/>
        <v>0</v>
      </c>
      <c r="Q1905" s="27">
        <f t="shared" si="683"/>
        <v>0</v>
      </c>
    </row>
    <row r="1906" spans="1:17" ht="19.5" thickBot="1" x14ac:dyDescent="0.3">
      <c r="A1906" s="87" t="s">
        <v>513</v>
      </c>
      <c r="B1906" s="15" t="s">
        <v>384</v>
      </c>
      <c r="C1906" s="12" t="s">
        <v>13</v>
      </c>
      <c r="D1906" s="12">
        <v>13</v>
      </c>
      <c r="E1906" s="12" t="s">
        <v>14</v>
      </c>
      <c r="F1906" s="43" t="s">
        <v>378</v>
      </c>
      <c r="G1906" s="27">
        <f t="shared" si="682"/>
        <v>3785000000</v>
      </c>
      <c r="H1906" s="27">
        <f t="shared" si="682"/>
        <v>0</v>
      </c>
      <c r="I1906" s="27">
        <f t="shared" si="682"/>
        <v>0</v>
      </c>
      <c r="J1906" s="27">
        <f t="shared" si="682"/>
        <v>0</v>
      </c>
      <c r="K1906" s="27">
        <f t="shared" si="682"/>
        <v>0</v>
      </c>
      <c r="L1906" s="27">
        <f t="shared" si="673"/>
        <v>0</v>
      </c>
      <c r="M1906" s="27">
        <f>+M1907</f>
        <v>3785000000</v>
      </c>
      <c r="N1906" s="27">
        <f t="shared" si="683"/>
        <v>2088011826</v>
      </c>
      <c r="O1906" s="27">
        <f t="shared" si="683"/>
        <v>2088011826</v>
      </c>
      <c r="P1906" s="27">
        <f t="shared" si="683"/>
        <v>0</v>
      </c>
      <c r="Q1906" s="27">
        <f t="shared" si="683"/>
        <v>0</v>
      </c>
    </row>
    <row r="1907" spans="1:17" ht="19.5" thickBot="1" x14ac:dyDescent="0.3">
      <c r="A1907" s="87" t="s">
        <v>513</v>
      </c>
      <c r="B1907" s="18" t="s">
        <v>385</v>
      </c>
      <c r="C1907" s="19" t="s">
        <v>13</v>
      </c>
      <c r="D1907" s="19">
        <v>13</v>
      </c>
      <c r="E1907" s="19" t="s">
        <v>14</v>
      </c>
      <c r="F1907" s="20" t="s">
        <v>247</v>
      </c>
      <c r="G1907" s="21">
        <v>3785000000</v>
      </c>
      <c r="H1907" s="21">
        <v>0</v>
      </c>
      <c r="I1907" s="21">
        <v>0</v>
      </c>
      <c r="J1907" s="21">
        <v>0</v>
      </c>
      <c r="K1907" s="21">
        <v>0</v>
      </c>
      <c r="L1907" s="21">
        <f t="shared" si="673"/>
        <v>0</v>
      </c>
      <c r="M1907" s="21">
        <f>+G1907+L1907</f>
        <v>3785000000</v>
      </c>
      <c r="N1907" s="21">
        <v>2088011826</v>
      </c>
      <c r="O1907" s="21">
        <v>2088011826</v>
      </c>
      <c r="P1907" s="21">
        <v>0</v>
      </c>
      <c r="Q1907" s="21">
        <v>0</v>
      </c>
    </row>
    <row r="1908" spans="1:17" ht="19.5" thickBot="1" x14ac:dyDescent="0.3">
      <c r="A1908" s="87" t="s">
        <v>513</v>
      </c>
      <c r="B1908" s="15" t="s">
        <v>386</v>
      </c>
      <c r="C1908" s="12" t="s">
        <v>13</v>
      </c>
      <c r="D1908" s="12">
        <v>13</v>
      </c>
      <c r="E1908" s="12" t="s">
        <v>14</v>
      </c>
      <c r="F1908" s="16" t="s">
        <v>387</v>
      </c>
      <c r="G1908" s="27">
        <f t="shared" ref="G1908:K1909" si="684">+G1910</f>
        <v>1124097372</v>
      </c>
      <c r="H1908" s="27">
        <f t="shared" si="684"/>
        <v>0</v>
      </c>
      <c r="I1908" s="27">
        <f t="shared" si="684"/>
        <v>0</v>
      </c>
      <c r="J1908" s="27">
        <f t="shared" si="684"/>
        <v>0</v>
      </c>
      <c r="K1908" s="27">
        <f t="shared" si="684"/>
        <v>0</v>
      </c>
      <c r="L1908" s="27">
        <f t="shared" si="673"/>
        <v>0</v>
      </c>
      <c r="M1908" s="27">
        <f>+M1910</f>
        <v>1124097372</v>
      </c>
      <c r="N1908" s="27">
        <f t="shared" ref="N1908:Q1909" si="685">+N1910</f>
        <v>903560586</v>
      </c>
      <c r="O1908" s="27">
        <f t="shared" si="685"/>
        <v>860443196.30999994</v>
      </c>
      <c r="P1908" s="27">
        <f t="shared" si="685"/>
        <v>434076322.56999999</v>
      </c>
      <c r="Q1908" s="27">
        <f t="shared" si="685"/>
        <v>434076322.56999999</v>
      </c>
    </row>
    <row r="1909" spans="1:17" ht="19.5" thickBot="1" x14ac:dyDescent="0.3">
      <c r="A1909" s="87" t="s">
        <v>513</v>
      </c>
      <c r="B1909" s="15" t="s">
        <v>386</v>
      </c>
      <c r="C1909" s="12" t="s">
        <v>16</v>
      </c>
      <c r="D1909" s="12">
        <v>20</v>
      </c>
      <c r="E1909" s="12" t="s">
        <v>14</v>
      </c>
      <c r="F1909" s="16" t="s">
        <v>387</v>
      </c>
      <c r="G1909" s="27">
        <f t="shared" si="684"/>
        <v>76235881312</v>
      </c>
      <c r="H1909" s="27">
        <f t="shared" si="684"/>
        <v>0</v>
      </c>
      <c r="I1909" s="27">
        <f t="shared" si="684"/>
        <v>0</v>
      </c>
      <c r="J1909" s="27">
        <f t="shared" si="684"/>
        <v>0</v>
      </c>
      <c r="K1909" s="27">
        <f t="shared" si="684"/>
        <v>0</v>
      </c>
      <c r="L1909" s="27">
        <f t="shared" si="673"/>
        <v>0</v>
      </c>
      <c r="M1909" s="27">
        <f>+M1911</f>
        <v>76235881312</v>
      </c>
      <c r="N1909" s="27">
        <f t="shared" si="685"/>
        <v>67875461101.620003</v>
      </c>
      <c r="O1909" s="27">
        <f t="shared" si="685"/>
        <v>66305133313.620003</v>
      </c>
      <c r="P1909" s="27">
        <f t="shared" si="685"/>
        <v>13077404464.309999</v>
      </c>
      <c r="Q1909" s="27">
        <f t="shared" si="685"/>
        <v>13077404464.309999</v>
      </c>
    </row>
    <row r="1910" spans="1:17" ht="19.5" thickBot="1" x14ac:dyDescent="0.3">
      <c r="A1910" s="87" t="s">
        <v>513</v>
      </c>
      <c r="B1910" s="15" t="s">
        <v>388</v>
      </c>
      <c r="C1910" s="12" t="s">
        <v>13</v>
      </c>
      <c r="D1910" s="12">
        <v>13</v>
      </c>
      <c r="E1910" s="12" t="s">
        <v>14</v>
      </c>
      <c r="F1910" s="16" t="s">
        <v>240</v>
      </c>
      <c r="G1910" s="27">
        <f>+G1918</f>
        <v>1124097372</v>
      </c>
      <c r="H1910" s="27">
        <f>+H1918</f>
        <v>0</v>
      </c>
      <c r="I1910" s="27">
        <f>+I1918</f>
        <v>0</v>
      </c>
      <c r="J1910" s="27">
        <f>+J1918</f>
        <v>0</v>
      </c>
      <c r="K1910" s="27">
        <f>+K1918</f>
        <v>0</v>
      </c>
      <c r="L1910" s="27">
        <f t="shared" si="673"/>
        <v>0</v>
      </c>
      <c r="M1910" s="27">
        <f>+M1918</f>
        <v>1124097372</v>
      </c>
      <c r="N1910" s="27">
        <f>+N1918</f>
        <v>903560586</v>
      </c>
      <c r="O1910" s="27">
        <f>+O1918</f>
        <v>860443196.30999994</v>
      </c>
      <c r="P1910" s="27">
        <f>+P1918</f>
        <v>434076322.56999999</v>
      </c>
      <c r="Q1910" s="27">
        <f>+Q1918</f>
        <v>434076322.56999999</v>
      </c>
    </row>
    <row r="1911" spans="1:17" ht="19.5" thickBot="1" x14ac:dyDescent="0.3">
      <c r="A1911" s="87" t="s">
        <v>513</v>
      </c>
      <c r="B1911" s="15" t="s">
        <v>388</v>
      </c>
      <c r="C1911" s="12" t="s">
        <v>16</v>
      </c>
      <c r="D1911" s="12">
        <v>20</v>
      </c>
      <c r="E1911" s="12" t="s">
        <v>14</v>
      </c>
      <c r="F1911" s="16" t="s">
        <v>240</v>
      </c>
      <c r="G1911" s="27">
        <f t="shared" ref="G1911:K1912" si="686">+G1912</f>
        <v>76235881312</v>
      </c>
      <c r="H1911" s="27">
        <f t="shared" si="686"/>
        <v>0</v>
      </c>
      <c r="I1911" s="27">
        <f t="shared" si="686"/>
        <v>0</v>
      </c>
      <c r="J1911" s="27">
        <f t="shared" si="686"/>
        <v>0</v>
      </c>
      <c r="K1911" s="27">
        <f t="shared" si="686"/>
        <v>0</v>
      </c>
      <c r="L1911" s="27">
        <f t="shared" si="673"/>
        <v>0</v>
      </c>
      <c r="M1911" s="27">
        <f>+M1912</f>
        <v>76235881312</v>
      </c>
      <c r="N1911" s="27">
        <f t="shared" ref="N1911:Q1912" si="687">+N1912</f>
        <v>67875461101.620003</v>
      </c>
      <c r="O1911" s="27">
        <f t="shared" si="687"/>
        <v>66305133313.620003</v>
      </c>
      <c r="P1911" s="27">
        <f>+P1912</f>
        <v>13077404464.309999</v>
      </c>
      <c r="Q1911" s="27">
        <f t="shared" si="687"/>
        <v>13077404464.309999</v>
      </c>
    </row>
    <row r="1912" spans="1:17" ht="48" thickBot="1" x14ac:dyDescent="0.3">
      <c r="A1912" s="87" t="s">
        <v>513</v>
      </c>
      <c r="B1912" s="15" t="s">
        <v>389</v>
      </c>
      <c r="C1912" s="12" t="s">
        <v>16</v>
      </c>
      <c r="D1912" s="12">
        <v>20</v>
      </c>
      <c r="E1912" s="12" t="s">
        <v>14</v>
      </c>
      <c r="F1912" s="43" t="s">
        <v>390</v>
      </c>
      <c r="G1912" s="27">
        <f t="shared" si="686"/>
        <v>76235881312</v>
      </c>
      <c r="H1912" s="27">
        <f t="shared" si="686"/>
        <v>0</v>
      </c>
      <c r="I1912" s="27">
        <f t="shared" si="686"/>
        <v>0</v>
      </c>
      <c r="J1912" s="27">
        <f t="shared" si="686"/>
        <v>0</v>
      </c>
      <c r="K1912" s="27">
        <f t="shared" si="686"/>
        <v>0</v>
      </c>
      <c r="L1912" s="27">
        <f t="shared" si="673"/>
        <v>0</v>
      </c>
      <c r="M1912" s="27">
        <f>+M1913</f>
        <v>76235881312</v>
      </c>
      <c r="N1912" s="27">
        <f t="shared" si="687"/>
        <v>67875461101.620003</v>
      </c>
      <c r="O1912" s="27">
        <f t="shared" si="687"/>
        <v>66305133313.620003</v>
      </c>
      <c r="P1912" s="27">
        <f>+P1913</f>
        <v>13077404464.309999</v>
      </c>
      <c r="Q1912" s="27">
        <f t="shared" si="687"/>
        <v>13077404464.309999</v>
      </c>
    </row>
    <row r="1913" spans="1:17" ht="48" thickBot="1" x14ac:dyDescent="0.3">
      <c r="A1913" s="87" t="s">
        <v>513</v>
      </c>
      <c r="B1913" s="15" t="s">
        <v>391</v>
      </c>
      <c r="C1913" s="12" t="s">
        <v>16</v>
      </c>
      <c r="D1913" s="12">
        <v>20</v>
      </c>
      <c r="E1913" s="12" t="s">
        <v>14</v>
      </c>
      <c r="F1913" s="16" t="s">
        <v>390</v>
      </c>
      <c r="G1913" s="27">
        <f>+G1914+G1916</f>
        <v>76235881312</v>
      </c>
      <c r="H1913" s="27">
        <f>+H1914+H1916</f>
        <v>0</v>
      </c>
      <c r="I1913" s="27">
        <f>+I1914+I1916</f>
        <v>0</v>
      </c>
      <c r="J1913" s="27">
        <f>+J1914+J1916</f>
        <v>0</v>
      </c>
      <c r="K1913" s="27">
        <f>+K1914+K1916</f>
        <v>0</v>
      </c>
      <c r="L1913" s="27">
        <f t="shared" si="673"/>
        <v>0</v>
      </c>
      <c r="M1913" s="27">
        <f>+M1914+M1916</f>
        <v>76235881312</v>
      </c>
      <c r="N1913" s="27">
        <f>+N1914+N1916</f>
        <v>67875461101.620003</v>
      </c>
      <c r="O1913" s="27">
        <f>+O1914+O1916</f>
        <v>66305133313.620003</v>
      </c>
      <c r="P1913" s="27">
        <f>+P1914+P1916</f>
        <v>13077404464.309999</v>
      </c>
      <c r="Q1913" s="27">
        <f>+Q1914+Q1916</f>
        <v>13077404464.309999</v>
      </c>
    </row>
    <row r="1914" spans="1:17" ht="19.5" thickBot="1" x14ac:dyDescent="0.3">
      <c r="A1914" s="87" t="s">
        <v>513</v>
      </c>
      <c r="B1914" s="15" t="s">
        <v>392</v>
      </c>
      <c r="C1914" s="12" t="s">
        <v>16</v>
      </c>
      <c r="D1914" s="12">
        <v>20</v>
      </c>
      <c r="E1914" s="12" t="s">
        <v>14</v>
      </c>
      <c r="F1914" s="16" t="s">
        <v>393</v>
      </c>
      <c r="G1914" s="27">
        <f>+G1915</f>
        <v>65370924168</v>
      </c>
      <c r="H1914" s="27">
        <f>+H1915</f>
        <v>0</v>
      </c>
      <c r="I1914" s="27">
        <f>+I1915</f>
        <v>0</v>
      </c>
      <c r="J1914" s="27">
        <f>+J1915</f>
        <v>0</v>
      </c>
      <c r="K1914" s="27">
        <f>+K1915</f>
        <v>0</v>
      </c>
      <c r="L1914" s="27">
        <f t="shared" si="673"/>
        <v>0</v>
      </c>
      <c r="M1914" s="27">
        <f>+M1915</f>
        <v>65370924168</v>
      </c>
      <c r="N1914" s="27">
        <f>+N1915</f>
        <v>60495131451.620003</v>
      </c>
      <c r="O1914" s="27">
        <f>+O1915</f>
        <v>59628232130.620003</v>
      </c>
      <c r="P1914" s="27">
        <f>+P1915</f>
        <v>11778494164.309999</v>
      </c>
      <c r="Q1914" s="27">
        <f>+Q1915</f>
        <v>11778494164.309999</v>
      </c>
    </row>
    <row r="1915" spans="1:17" ht="19.5" thickBot="1" x14ac:dyDescent="0.3">
      <c r="A1915" s="87" t="s">
        <v>513</v>
      </c>
      <c r="B1915" s="18" t="s">
        <v>394</v>
      </c>
      <c r="C1915" s="19" t="s">
        <v>16</v>
      </c>
      <c r="D1915" s="19">
        <v>20</v>
      </c>
      <c r="E1915" s="19" t="s">
        <v>14</v>
      </c>
      <c r="F1915" s="20" t="s">
        <v>247</v>
      </c>
      <c r="G1915" s="21">
        <v>65370924168</v>
      </c>
      <c r="H1915" s="21">
        <v>0</v>
      </c>
      <c r="I1915" s="21">
        <v>0</v>
      </c>
      <c r="J1915" s="21"/>
      <c r="K1915" s="21">
        <v>0</v>
      </c>
      <c r="L1915" s="21">
        <f t="shared" si="673"/>
        <v>0</v>
      </c>
      <c r="M1915" s="21">
        <f>+G1915+L1915</f>
        <v>65370924168</v>
      </c>
      <c r="N1915" s="21">
        <v>60495131451.620003</v>
      </c>
      <c r="O1915" s="21">
        <v>59628232130.620003</v>
      </c>
      <c r="P1915" s="21">
        <v>11778494164.309999</v>
      </c>
      <c r="Q1915" s="21">
        <v>11778494164.309999</v>
      </c>
    </row>
    <row r="1916" spans="1:17" ht="19.5" thickBot="1" x14ac:dyDescent="0.3">
      <c r="A1916" s="87" t="s">
        <v>513</v>
      </c>
      <c r="B1916" s="15" t="s">
        <v>395</v>
      </c>
      <c r="C1916" s="12" t="s">
        <v>16</v>
      </c>
      <c r="D1916" s="12">
        <v>20</v>
      </c>
      <c r="E1916" s="12" t="s">
        <v>14</v>
      </c>
      <c r="F1916" s="16" t="s">
        <v>396</v>
      </c>
      <c r="G1916" s="27">
        <f>+G1917</f>
        <v>10864957144</v>
      </c>
      <c r="H1916" s="27">
        <f>+H1917</f>
        <v>0</v>
      </c>
      <c r="I1916" s="27">
        <f>+I1917</f>
        <v>0</v>
      </c>
      <c r="J1916" s="27">
        <f>+J1917</f>
        <v>0</v>
      </c>
      <c r="K1916" s="27">
        <f>+K1917</f>
        <v>0</v>
      </c>
      <c r="L1916" s="27">
        <f t="shared" si="673"/>
        <v>0</v>
      </c>
      <c r="M1916" s="27">
        <f>+M1917</f>
        <v>10864957144</v>
      </c>
      <c r="N1916" s="27">
        <f>+N1917</f>
        <v>7380329650</v>
      </c>
      <c r="O1916" s="27">
        <f>+O1917</f>
        <v>6676901183</v>
      </c>
      <c r="P1916" s="27">
        <f>+P1917</f>
        <v>1298910300</v>
      </c>
      <c r="Q1916" s="27">
        <f>+Q1917</f>
        <v>1298910300</v>
      </c>
    </row>
    <row r="1917" spans="1:17" ht="19.5" thickBot="1" x14ac:dyDescent="0.3">
      <c r="A1917" s="87" t="s">
        <v>513</v>
      </c>
      <c r="B1917" s="18" t="s">
        <v>397</v>
      </c>
      <c r="C1917" s="19" t="s">
        <v>16</v>
      </c>
      <c r="D1917" s="19">
        <v>20</v>
      </c>
      <c r="E1917" s="19" t="s">
        <v>14</v>
      </c>
      <c r="F1917" s="20" t="s">
        <v>247</v>
      </c>
      <c r="G1917" s="21">
        <v>10864957144</v>
      </c>
      <c r="H1917" s="21">
        <v>0</v>
      </c>
      <c r="I1917" s="21">
        <v>0</v>
      </c>
      <c r="J1917" s="21">
        <v>0</v>
      </c>
      <c r="K1917" s="21"/>
      <c r="L1917" s="21">
        <f t="shared" si="673"/>
        <v>0</v>
      </c>
      <c r="M1917" s="21">
        <f>+G1917+L1917</f>
        <v>10864957144</v>
      </c>
      <c r="N1917" s="21">
        <v>7380329650</v>
      </c>
      <c r="O1917" s="21">
        <v>6676901183</v>
      </c>
      <c r="P1917" s="21">
        <v>1298910300</v>
      </c>
      <c r="Q1917" s="21">
        <v>1298910300</v>
      </c>
    </row>
    <row r="1918" spans="1:17" ht="32.25" thickBot="1" x14ac:dyDescent="0.3">
      <c r="A1918" s="87" t="s">
        <v>513</v>
      </c>
      <c r="B1918" s="15" t="s">
        <v>398</v>
      </c>
      <c r="C1918" s="12" t="s">
        <v>13</v>
      </c>
      <c r="D1918" s="12">
        <v>13</v>
      </c>
      <c r="E1918" s="12" t="s">
        <v>14</v>
      </c>
      <c r="F1918" s="16" t="s">
        <v>399</v>
      </c>
      <c r="G1918" s="27">
        <f t="shared" ref="G1918:K1920" si="688">+G1919</f>
        <v>1124097372</v>
      </c>
      <c r="H1918" s="27">
        <f t="shared" si="688"/>
        <v>0</v>
      </c>
      <c r="I1918" s="27">
        <f t="shared" si="688"/>
        <v>0</v>
      </c>
      <c r="J1918" s="27">
        <f t="shared" si="688"/>
        <v>0</v>
      </c>
      <c r="K1918" s="27">
        <f t="shared" si="688"/>
        <v>0</v>
      </c>
      <c r="L1918" s="27">
        <f t="shared" si="673"/>
        <v>0</v>
      </c>
      <c r="M1918" s="27">
        <f>+M1919</f>
        <v>1124097372</v>
      </c>
      <c r="N1918" s="27">
        <f t="shared" ref="N1918:Q1920" si="689">+N1919</f>
        <v>903560586</v>
      </c>
      <c r="O1918" s="27">
        <f t="shared" si="689"/>
        <v>860443196.30999994</v>
      </c>
      <c r="P1918" s="27">
        <f t="shared" si="689"/>
        <v>434076322.56999999</v>
      </c>
      <c r="Q1918" s="27">
        <f t="shared" si="689"/>
        <v>434076322.56999999</v>
      </c>
    </row>
    <row r="1919" spans="1:17" ht="32.25" thickBot="1" x14ac:dyDescent="0.3">
      <c r="A1919" s="87" t="s">
        <v>513</v>
      </c>
      <c r="B1919" s="15" t="s">
        <v>400</v>
      </c>
      <c r="C1919" s="12" t="s">
        <v>13</v>
      </c>
      <c r="D1919" s="12">
        <v>13</v>
      </c>
      <c r="E1919" s="12" t="s">
        <v>14</v>
      </c>
      <c r="F1919" s="16" t="s">
        <v>399</v>
      </c>
      <c r="G1919" s="27">
        <f t="shared" si="688"/>
        <v>1124097372</v>
      </c>
      <c r="H1919" s="27">
        <f t="shared" si="688"/>
        <v>0</v>
      </c>
      <c r="I1919" s="27">
        <f t="shared" si="688"/>
        <v>0</v>
      </c>
      <c r="J1919" s="27">
        <f t="shared" si="688"/>
        <v>0</v>
      </c>
      <c r="K1919" s="27">
        <f t="shared" si="688"/>
        <v>0</v>
      </c>
      <c r="L1919" s="27">
        <f t="shared" si="673"/>
        <v>0</v>
      </c>
      <c r="M1919" s="27">
        <f>+M1920</f>
        <v>1124097372</v>
      </c>
      <c r="N1919" s="27">
        <f t="shared" si="689"/>
        <v>903560586</v>
      </c>
      <c r="O1919" s="27">
        <f t="shared" si="689"/>
        <v>860443196.30999994</v>
      </c>
      <c r="P1919" s="27">
        <f t="shared" si="689"/>
        <v>434076322.56999999</v>
      </c>
      <c r="Q1919" s="27">
        <f t="shared" si="689"/>
        <v>434076322.56999999</v>
      </c>
    </row>
    <row r="1920" spans="1:17" ht="19.5" thickBot="1" x14ac:dyDescent="0.3">
      <c r="A1920" s="87" t="s">
        <v>513</v>
      </c>
      <c r="B1920" s="15" t="s">
        <v>401</v>
      </c>
      <c r="C1920" s="12" t="s">
        <v>13</v>
      </c>
      <c r="D1920" s="12">
        <v>13</v>
      </c>
      <c r="E1920" s="12" t="s">
        <v>14</v>
      </c>
      <c r="F1920" s="16" t="s">
        <v>378</v>
      </c>
      <c r="G1920" s="17">
        <f t="shared" si="688"/>
        <v>1124097372</v>
      </c>
      <c r="H1920" s="17">
        <f t="shared" si="688"/>
        <v>0</v>
      </c>
      <c r="I1920" s="17">
        <f t="shared" si="688"/>
        <v>0</v>
      </c>
      <c r="J1920" s="17">
        <f t="shared" si="688"/>
        <v>0</v>
      </c>
      <c r="K1920" s="17">
        <f t="shared" si="688"/>
        <v>0</v>
      </c>
      <c r="L1920" s="17">
        <f t="shared" si="673"/>
        <v>0</v>
      </c>
      <c r="M1920" s="17">
        <f>+M1921</f>
        <v>1124097372</v>
      </c>
      <c r="N1920" s="17">
        <f t="shared" si="689"/>
        <v>903560586</v>
      </c>
      <c r="O1920" s="17">
        <f t="shared" si="689"/>
        <v>860443196.30999994</v>
      </c>
      <c r="P1920" s="17">
        <f t="shared" si="689"/>
        <v>434076322.56999999</v>
      </c>
      <c r="Q1920" s="17">
        <f t="shared" si="689"/>
        <v>434076322.56999999</v>
      </c>
    </row>
    <row r="1921" spans="1:17" ht="19.5" thickBot="1" x14ac:dyDescent="0.3">
      <c r="A1921" s="87" t="s">
        <v>513</v>
      </c>
      <c r="B1921" s="18" t="s">
        <v>402</v>
      </c>
      <c r="C1921" s="19" t="s">
        <v>13</v>
      </c>
      <c r="D1921" s="19">
        <v>13</v>
      </c>
      <c r="E1921" s="19" t="s">
        <v>14</v>
      </c>
      <c r="F1921" s="20" t="s">
        <v>247</v>
      </c>
      <c r="G1921" s="21">
        <v>1124097372</v>
      </c>
      <c r="H1921" s="21">
        <v>0</v>
      </c>
      <c r="I1921" s="21">
        <v>0</v>
      </c>
      <c r="J1921" s="21">
        <v>0</v>
      </c>
      <c r="K1921" s="21">
        <v>0</v>
      </c>
      <c r="L1921" s="21">
        <f t="shared" si="673"/>
        <v>0</v>
      </c>
      <c r="M1921" s="21">
        <f>+G1921+L1921</f>
        <v>1124097372</v>
      </c>
      <c r="N1921" s="21">
        <v>903560586</v>
      </c>
      <c r="O1921" s="21">
        <v>860443196.30999994</v>
      </c>
      <c r="P1921" s="21">
        <v>434076322.56999999</v>
      </c>
      <c r="Q1921" s="21">
        <v>434076322.56999999</v>
      </c>
    </row>
    <row r="1922" spans="1:17" ht="19.5" thickBot="1" x14ac:dyDescent="0.3">
      <c r="A1922" s="87" t="s">
        <v>513</v>
      </c>
      <c r="B1922" s="15" t="s">
        <v>403</v>
      </c>
      <c r="C1922" s="12" t="s">
        <v>13</v>
      </c>
      <c r="D1922" s="12">
        <v>13</v>
      </c>
      <c r="E1922" s="12" t="s">
        <v>14</v>
      </c>
      <c r="F1922" s="16" t="s">
        <v>404</v>
      </c>
      <c r="G1922" s="26">
        <f>+G1923</f>
        <v>4056837754</v>
      </c>
      <c r="H1922" s="26">
        <f>+H1923</f>
        <v>0</v>
      </c>
      <c r="I1922" s="26">
        <f>+I1923</f>
        <v>0</v>
      </c>
      <c r="J1922" s="26">
        <f>+J1923</f>
        <v>0</v>
      </c>
      <c r="K1922" s="26">
        <f>+K1923</f>
        <v>0</v>
      </c>
      <c r="L1922" s="26">
        <f t="shared" si="673"/>
        <v>0</v>
      </c>
      <c r="M1922" s="26">
        <f>+M1923</f>
        <v>4056837754</v>
      </c>
      <c r="N1922" s="26">
        <f>+N1923</f>
        <v>3833839254</v>
      </c>
      <c r="O1922" s="26">
        <f>+O1923</f>
        <v>3178450375.29</v>
      </c>
      <c r="P1922" s="26">
        <f>+P1923</f>
        <v>1367124092.1399999</v>
      </c>
      <c r="Q1922" s="26">
        <f>+Q1923</f>
        <v>1367124092.1399999</v>
      </c>
    </row>
    <row r="1923" spans="1:17" ht="19.5" thickBot="1" x14ac:dyDescent="0.3">
      <c r="A1923" s="87" t="s">
        <v>513</v>
      </c>
      <c r="B1923" s="15" t="s">
        <v>405</v>
      </c>
      <c r="C1923" s="12" t="s">
        <v>13</v>
      </c>
      <c r="D1923" s="12">
        <v>13</v>
      </c>
      <c r="E1923" s="12" t="s">
        <v>14</v>
      </c>
      <c r="F1923" s="43" t="s">
        <v>240</v>
      </c>
      <c r="G1923" s="26">
        <f>G1924+G1928</f>
        <v>4056837754</v>
      </c>
      <c r="H1923" s="26">
        <f>H1924+H1928</f>
        <v>0</v>
      </c>
      <c r="I1923" s="26">
        <f>I1924+I1928</f>
        <v>0</v>
      </c>
      <c r="J1923" s="26">
        <f>J1924+J1928</f>
        <v>0</v>
      </c>
      <c r="K1923" s="26">
        <f>K1924+K1928</f>
        <v>0</v>
      </c>
      <c r="L1923" s="26">
        <f t="shared" si="673"/>
        <v>0</v>
      </c>
      <c r="M1923" s="26">
        <f>M1924+M1928</f>
        <v>4056837754</v>
      </c>
      <c r="N1923" s="26">
        <f>N1924+N1928</f>
        <v>3833839254</v>
      </c>
      <c r="O1923" s="26">
        <f>O1924+O1928</f>
        <v>3178450375.29</v>
      </c>
      <c r="P1923" s="26">
        <f>P1924+P1928</f>
        <v>1367124092.1399999</v>
      </c>
      <c r="Q1923" s="26">
        <f>Q1924+Q1928</f>
        <v>1367124092.1399999</v>
      </c>
    </row>
    <row r="1924" spans="1:17" ht="32.25" thickBot="1" x14ac:dyDescent="0.3">
      <c r="A1924" s="87" t="s">
        <v>513</v>
      </c>
      <c r="B1924" s="15" t="s">
        <v>406</v>
      </c>
      <c r="C1924" s="12" t="s">
        <v>13</v>
      </c>
      <c r="D1924" s="12">
        <v>13</v>
      </c>
      <c r="E1924" s="12" t="s">
        <v>14</v>
      </c>
      <c r="F1924" s="16" t="s">
        <v>407</v>
      </c>
      <c r="G1924" s="26">
        <f>G1925</f>
        <v>1000000000</v>
      </c>
      <c r="H1924" s="26">
        <f>H1925</f>
        <v>0</v>
      </c>
      <c r="I1924" s="26">
        <f>I1925</f>
        <v>0</v>
      </c>
      <c r="J1924" s="26">
        <f>J1925</f>
        <v>0</v>
      </c>
      <c r="K1924" s="26">
        <f>K1925</f>
        <v>0</v>
      </c>
      <c r="L1924" s="26">
        <f t="shared" si="673"/>
        <v>0</v>
      </c>
      <c r="M1924" s="26">
        <f>M1925</f>
        <v>1000000000</v>
      </c>
      <c r="N1924" s="26">
        <f>N1925</f>
        <v>944022500</v>
      </c>
      <c r="O1924" s="26">
        <f>O1925</f>
        <v>367253888.27999997</v>
      </c>
      <c r="P1924" s="26">
        <f>P1925</f>
        <v>3456.28</v>
      </c>
      <c r="Q1924" s="26">
        <f>Q1925</f>
        <v>3456.28</v>
      </c>
    </row>
    <row r="1925" spans="1:17" ht="32.25" thickBot="1" x14ac:dyDescent="0.3">
      <c r="A1925" s="87" t="s">
        <v>513</v>
      </c>
      <c r="B1925" s="15" t="s">
        <v>408</v>
      </c>
      <c r="C1925" s="12" t="s">
        <v>13</v>
      </c>
      <c r="D1925" s="12">
        <v>13</v>
      </c>
      <c r="E1925" s="12" t="s">
        <v>14</v>
      </c>
      <c r="F1925" s="16" t="s">
        <v>407</v>
      </c>
      <c r="G1925" s="26">
        <f t="shared" ref="G1925:K1926" si="690">+G1926</f>
        <v>1000000000</v>
      </c>
      <c r="H1925" s="26">
        <f t="shared" si="690"/>
        <v>0</v>
      </c>
      <c r="I1925" s="26">
        <f t="shared" si="690"/>
        <v>0</v>
      </c>
      <c r="J1925" s="26">
        <f t="shared" si="690"/>
        <v>0</v>
      </c>
      <c r="K1925" s="26">
        <f t="shared" si="690"/>
        <v>0</v>
      </c>
      <c r="L1925" s="26">
        <f t="shared" si="673"/>
        <v>0</v>
      </c>
      <c r="M1925" s="26">
        <f>+M1926</f>
        <v>1000000000</v>
      </c>
      <c r="N1925" s="26">
        <f t="shared" ref="N1925:Q1926" si="691">+N1926</f>
        <v>944022500</v>
      </c>
      <c r="O1925" s="26">
        <f t="shared" si="691"/>
        <v>367253888.27999997</v>
      </c>
      <c r="P1925" s="26">
        <f t="shared" si="691"/>
        <v>3456.28</v>
      </c>
      <c r="Q1925" s="26">
        <f t="shared" si="691"/>
        <v>3456.28</v>
      </c>
    </row>
    <row r="1926" spans="1:17" ht="19.5" thickBot="1" x14ac:dyDescent="0.3">
      <c r="A1926" s="87" t="s">
        <v>513</v>
      </c>
      <c r="B1926" s="15" t="s">
        <v>409</v>
      </c>
      <c r="C1926" s="12" t="s">
        <v>13</v>
      </c>
      <c r="D1926" s="12">
        <v>13</v>
      </c>
      <c r="E1926" s="12" t="s">
        <v>14</v>
      </c>
      <c r="F1926" s="16" t="s">
        <v>410</v>
      </c>
      <c r="G1926" s="26">
        <f t="shared" si="690"/>
        <v>1000000000</v>
      </c>
      <c r="H1926" s="26">
        <f t="shared" si="690"/>
        <v>0</v>
      </c>
      <c r="I1926" s="26">
        <f t="shared" si="690"/>
        <v>0</v>
      </c>
      <c r="J1926" s="26">
        <f t="shared" si="690"/>
        <v>0</v>
      </c>
      <c r="K1926" s="26">
        <f t="shared" si="690"/>
        <v>0</v>
      </c>
      <c r="L1926" s="26">
        <f t="shared" si="673"/>
        <v>0</v>
      </c>
      <c r="M1926" s="26">
        <f>+M1927</f>
        <v>1000000000</v>
      </c>
      <c r="N1926" s="26">
        <f t="shared" si="691"/>
        <v>944022500</v>
      </c>
      <c r="O1926" s="26">
        <f t="shared" si="691"/>
        <v>367253888.27999997</v>
      </c>
      <c r="P1926" s="26">
        <f t="shared" si="691"/>
        <v>3456.28</v>
      </c>
      <c r="Q1926" s="26">
        <f t="shared" si="691"/>
        <v>3456.28</v>
      </c>
    </row>
    <row r="1927" spans="1:17" ht="19.5" thickBot="1" x14ac:dyDescent="0.3">
      <c r="A1927" s="87" t="s">
        <v>513</v>
      </c>
      <c r="B1927" s="18" t="s">
        <v>411</v>
      </c>
      <c r="C1927" s="19" t="s">
        <v>13</v>
      </c>
      <c r="D1927" s="19">
        <v>13</v>
      </c>
      <c r="E1927" s="19" t="s">
        <v>14</v>
      </c>
      <c r="F1927" s="20" t="s">
        <v>247</v>
      </c>
      <c r="G1927" s="21">
        <v>1000000000</v>
      </c>
      <c r="H1927" s="21">
        <v>0</v>
      </c>
      <c r="I1927" s="21">
        <v>0</v>
      </c>
      <c r="J1927" s="21">
        <v>0</v>
      </c>
      <c r="K1927" s="21">
        <v>0</v>
      </c>
      <c r="L1927" s="21">
        <f t="shared" si="673"/>
        <v>0</v>
      </c>
      <c r="M1927" s="21">
        <f>+G1927+L1927</f>
        <v>1000000000</v>
      </c>
      <c r="N1927" s="21">
        <v>944022500</v>
      </c>
      <c r="O1927" s="21">
        <v>367253888.27999997</v>
      </c>
      <c r="P1927" s="21">
        <v>3456.28</v>
      </c>
      <c r="Q1927" s="21">
        <v>3456.28</v>
      </c>
    </row>
    <row r="1928" spans="1:17" ht="32.25" thickBot="1" x14ac:dyDescent="0.3">
      <c r="A1928" s="87" t="s">
        <v>513</v>
      </c>
      <c r="B1928" s="15" t="s">
        <v>412</v>
      </c>
      <c r="C1928" s="12" t="s">
        <v>13</v>
      </c>
      <c r="D1928" s="12">
        <v>13</v>
      </c>
      <c r="E1928" s="12" t="s">
        <v>14</v>
      </c>
      <c r="F1928" s="16" t="s">
        <v>413</v>
      </c>
      <c r="G1928" s="27">
        <f t="shared" ref="G1928:K1930" si="692">+G1929</f>
        <v>3056837754</v>
      </c>
      <c r="H1928" s="27">
        <f t="shared" si="692"/>
        <v>0</v>
      </c>
      <c r="I1928" s="27">
        <f t="shared" si="692"/>
        <v>0</v>
      </c>
      <c r="J1928" s="27">
        <f t="shared" si="692"/>
        <v>0</v>
      </c>
      <c r="K1928" s="27">
        <f t="shared" si="692"/>
        <v>0</v>
      </c>
      <c r="L1928" s="27">
        <f t="shared" si="673"/>
        <v>0</v>
      </c>
      <c r="M1928" s="27">
        <f>+M1929</f>
        <v>3056837754</v>
      </c>
      <c r="N1928" s="27">
        <f t="shared" ref="N1928:Q1930" si="693">+N1929</f>
        <v>2889816754</v>
      </c>
      <c r="O1928" s="27">
        <f t="shared" si="693"/>
        <v>2811196487.0100002</v>
      </c>
      <c r="P1928" s="27">
        <f t="shared" si="693"/>
        <v>1367120635.8599999</v>
      </c>
      <c r="Q1928" s="27">
        <f t="shared" si="693"/>
        <v>1367120635.8599999</v>
      </c>
    </row>
    <row r="1929" spans="1:17" ht="32.25" thickBot="1" x14ac:dyDescent="0.3">
      <c r="A1929" s="87" t="s">
        <v>513</v>
      </c>
      <c r="B1929" s="15" t="s">
        <v>414</v>
      </c>
      <c r="C1929" s="12" t="s">
        <v>13</v>
      </c>
      <c r="D1929" s="12">
        <v>13</v>
      </c>
      <c r="E1929" s="12" t="s">
        <v>14</v>
      </c>
      <c r="F1929" s="16" t="s">
        <v>413</v>
      </c>
      <c r="G1929" s="27">
        <f t="shared" si="692"/>
        <v>3056837754</v>
      </c>
      <c r="H1929" s="27">
        <f t="shared" si="692"/>
        <v>0</v>
      </c>
      <c r="I1929" s="27">
        <f t="shared" si="692"/>
        <v>0</v>
      </c>
      <c r="J1929" s="27">
        <f t="shared" si="692"/>
        <v>0</v>
      </c>
      <c r="K1929" s="27">
        <f t="shared" si="692"/>
        <v>0</v>
      </c>
      <c r="L1929" s="27">
        <f t="shared" si="673"/>
        <v>0</v>
      </c>
      <c r="M1929" s="27">
        <f>+M1930</f>
        <v>3056837754</v>
      </c>
      <c r="N1929" s="27">
        <f t="shared" si="693"/>
        <v>2889816754</v>
      </c>
      <c r="O1929" s="27">
        <f t="shared" si="693"/>
        <v>2811196487.0100002</v>
      </c>
      <c r="P1929" s="27">
        <f t="shared" si="693"/>
        <v>1367120635.8599999</v>
      </c>
      <c r="Q1929" s="27">
        <f t="shared" si="693"/>
        <v>1367120635.8599999</v>
      </c>
    </row>
    <row r="1930" spans="1:17" ht="19.5" thickBot="1" x14ac:dyDescent="0.3">
      <c r="A1930" s="87" t="s">
        <v>513</v>
      </c>
      <c r="B1930" s="15" t="s">
        <v>415</v>
      </c>
      <c r="C1930" s="12" t="s">
        <v>13</v>
      </c>
      <c r="D1930" s="12">
        <v>13</v>
      </c>
      <c r="E1930" s="12" t="s">
        <v>14</v>
      </c>
      <c r="F1930" s="16" t="s">
        <v>378</v>
      </c>
      <c r="G1930" s="27">
        <f t="shared" si="692"/>
        <v>3056837754</v>
      </c>
      <c r="H1930" s="27">
        <f t="shared" si="692"/>
        <v>0</v>
      </c>
      <c r="I1930" s="27">
        <f t="shared" si="692"/>
        <v>0</v>
      </c>
      <c r="J1930" s="27">
        <f t="shared" si="692"/>
        <v>0</v>
      </c>
      <c r="K1930" s="27">
        <f t="shared" si="692"/>
        <v>0</v>
      </c>
      <c r="L1930" s="27">
        <f t="shared" si="673"/>
        <v>0</v>
      </c>
      <c r="M1930" s="27">
        <f>+M1931</f>
        <v>3056837754</v>
      </c>
      <c r="N1930" s="27">
        <f t="shared" si="693"/>
        <v>2889816754</v>
      </c>
      <c r="O1930" s="27">
        <f t="shared" si="693"/>
        <v>2811196487.0100002</v>
      </c>
      <c r="P1930" s="27">
        <f t="shared" si="693"/>
        <v>1367120635.8599999</v>
      </c>
      <c r="Q1930" s="27">
        <f t="shared" si="693"/>
        <v>1367120635.8599999</v>
      </c>
    </row>
    <row r="1931" spans="1:17" ht="19.5" thickBot="1" x14ac:dyDescent="0.3">
      <c r="A1931" s="87" t="s">
        <v>513</v>
      </c>
      <c r="B1931" s="18" t="s">
        <v>416</v>
      </c>
      <c r="C1931" s="19" t="s">
        <v>13</v>
      </c>
      <c r="D1931" s="19">
        <v>13</v>
      </c>
      <c r="E1931" s="19" t="s">
        <v>14</v>
      </c>
      <c r="F1931" s="20" t="s">
        <v>247</v>
      </c>
      <c r="G1931" s="21">
        <v>3056837754</v>
      </c>
      <c r="H1931" s="21">
        <v>0</v>
      </c>
      <c r="I1931" s="21">
        <v>0</v>
      </c>
      <c r="J1931" s="21">
        <v>0</v>
      </c>
      <c r="K1931" s="21">
        <v>0</v>
      </c>
      <c r="L1931" s="21">
        <f t="shared" si="673"/>
        <v>0</v>
      </c>
      <c r="M1931" s="21">
        <f>+G1931+L1931</f>
        <v>3056837754</v>
      </c>
      <c r="N1931" s="21">
        <v>2889816754</v>
      </c>
      <c r="O1931" s="21">
        <v>2811196487.0100002</v>
      </c>
      <c r="P1931" s="21">
        <v>1367120635.8599999</v>
      </c>
      <c r="Q1931" s="21">
        <v>1367120635.8599999</v>
      </c>
    </row>
    <row r="1932" spans="1:17" ht="19.5" thickBot="1" x14ac:dyDescent="0.3">
      <c r="A1932" s="87" t="s">
        <v>513</v>
      </c>
      <c r="B1932" s="15" t="s">
        <v>417</v>
      </c>
      <c r="C1932" s="12" t="s">
        <v>13</v>
      </c>
      <c r="D1932" s="12">
        <v>13</v>
      </c>
      <c r="E1932" s="12" t="s">
        <v>14</v>
      </c>
      <c r="F1932" s="16" t="s">
        <v>418</v>
      </c>
      <c r="G1932" s="26">
        <f t="shared" ref="G1932:K1933" si="694">+G1933</f>
        <v>907945356</v>
      </c>
      <c r="H1932" s="26">
        <f t="shared" si="694"/>
        <v>0</v>
      </c>
      <c r="I1932" s="26">
        <f t="shared" si="694"/>
        <v>0</v>
      </c>
      <c r="J1932" s="26">
        <f t="shared" si="694"/>
        <v>0</v>
      </c>
      <c r="K1932" s="26">
        <f t="shared" si="694"/>
        <v>0</v>
      </c>
      <c r="L1932" s="26">
        <f t="shared" si="673"/>
        <v>0</v>
      </c>
      <c r="M1932" s="26">
        <f>+M1933</f>
        <v>907945356</v>
      </c>
      <c r="N1932" s="26">
        <f t="shared" ref="N1932:Q1933" si="695">+N1933</f>
        <v>155684690</v>
      </c>
      <c r="O1932" s="26">
        <f t="shared" si="695"/>
        <v>150338587.06</v>
      </c>
      <c r="P1932" s="26">
        <f t="shared" si="695"/>
        <v>79983234.060000002</v>
      </c>
      <c r="Q1932" s="26">
        <f t="shared" si="695"/>
        <v>79037050.060000002</v>
      </c>
    </row>
    <row r="1933" spans="1:17" ht="19.5" thickBot="1" x14ac:dyDescent="0.3">
      <c r="A1933" s="87" t="s">
        <v>513</v>
      </c>
      <c r="B1933" s="15" t="s">
        <v>419</v>
      </c>
      <c r="C1933" s="12" t="s">
        <v>13</v>
      </c>
      <c r="D1933" s="12">
        <v>13</v>
      </c>
      <c r="E1933" s="12" t="s">
        <v>14</v>
      </c>
      <c r="F1933" s="43" t="s">
        <v>240</v>
      </c>
      <c r="G1933" s="26">
        <f t="shared" si="694"/>
        <v>907945356</v>
      </c>
      <c r="H1933" s="26">
        <f t="shared" si="694"/>
        <v>0</v>
      </c>
      <c r="I1933" s="26">
        <f t="shared" si="694"/>
        <v>0</v>
      </c>
      <c r="J1933" s="26">
        <f t="shared" si="694"/>
        <v>0</v>
      </c>
      <c r="K1933" s="26">
        <f t="shared" si="694"/>
        <v>0</v>
      </c>
      <c r="L1933" s="26">
        <f t="shared" si="673"/>
        <v>0</v>
      </c>
      <c r="M1933" s="26">
        <f>+M1934</f>
        <v>907945356</v>
      </c>
      <c r="N1933" s="26">
        <f t="shared" si="695"/>
        <v>155684690</v>
      </c>
      <c r="O1933" s="26">
        <f t="shared" si="695"/>
        <v>150338587.06</v>
      </c>
      <c r="P1933" s="26">
        <f t="shared" si="695"/>
        <v>79983234.060000002</v>
      </c>
      <c r="Q1933" s="26">
        <f t="shared" si="695"/>
        <v>79037050.060000002</v>
      </c>
    </row>
    <row r="1934" spans="1:17" ht="32.25" thickBot="1" x14ac:dyDescent="0.3">
      <c r="A1934" s="87" t="s">
        <v>513</v>
      </c>
      <c r="B1934" s="15" t="s">
        <v>420</v>
      </c>
      <c r="C1934" s="12" t="s">
        <v>13</v>
      </c>
      <c r="D1934" s="12">
        <v>13</v>
      </c>
      <c r="E1934" s="12" t="s">
        <v>14</v>
      </c>
      <c r="F1934" s="16" t="s">
        <v>421</v>
      </c>
      <c r="G1934" s="26">
        <f>G1935</f>
        <v>907945356</v>
      </c>
      <c r="H1934" s="26">
        <f>H1935</f>
        <v>0</v>
      </c>
      <c r="I1934" s="26">
        <f>I1935</f>
        <v>0</v>
      </c>
      <c r="J1934" s="26">
        <f>J1935</f>
        <v>0</v>
      </c>
      <c r="K1934" s="26">
        <f>K1935</f>
        <v>0</v>
      </c>
      <c r="L1934" s="26">
        <f t="shared" si="673"/>
        <v>0</v>
      </c>
      <c r="M1934" s="26">
        <f>M1935</f>
        <v>907945356</v>
      </c>
      <c r="N1934" s="26">
        <f>N1935</f>
        <v>155684690</v>
      </c>
      <c r="O1934" s="26">
        <f>O1935</f>
        <v>150338587.06</v>
      </c>
      <c r="P1934" s="26">
        <f>P1935</f>
        <v>79983234.060000002</v>
      </c>
      <c r="Q1934" s="26">
        <f>Q1935</f>
        <v>79037050.060000002</v>
      </c>
    </row>
    <row r="1935" spans="1:17" ht="32.25" thickBot="1" x14ac:dyDescent="0.3">
      <c r="A1935" s="87" t="s">
        <v>513</v>
      </c>
      <c r="B1935" s="15" t="s">
        <v>422</v>
      </c>
      <c r="C1935" s="12" t="s">
        <v>13</v>
      </c>
      <c r="D1935" s="12">
        <v>13</v>
      </c>
      <c r="E1935" s="12" t="s">
        <v>14</v>
      </c>
      <c r="F1935" s="16" t="s">
        <v>421</v>
      </c>
      <c r="G1935" s="26">
        <f t="shared" ref="G1935:K1936" si="696">+G1936</f>
        <v>907945356</v>
      </c>
      <c r="H1935" s="26">
        <f t="shared" si="696"/>
        <v>0</v>
      </c>
      <c r="I1935" s="26">
        <f t="shared" si="696"/>
        <v>0</v>
      </c>
      <c r="J1935" s="26">
        <f t="shared" si="696"/>
        <v>0</v>
      </c>
      <c r="K1935" s="26">
        <f t="shared" si="696"/>
        <v>0</v>
      </c>
      <c r="L1935" s="26">
        <f t="shared" si="673"/>
        <v>0</v>
      </c>
      <c r="M1935" s="26">
        <f>+M1936</f>
        <v>907945356</v>
      </c>
      <c r="N1935" s="26">
        <f t="shared" ref="N1935:Q1936" si="697">+N1936</f>
        <v>155684690</v>
      </c>
      <c r="O1935" s="26">
        <f t="shared" si="697"/>
        <v>150338587.06</v>
      </c>
      <c r="P1935" s="26">
        <f t="shared" si="697"/>
        <v>79983234.060000002</v>
      </c>
      <c r="Q1935" s="26">
        <f t="shared" si="697"/>
        <v>79037050.060000002</v>
      </c>
    </row>
    <row r="1936" spans="1:17" ht="19.5" thickBot="1" x14ac:dyDescent="0.3">
      <c r="A1936" s="87" t="s">
        <v>513</v>
      </c>
      <c r="B1936" s="15" t="s">
        <v>423</v>
      </c>
      <c r="C1936" s="12" t="s">
        <v>13</v>
      </c>
      <c r="D1936" s="12">
        <v>13</v>
      </c>
      <c r="E1936" s="12" t="s">
        <v>14</v>
      </c>
      <c r="F1936" s="16" t="s">
        <v>378</v>
      </c>
      <c r="G1936" s="26">
        <f t="shared" si="696"/>
        <v>907945356</v>
      </c>
      <c r="H1936" s="26">
        <f t="shared" si="696"/>
        <v>0</v>
      </c>
      <c r="I1936" s="26">
        <f t="shared" si="696"/>
        <v>0</v>
      </c>
      <c r="J1936" s="26">
        <f t="shared" si="696"/>
        <v>0</v>
      </c>
      <c r="K1936" s="26">
        <f t="shared" si="696"/>
        <v>0</v>
      </c>
      <c r="L1936" s="26">
        <f t="shared" si="673"/>
        <v>0</v>
      </c>
      <c r="M1936" s="26">
        <f>+M1937</f>
        <v>907945356</v>
      </c>
      <c r="N1936" s="26">
        <f t="shared" si="697"/>
        <v>155684690</v>
      </c>
      <c r="O1936" s="26">
        <f t="shared" si="697"/>
        <v>150338587.06</v>
      </c>
      <c r="P1936" s="26">
        <f t="shared" si="697"/>
        <v>79983234.060000002</v>
      </c>
      <c r="Q1936" s="26">
        <f t="shared" si="697"/>
        <v>79037050.060000002</v>
      </c>
    </row>
    <row r="1937" spans="1:17" ht="19.5" thickBot="1" x14ac:dyDescent="0.3">
      <c r="A1937" s="87" t="s">
        <v>513</v>
      </c>
      <c r="B1937" s="18" t="s">
        <v>424</v>
      </c>
      <c r="C1937" s="19" t="s">
        <v>13</v>
      </c>
      <c r="D1937" s="19">
        <v>13</v>
      </c>
      <c r="E1937" s="19" t="s">
        <v>14</v>
      </c>
      <c r="F1937" s="20" t="s">
        <v>247</v>
      </c>
      <c r="G1937" s="21">
        <v>907945356</v>
      </c>
      <c r="H1937" s="21">
        <v>0</v>
      </c>
      <c r="I1937" s="21">
        <v>0</v>
      </c>
      <c r="J1937" s="21">
        <v>0</v>
      </c>
      <c r="K1937" s="21">
        <v>0</v>
      </c>
      <c r="L1937" s="21">
        <f t="shared" si="673"/>
        <v>0</v>
      </c>
      <c r="M1937" s="21">
        <f>+G1937+L1937</f>
        <v>907945356</v>
      </c>
      <c r="N1937" s="21">
        <v>155684690</v>
      </c>
      <c r="O1937" s="21">
        <v>150338587.06</v>
      </c>
      <c r="P1937" s="21">
        <v>79983234.060000002</v>
      </c>
      <c r="Q1937" s="21">
        <v>79037050.060000002</v>
      </c>
    </row>
    <row r="1938" spans="1:17" ht="32.25" thickBot="1" x14ac:dyDescent="0.3">
      <c r="A1938" s="87" t="s">
        <v>513</v>
      </c>
      <c r="B1938" s="49" t="s">
        <v>425</v>
      </c>
      <c r="C1938" s="46" t="s">
        <v>13</v>
      </c>
      <c r="D1938" s="12">
        <v>13</v>
      </c>
      <c r="E1938" s="12" t="s">
        <v>14</v>
      </c>
      <c r="F1938" s="43" t="s">
        <v>426</v>
      </c>
      <c r="G1938" s="29">
        <f t="shared" ref="G1938:K1939" si="698">+G1940</f>
        <v>55000000000</v>
      </c>
      <c r="H1938" s="29">
        <f t="shared" si="698"/>
        <v>0</v>
      </c>
      <c r="I1938" s="29">
        <f t="shared" si="698"/>
        <v>0</v>
      </c>
      <c r="J1938" s="29">
        <f t="shared" si="698"/>
        <v>0</v>
      </c>
      <c r="K1938" s="29">
        <f t="shared" si="698"/>
        <v>0</v>
      </c>
      <c r="L1938" s="29">
        <f t="shared" si="673"/>
        <v>0</v>
      </c>
      <c r="M1938" s="29">
        <f>+M1940</f>
        <v>55000000000</v>
      </c>
      <c r="N1938" s="29">
        <f t="shared" ref="N1938:Q1939" si="699">+N1940</f>
        <v>22165179518.610001</v>
      </c>
      <c r="O1938" s="29">
        <f t="shared" si="699"/>
        <v>20044713557.149998</v>
      </c>
      <c r="P1938" s="29">
        <f t="shared" si="699"/>
        <v>10405680765.51</v>
      </c>
      <c r="Q1938" s="29">
        <f t="shared" si="699"/>
        <v>9810917933.5100002</v>
      </c>
    </row>
    <row r="1939" spans="1:17" ht="32.25" thickBot="1" x14ac:dyDescent="0.3">
      <c r="A1939" s="87" t="s">
        <v>513</v>
      </c>
      <c r="B1939" s="49" t="s">
        <v>425</v>
      </c>
      <c r="C1939" s="46" t="s">
        <v>16</v>
      </c>
      <c r="D1939" s="12">
        <v>20</v>
      </c>
      <c r="E1939" s="12" t="s">
        <v>14</v>
      </c>
      <c r="F1939" s="43" t="s">
        <v>426</v>
      </c>
      <c r="G1939" s="29">
        <f t="shared" si="698"/>
        <v>10000000000</v>
      </c>
      <c r="H1939" s="29">
        <f t="shared" si="698"/>
        <v>0</v>
      </c>
      <c r="I1939" s="29">
        <f t="shared" si="698"/>
        <v>0</v>
      </c>
      <c r="J1939" s="29">
        <f t="shared" si="698"/>
        <v>0</v>
      </c>
      <c r="K1939" s="29">
        <f t="shared" si="698"/>
        <v>0</v>
      </c>
      <c r="L1939" s="29">
        <f t="shared" si="673"/>
        <v>0</v>
      </c>
      <c r="M1939" s="29">
        <f>+M1941</f>
        <v>10000000000</v>
      </c>
      <c r="N1939" s="29">
        <f t="shared" si="699"/>
        <v>0</v>
      </c>
      <c r="O1939" s="29">
        <f t="shared" si="699"/>
        <v>0</v>
      </c>
      <c r="P1939" s="29">
        <f t="shared" si="699"/>
        <v>0</v>
      </c>
      <c r="Q1939" s="29">
        <f t="shared" si="699"/>
        <v>0</v>
      </c>
    </row>
    <row r="1940" spans="1:17" ht="19.5" thickBot="1" x14ac:dyDescent="0.3">
      <c r="A1940" s="87" t="s">
        <v>513</v>
      </c>
      <c r="B1940" s="49" t="s">
        <v>427</v>
      </c>
      <c r="C1940" s="46" t="s">
        <v>13</v>
      </c>
      <c r="D1940" s="12">
        <v>13</v>
      </c>
      <c r="E1940" s="12" t="s">
        <v>14</v>
      </c>
      <c r="F1940" s="43" t="s">
        <v>240</v>
      </c>
      <c r="G1940" s="29">
        <f>+G1942+G1946+G1956+G1960</f>
        <v>55000000000</v>
      </c>
      <c r="H1940" s="29">
        <f>+H1942+H1946+H1956+H1960</f>
        <v>0</v>
      </c>
      <c r="I1940" s="29">
        <f>+I1942+I1946+I1956+I1960</f>
        <v>0</v>
      </c>
      <c r="J1940" s="29">
        <f>+J1942+J1946+J1956+J1960</f>
        <v>0</v>
      </c>
      <c r="K1940" s="29">
        <f>+K1942+K1946+K1956+K1960</f>
        <v>0</v>
      </c>
      <c r="L1940" s="29">
        <f t="shared" si="673"/>
        <v>0</v>
      </c>
      <c r="M1940" s="29">
        <f>+M1945+M1953+M1954+M1956+M1960</f>
        <v>55000000000</v>
      </c>
      <c r="N1940" s="29">
        <f>+N1942+N1946+N1956+N1960</f>
        <v>22165179518.610001</v>
      </c>
      <c r="O1940" s="29">
        <f>+O1942+O1946+O1956+O1960</f>
        <v>20044713557.149998</v>
      </c>
      <c r="P1940" s="29">
        <f>+P1942+P1946+P1956+P1960</f>
        <v>10405680765.51</v>
      </c>
      <c r="Q1940" s="29">
        <f>+Q1942+Q1946+Q1956+Q1960</f>
        <v>9810917933.5100002</v>
      </c>
    </row>
    <row r="1941" spans="1:17" ht="19.5" thickBot="1" x14ac:dyDescent="0.3">
      <c r="A1941" s="87" t="s">
        <v>513</v>
      </c>
      <c r="B1941" s="49" t="s">
        <v>427</v>
      </c>
      <c r="C1941" s="46" t="s">
        <v>16</v>
      </c>
      <c r="D1941" s="12">
        <v>20</v>
      </c>
      <c r="E1941" s="12" t="s">
        <v>14</v>
      </c>
      <c r="F1941" s="43" t="s">
        <v>240</v>
      </c>
      <c r="G1941" s="29">
        <f>+G1947</f>
        <v>10000000000</v>
      </c>
      <c r="H1941" s="29">
        <f>+H1947</f>
        <v>0</v>
      </c>
      <c r="I1941" s="29">
        <f>+I1947</f>
        <v>0</v>
      </c>
      <c r="J1941" s="29">
        <f>+J1947</f>
        <v>0</v>
      </c>
      <c r="K1941" s="29">
        <f>+K1947</f>
        <v>0</v>
      </c>
      <c r="L1941" s="29">
        <f t="shared" si="673"/>
        <v>0</v>
      </c>
      <c r="M1941" s="29">
        <f>+M1955</f>
        <v>10000000000</v>
      </c>
      <c r="N1941" s="29">
        <f>+N1947</f>
        <v>0</v>
      </c>
      <c r="O1941" s="29">
        <f>+O1947</f>
        <v>0</v>
      </c>
      <c r="P1941" s="29">
        <f>+P1947</f>
        <v>0</v>
      </c>
      <c r="Q1941" s="29">
        <f>+Q1947</f>
        <v>0</v>
      </c>
    </row>
    <row r="1942" spans="1:17" ht="48" thickBot="1" x14ac:dyDescent="0.3">
      <c r="A1942" s="87" t="s">
        <v>513</v>
      </c>
      <c r="B1942" s="44" t="s">
        <v>428</v>
      </c>
      <c r="C1942" s="46" t="s">
        <v>13</v>
      </c>
      <c r="D1942" s="12">
        <v>13</v>
      </c>
      <c r="E1942" s="12" t="s">
        <v>14</v>
      </c>
      <c r="F1942" s="43" t="s">
        <v>429</v>
      </c>
      <c r="G1942" s="29">
        <f t="shared" ref="G1942:K1944" si="700">+G1943</f>
        <v>200000000</v>
      </c>
      <c r="H1942" s="29">
        <f t="shared" si="700"/>
        <v>0</v>
      </c>
      <c r="I1942" s="29">
        <f t="shared" si="700"/>
        <v>0</v>
      </c>
      <c r="J1942" s="29">
        <f t="shared" si="700"/>
        <v>0</v>
      </c>
      <c r="K1942" s="29">
        <f t="shared" si="700"/>
        <v>0</v>
      </c>
      <c r="L1942" s="29">
        <f t="shared" si="673"/>
        <v>0</v>
      </c>
      <c r="M1942" s="29">
        <f>+M1943</f>
        <v>200000000</v>
      </c>
      <c r="N1942" s="29">
        <f t="shared" ref="N1942:Q1944" si="701">+N1943</f>
        <v>144566687</v>
      </c>
      <c r="O1942" s="29">
        <f t="shared" si="701"/>
        <v>79901632.159999996</v>
      </c>
      <c r="P1942" s="29">
        <f t="shared" si="701"/>
        <v>38316275.159999996</v>
      </c>
      <c r="Q1942" s="29">
        <f t="shared" si="701"/>
        <v>38316275.159999996</v>
      </c>
    </row>
    <row r="1943" spans="1:17" ht="48" thickBot="1" x14ac:dyDescent="0.3">
      <c r="A1943" s="87" t="s">
        <v>513</v>
      </c>
      <c r="B1943" s="44" t="s">
        <v>430</v>
      </c>
      <c r="C1943" s="46" t="s">
        <v>13</v>
      </c>
      <c r="D1943" s="12">
        <v>13</v>
      </c>
      <c r="E1943" s="12" t="s">
        <v>14</v>
      </c>
      <c r="F1943" s="43" t="s">
        <v>429</v>
      </c>
      <c r="G1943" s="29">
        <f t="shared" si="700"/>
        <v>200000000</v>
      </c>
      <c r="H1943" s="29">
        <f t="shared" si="700"/>
        <v>0</v>
      </c>
      <c r="I1943" s="29">
        <f t="shared" si="700"/>
        <v>0</v>
      </c>
      <c r="J1943" s="29">
        <f t="shared" si="700"/>
        <v>0</v>
      </c>
      <c r="K1943" s="29">
        <f t="shared" si="700"/>
        <v>0</v>
      </c>
      <c r="L1943" s="29">
        <f t="shared" ref="L1943:L2005" si="702">+H1943-I1943+J1943-K1943</f>
        <v>0</v>
      </c>
      <c r="M1943" s="29">
        <f>+M1944</f>
        <v>200000000</v>
      </c>
      <c r="N1943" s="29">
        <f t="shared" si="701"/>
        <v>144566687</v>
      </c>
      <c r="O1943" s="29">
        <f t="shared" si="701"/>
        <v>79901632.159999996</v>
      </c>
      <c r="P1943" s="29">
        <f t="shared" si="701"/>
        <v>38316275.159999996</v>
      </c>
      <c r="Q1943" s="29">
        <f t="shared" si="701"/>
        <v>38316275.159999996</v>
      </c>
    </row>
    <row r="1944" spans="1:17" ht="32.25" thickBot="1" x14ac:dyDescent="0.3">
      <c r="A1944" s="87" t="s">
        <v>513</v>
      </c>
      <c r="B1944" s="44" t="s">
        <v>431</v>
      </c>
      <c r="C1944" s="46" t="s">
        <v>13</v>
      </c>
      <c r="D1944" s="12">
        <v>13</v>
      </c>
      <c r="E1944" s="12" t="s">
        <v>14</v>
      </c>
      <c r="F1944" s="43" t="s">
        <v>432</v>
      </c>
      <c r="G1944" s="29">
        <f t="shared" si="700"/>
        <v>200000000</v>
      </c>
      <c r="H1944" s="29">
        <f t="shared" si="700"/>
        <v>0</v>
      </c>
      <c r="I1944" s="29">
        <f t="shared" si="700"/>
        <v>0</v>
      </c>
      <c r="J1944" s="29">
        <f t="shared" si="700"/>
        <v>0</v>
      </c>
      <c r="K1944" s="29">
        <f t="shared" si="700"/>
        <v>0</v>
      </c>
      <c r="L1944" s="29">
        <f t="shared" si="702"/>
        <v>0</v>
      </c>
      <c r="M1944" s="29">
        <f>+M1945</f>
        <v>200000000</v>
      </c>
      <c r="N1944" s="29">
        <f t="shared" si="701"/>
        <v>144566687</v>
      </c>
      <c r="O1944" s="29">
        <f t="shared" si="701"/>
        <v>79901632.159999996</v>
      </c>
      <c r="P1944" s="29">
        <f t="shared" si="701"/>
        <v>38316275.159999996</v>
      </c>
      <c r="Q1944" s="29">
        <f t="shared" si="701"/>
        <v>38316275.159999996</v>
      </c>
    </row>
    <row r="1945" spans="1:17" ht="19.5" thickBot="1" x14ac:dyDescent="0.3">
      <c r="A1945" s="87" t="s">
        <v>513</v>
      </c>
      <c r="B1945" s="18" t="s">
        <v>433</v>
      </c>
      <c r="C1945" s="48" t="s">
        <v>13</v>
      </c>
      <c r="D1945" s="19">
        <v>13</v>
      </c>
      <c r="E1945" s="19" t="s">
        <v>14</v>
      </c>
      <c r="F1945" s="20" t="s">
        <v>247</v>
      </c>
      <c r="G1945" s="21">
        <v>200000000</v>
      </c>
      <c r="H1945" s="21">
        <v>0</v>
      </c>
      <c r="I1945" s="21">
        <v>0</v>
      </c>
      <c r="J1945" s="21">
        <v>0</v>
      </c>
      <c r="K1945" s="21">
        <v>0</v>
      </c>
      <c r="L1945" s="21">
        <f t="shared" si="702"/>
        <v>0</v>
      </c>
      <c r="M1945" s="21">
        <f t="shared" ref="M1945:M1955" si="703">+G1945+L1945</f>
        <v>200000000</v>
      </c>
      <c r="N1945" s="21">
        <v>144566687</v>
      </c>
      <c r="O1945" s="21">
        <v>79901632.159999996</v>
      </c>
      <c r="P1945" s="21">
        <v>38316275.159999996</v>
      </c>
      <c r="Q1945" s="21">
        <v>38316275.159999996</v>
      </c>
    </row>
    <row r="1946" spans="1:17" ht="48" thickBot="1" x14ac:dyDescent="0.3">
      <c r="A1946" s="87" t="s">
        <v>513</v>
      </c>
      <c r="B1946" s="44" t="s">
        <v>434</v>
      </c>
      <c r="C1946" s="50" t="s">
        <v>13</v>
      </c>
      <c r="D1946" s="12">
        <v>13</v>
      </c>
      <c r="E1946" s="12" t="s">
        <v>14</v>
      </c>
      <c r="F1946" s="43" t="s">
        <v>435</v>
      </c>
      <c r="G1946" s="26">
        <f>+G1948</f>
        <v>48800000000</v>
      </c>
      <c r="H1946" s="26">
        <f>+H1948</f>
        <v>0</v>
      </c>
      <c r="I1946" s="26">
        <f>+I1948</f>
        <v>0</v>
      </c>
      <c r="J1946" s="26">
        <f>+J1948</f>
        <v>0</v>
      </c>
      <c r="K1946" s="26">
        <f>+K1948</f>
        <v>0</v>
      </c>
      <c r="L1946" s="29">
        <f t="shared" si="702"/>
        <v>0</v>
      </c>
      <c r="M1946" s="27">
        <f t="shared" si="703"/>
        <v>48800000000</v>
      </c>
      <c r="N1946" s="26">
        <f t="shared" ref="N1946:Q1947" si="704">+N1948</f>
        <v>16303379127.82</v>
      </c>
      <c r="O1946" s="26">
        <f t="shared" si="704"/>
        <v>15345049761.519999</v>
      </c>
      <c r="P1946" s="26">
        <f t="shared" si="704"/>
        <v>7731271365.8800001</v>
      </c>
      <c r="Q1946" s="26">
        <f t="shared" si="704"/>
        <v>7141765109.8800001</v>
      </c>
    </row>
    <row r="1947" spans="1:17" ht="48" thickBot="1" x14ac:dyDescent="0.3">
      <c r="A1947" s="87" t="s">
        <v>513</v>
      </c>
      <c r="B1947" s="44" t="s">
        <v>434</v>
      </c>
      <c r="C1947" s="46" t="s">
        <v>16</v>
      </c>
      <c r="D1947" s="12">
        <v>20</v>
      </c>
      <c r="E1947" s="12" t="s">
        <v>14</v>
      </c>
      <c r="F1947" s="43" t="s">
        <v>435</v>
      </c>
      <c r="G1947" s="26">
        <f>+G1952</f>
        <v>10000000000</v>
      </c>
      <c r="H1947" s="26">
        <f>+H1952</f>
        <v>0</v>
      </c>
      <c r="I1947" s="26">
        <f>+I1952</f>
        <v>0</v>
      </c>
      <c r="J1947" s="26">
        <f>+J1952</f>
        <v>0</v>
      </c>
      <c r="K1947" s="26">
        <f>+K1952</f>
        <v>0</v>
      </c>
      <c r="L1947" s="29">
        <f t="shared" si="702"/>
        <v>0</v>
      </c>
      <c r="M1947" s="27">
        <f t="shared" si="703"/>
        <v>10000000000</v>
      </c>
      <c r="N1947" s="26">
        <f>+N1949</f>
        <v>0</v>
      </c>
      <c r="O1947" s="26">
        <f>+O1949</f>
        <v>0</v>
      </c>
      <c r="P1947" s="26">
        <f t="shared" si="704"/>
        <v>0</v>
      </c>
      <c r="Q1947" s="26">
        <f>+Q1949</f>
        <v>0</v>
      </c>
    </row>
    <row r="1948" spans="1:17" ht="48" thickBot="1" x14ac:dyDescent="0.3">
      <c r="A1948" s="87" t="s">
        <v>513</v>
      </c>
      <c r="B1948" s="44" t="s">
        <v>436</v>
      </c>
      <c r="C1948" s="50" t="s">
        <v>13</v>
      </c>
      <c r="D1948" s="12">
        <v>13</v>
      </c>
      <c r="E1948" s="12" t="s">
        <v>14</v>
      </c>
      <c r="F1948" s="43" t="s">
        <v>435</v>
      </c>
      <c r="G1948" s="29">
        <f>+G1950+G1951</f>
        <v>48800000000</v>
      </c>
      <c r="H1948" s="29">
        <f>+H1950+H1951</f>
        <v>0</v>
      </c>
      <c r="I1948" s="29">
        <f>+I1950+I1951</f>
        <v>0</v>
      </c>
      <c r="J1948" s="29">
        <f>+J1950+J1951</f>
        <v>0</v>
      </c>
      <c r="K1948" s="29">
        <f>+K1950+K1951</f>
        <v>0</v>
      </c>
      <c r="L1948" s="29">
        <f t="shared" si="702"/>
        <v>0</v>
      </c>
      <c r="M1948" s="27">
        <f t="shared" si="703"/>
        <v>48800000000</v>
      </c>
      <c r="N1948" s="29">
        <f>+N1950+N1951</f>
        <v>16303379127.82</v>
      </c>
      <c r="O1948" s="29">
        <f>+O1950+O1951</f>
        <v>15345049761.519999</v>
      </c>
      <c r="P1948" s="29">
        <f>+P1950+P1951</f>
        <v>7731271365.8800001</v>
      </c>
      <c r="Q1948" s="29">
        <f>+Q1950+Q1951</f>
        <v>7141765109.8800001</v>
      </c>
    </row>
    <row r="1949" spans="1:17" ht="48" thickBot="1" x14ac:dyDescent="0.3">
      <c r="A1949" s="87" t="s">
        <v>513</v>
      </c>
      <c r="B1949" s="44" t="s">
        <v>436</v>
      </c>
      <c r="C1949" s="46" t="s">
        <v>16</v>
      </c>
      <c r="D1949" s="12">
        <v>20</v>
      </c>
      <c r="E1949" s="12" t="s">
        <v>14</v>
      </c>
      <c r="F1949" s="43" t="s">
        <v>435</v>
      </c>
      <c r="G1949" s="29">
        <f>+G1952</f>
        <v>10000000000</v>
      </c>
      <c r="H1949" s="29">
        <f>+H1952</f>
        <v>0</v>
      </c>
      <c r="I1949" s="29">
        <f>+I1952</f>
        <v>0</v>
      </c>
      <c r="J1949" s="29">
        <f>+J1952</f>
        <v>0</v>
      </c>
      <c r="K1949" s="29">
        <f>+K1952</f>
        <v>0</v>
      </c>
      <c r="L1949" s="29">
        <f t="shared" si="702"/>
        <v>0</v>
      </c>
      <c r="M1949" s="27">
        <f t="shared" si="703"/>
        <v>10000000000</v>
      </c>
      <c r="N1949" s="29">
        <f>+N1952</f>
        <v>0</v>
      </c>
      <c r="O1949" s="29">
        <f>+O1952</f>
        <v>0</v>
      </c>
      <c r="P1949" s="29">
        <f>+P1952</f>
        <v>0</v>
      </c>
      <c r="Q1949" s="29">
        <f>+Q1952</f>
        <v>0</v>
      </c>
    </row>
    <row r="1950" spans="1:17" ht="19.5" thickBot="1" x14ac:dyDescent="0.3">
      <c r="A1950" s="87" t="s">
        <v>513</v>
      </c>
      <c r="B1950" s="15" t="s">
        <v>437</v>
      </c>
      <c r="C1950" s="50" t="s">
        <v>13</v>
      </c>
      <c r="D1950" s="12">
        <v>13</v>
      </c>
      <c r="E1950" s="12" t="s">
        <v>14</v>
      </c>
      <c r="F1950" s="16" t="s">
        <v>438</v>
      </c>
      <c r="G1950" s="27">
        <f>+G1954</f>
        <v>20000000000</v>
      </c>
      <c r="H1950" s="27">
        <f>+H1954</f>
        <v>0</v>
      </c>
      <c r="I1950" s="27">
        <f>+I1954</f>
        <v>0</v>
      </c>
      <c r="J1950" s="27">
        <f>+J1954</f>
        <v>0</v>
      </c>
      <c r="K1950" s="27">
        <f>+K1954</f>
        <v>0</v>
      </c>
      <c r="L1950" s="27">
        <f t="shared" si="702"/>
        <v>0</v>
      </c>
      <c r="M1950" s="27">
        <f t="shared" si="703"/>
        <v>20000000000</v>
      </c>
      <c r="N1950" s="27">
        <f>+N1954</f>
        <v>1500000</v>
      </c>
      <c r="O1950" s="27">
        <f>+O1954</f>
        <v>72768.63</v>
      </c>
      <c r="P1950" s="27">
        <f>+P1954</f>
        <v>72768.63</v>
      </c>
      <c r="Q1950" s="27">
        <f>+Q1954</f>
        <v>72768.63</v>
      </c>
    </row>
    <row r="1951" spans="1:17" ht="19.5" thickBot="1" x14ac:dyDescent="0.3">
      <c r="A1951" s="87" t="s">
        <v>513</v>
      </c>
      <c r="B1951" s="44" t="s">
        <v>439</v>
      </c>
      <c r="C1951" s="50" t="s">
        <v>13</v>
      </c>
      <c r="D1951" s="12">
        <v>13</v>
      </c>
      <c r="E1951" s="12" t="s">
        <v>14</v>
      </c>
      <c r="F1951" s="43" t="s">
        <v>378</v>
      </c>
      <c r="G1951" s="29">
        <f>+G1953</f>
        <v>28800000000</v>
      </c>
      <c r="H1951" s="29">
        <f>+H1953</f>
        <v>0</v>
      </c>
      <c r="I1951" s="29">
        <f>+I1953</f>
        <v>0</v>
      </c>
      <c r="J1951" s="29">
        <f>+J1953</f>
        <v>0</v>
      </c>
      <c r="K1951" s="29">
        <f>+K1953</f>
        <v>0</v>
      </c>
      <c r="L1951" s="29">
        <f t="shared" si="702"/>
        <v>0</v>
      </c>
      <c r="M1951" s="27">
        <f t="shared" si="703"/>
        <v>28800000000</v>
      </c>
      <c r="N1951" s="29">
        <f>+N1953</f>
        <v>16301879127.82</v>
      </c>
      <c r="O1951" s="29">
        <f>+O1953</f>
        <v>15344976992.889999</v>
      </c>
      <c r="P1951" s="29">
        <f>+P1953</f>
        <v>7731198597.25</v>
      </c>
      <c r="Q1951" s="29">
        <f>+Q1953</f>
        <v>7141692341.25</v>
      </c>
    </row>
    <row r="1952" spans="1:17" ht="19.5" thickBot="1" x14ac:dyDescent="0.3">
      <c r="A1952" s="87" t="s">
        <v>513</v>
      </c>
      <c r="B1952" s="15" t="s">
        <v>437</v>
      </c>
      <c r="C1952" s="46" t="s">
        <v>16</v>
      </c>
      <c r="D1952" s="12">
        <v>20</v>
      </c>
      <c r="E1952" s="12" t="s">
        <v>14</v>
      </c>
      <c r="F1952" s="16" t="s">
        <v>438</v>
      </c>
      <c r="G1952" s="27">
        <f>+G1955</f>
        <v>10000000000</v>
      </c>
      <c r="H1952" s="27">
        <f>+H1955</f>
        <v>0</v>
      </c>
      <c r="I1952" s="27">
        <f>+I1955</f>
        <v>0</v>
      </c>
      <c r="J1952" s="27">
        <f>+J1955</f>
        <v>0</v>
      </c>
      <c r="K1952" s="27">
        <f>+K1955</f>
        <v>0</v>
      </c>
      <c r="L1952" s="27">
        <f t="shared" si="702"/>
        <v>0</v>
      </c>
      <c r="M1952" s="27">
        <f t="shared" si="703"/>
        <v>10000000000</v>
      </c>
      <c r="N1952" s="27">
        <f>+N1955</f>
        <v>0</v>
      </c>
      <c r="O1952" s="27">
        <f>+O1955</f>
        <v>0</v>
      </c>
      <c r="P1952" s="27">
        <f>+P1955</f>
        <v>0</v>
      </c>
      <c r="Q1952" s="27">
        <f>+Q1955</f>
        <v>0</v>
      </c>
    </row>
    <row r="1953" spans="1:17" ht="19.5" thickBot="1" x14ac:dyDescent="0.3">
      <c r="A1953" s="87" t="s">
        <v>513</v>
      </c>
      <c r="B1953" s="18" t="s">
        <v>440</v>
      </c>
      <c r="C1953" s="45" t="s">
        <v>13</v>
      </c>
      <c r="D1953" s="19">
        <v>13</v>
      </c>
      <c r="E1953" s="19" t="s">
        <v>14</v>
      </c>
      <c r="F1953" s="51" t="s">
        <v>247</v>
      </c>
      <c r="G1953" s="21">
        <v>28800000000</v>
      </c>
      <c r="H1953" s="21">
        <v>0</v>
      </c>
      <c r="I1953" s="21">
        <v>0</v>
      </c>
      <c r="J1953" s="21">
        <v>0</v>
      </c>
      <c r="K1953" s="21">
        <v>0</v>
      </c>
      <c r="L1953" s="21">
        <f t="shared" si="702"/>
        <v>0</v>
      </c>
      <c r="M1953" s="21">
        <f t="shared" si="703"/>
        <v>28800000000</v>
      </c>
      <c r="N1953" s="21">
        <v>16301879127.82</v>
      </c>
      <c r="O1953" s="21">
        <v>15344976992.889999</v>
      </c>
      <c r="P1953" s="21">
        <v>7731198597.25</v>
      </c>
      <c r="Q1953" s="21">
        <v>7141692341.25</v>
      </c>
    </row>
    <row r="1954" spans="1:17" ht="19.5" thickBot="1" x14ac:dyDescent="0.3">
      <c r="A1954" s="87" t="s">
        <v>513</v>
      </c>
      <c r="B1954" s="18" t="s">
        <v>441</v>
      </c>
      <c r="C1954" s="48" t="s">
        <v>13</v>
      </c>
      <c r="D1954" s="19">
        <v>13</v>
      </c>
      <c r="E1954" s="19" t="s">
        <v>14</v>
      </c>
      <c r="F1954" s="51" t="s">
        <v>247</v>
      </c>
      <c r="G1954" s="21">
        <v>20000000000</v>
      </c>
      <c r="H1954" s="21">
        <v>0</v>
      </c>
      <c r="I1954" s="21">
        <v>0</v>
      </c>
      <c r="J1954" s="21">
        <v>0</v>
      </c>
      <c r="K1954" s="21">
        <v>0</v>
      </c>
      <c r="L1954" s="21">
        <f t="shared" si="702"/>
        <v>0</v>
      </c>
      <c r="M1954" s="25">
        <f t="shared" si="703"/>
        <v>20000000000</v>
      </c>
      <c r="N1954" s="21">
        <v>1500000</v>
      </c>
      <c r="O1954" s="21">
        <v>72768.63</v>
      </c>
      <c r="P1954" s="21">
        <v>72768.63</v>
      </c>
      <c r="Q1954" s="21">
        <v>72768.63</v>
      </c>
    </row>
    <row r="1955" spans="1:17" ht="19.5" thickBot="1" x14ac:dyDescent="0.3">
      <c r="A1955" s="87" t="s">
        <v>513</v>
      </c>
      <c r="B1955" s="18" t="s">
        <v>441</v>
      </c>
      <c r="C1955" s="48" t="s">
        <v>16</v>
      </c>
      <c r="D1955" s="19">
        <v>20</v>
      </c>
      <c r="E1955" s="19" t="s">
        <v>14</v>
      </c>
      <c r="F1955" s="51" t="s">
        <v>247</v>
      </c>
      <c r="G1955" s="21">
        <v>10000000000</v>
      </c>
      <c r="H1955" s="21">
        <v>0</v>
      </c>
      <c r="I1955" s="21">
        <v>0</v>
      </c>
      <c r="J1955" s="21">
        <v>0</v>
      </c>
      <c r="K1955" s="21">
        <v>0</v>
      </c>
      <c r="L1955" s="21">
        <f t="shared" si="702"/>
        <v>0</v>
      </c>
      <c r="M1955" s="25">
        <f t="shared" si="703"/>
        <v>10000000000</v>
      </c>
      <c r="N1955" s="21">
        <v>0</v>
      </c>
      <c r="O1955" s="21">
        <v>0</v>
      </c>
      <c r="P1955" s="21">
        <v>0</v>
      </c>
      <c r="Q1955" s="21">
        <v>0</v>
      </c>
    </row>
    <row r="1956" spans="1:17" ht="48" thickBot="1" x14ac:dyDescent="0.3">
      <c r="A1956" s="87" t="s">
        <v>513</v>
      </c>
      <c r="B1956" s="44" t="s">
        <v>442</v>
      </c>
      <c r="C1956" s="46" t="s">
        <v>13</v>
      </c>
      <c r="D1956" s="12">
        <v>13</v>
      </c>
      <c r="E1956" s="12" t="s">
        <v>14</v>
      </c>
      <c r="F1956" s="43" t="s">
        <v>443</v>
      </c>
      <c r="G1956" s="29">
        <f t="shared" ref="G1956:K1958" si="705">+G1957</f>
        <v>5000000000</v>
      </c>
      <c r="H1956" s="29">
        <f t="shared" si="705"/>
        <v>0</v>
      </c>
      <c r="I1956" s="29">
        <f t="shared" si="705"/>
        <v>0</v>
      </c>
      <c r="J1956" s="29">
        <f t="shared" si="705"/>
        <v>0</v>
      </c>
      <c r="K1956" s="29">
        <f t="shared" si="705"/>
        <v>0</v>
      </c>
      <c r="L1956" s="29">
        <f t="shared" si="702"/>
        <v>0</v>
      </c>
      <c r="M1956" s="29">
        <f>+M1957</f>
        <v>5000000000</v>
      </c>
      <c r="N1956" s="29">
        <f t="shared" ref="N1956:Q1958" si="706">+N1957</f>
        <v>4806464487.79</v>
      </c>
      <c r="O1956" s="29">
        <f t="shared" si="706"/>
        <v>3709015254.8699999</v>
      </c>
      <c r="P1956" s="29">
        <f t="shared" si="706"/>
        <v>2165360512.8699999</v>
      </c>
      <c r="Q1956" s="29">
        <f t="shared" si="706"/>
        <v>2160103936.8699999</v>
      </c>
    </row>
    <row r="1957" spans="1:17" ht="48" thickBot="1" x14ac:dyDescent="0.3">
      <c r="A1957" s="87" t="s">
        <v>513</v>
      </c>
      <c r="B1957" s="44" t="s">
        <v>444</v>
      </c>
      <c r="C1957" s="46" t="s">
        <v>13</v>
      </c>
      <c r="D1957" s="12">
        <v>13</v>
      </c>
      <c r="E1957" s="12" t="s">
        <v>14</v>
      </c>
      <c r="F1957" s="43" t="s">
        <v>443</v>
      </c>
      <c r="G1957" s="29">
        <f t="shared" si="705"/>
        <v>5000000000</v>
      </c>
      <c r="H1957" s="29">
        <f t="shared" si="705"/>
        <v>0</v>
      </c>
      <c r="I1957" s="29">
        <f t="shared" si="705"/>
        <v>0</v>
      </c>
      <c r="J1957" s="29">
        <f t="shared" si="705"/>
        <v>0</v>
      </c>
      <c r="K1957" s="29">
        <f t="shared" si="705"/>
        <v>0</v>
      </c>
      <c r="L1957" s="29">
        <f t="shared" si="702"/>
        <v>0</v>
      </c>
      <c r="M1957" s="29">
        <f>+M1958</f>
        <v>5000000000</v>
      </c>
      <c r="N1957" s="29">
        <f t="shared" si="706"/>
        <v>4806464487.79</v>
      </c>
      <c r="O1957" s="29">
        <f t="shared" si="706"/>
        <v>3709015254.8699999</v>
      </c>
      <c r="P1957" s="29">
        <f t="shared" si="706"/>
        <v>2165360512.8699999</v>
      </c>
      <c r="Q1957" s="29">
        <f t="shared" si="706"/>
        <v>2160103936.8699999</v>
      </c>
    </row>
    <row r="1958" spans="1:17" ht="19.5" thickBot="1" x14ac:dyDescent="0.3">
      <c r="A1958" s="87" t="s">
        <v>513</v>
      </c>
      <c r="B1958" s="44" t="s">
        <v>445</v>
      </c>
      <c r="C1958" s="46" t="s">
        <v>13</v>
      </c>
      <c r="D1958" s="12">
        <v>13</v>
      </c>
      <c r="E1958" s="12" t="s">
        <v>14</v>
      </c>
      <c r="F1958" s="43" t="s">
        <v>446</v>
      </c>
      <c r="G1958" s="29">
        <f t="shared" si="705"/>
        <v>5000000000</v>
      </c>
      <c r="H1958" s="29">
        <f t="shared" si="705"/>
        <v>0</v>
      </c>
      <c r="I1958" s="29">
        <f t="shared" si="705"/>
        <v>0</v>
      </c>
      <c r="J1958" s="29">
        <f t="shared" si="705"/>
        <v>0</v>
      </c>
      <c r="K1958" s="29">
        <f t="shared" si="705"/>
        <v>0</v>
      </c>
      <c r="L1958" s="29">
        <f t="shared" si="702"/>
        <v>0</v>
      </c>
      <c r="M1958" s="29">
        <f>+M1959</f>
        <v>5000000000</v>
      </c>
      <c r="N1958" s="29">
        <f t="shared" si="706"/>
        <v>4806464487.79</v>
      </c>
      <c r="O1958" s="29">
        <f t="shared" si="706"/>
        <v>3709015254.8699999</v>
      </c>
      <c r="P1958" s="29">
        <f t="shared" si="706"/>
        <v>2165360512.8699999</v>
      </c>
      <c r="Q1958" s="29">
        <f t="shared" si="706"/>
        <v>2160103936.8699999</v>
      </c>
    </row>
    <row r="1959" spans="1:17" ht="19.5" thickBot="1" x14ac:dyDescent="0.3">
      <c r="A1959" s="87" t="s">
        <v>513</v>
      </c>
      <c r="B1959" s="18" t="s">
        <v>447</v>
      </c>
      <c r="C1959" s="48" t="s">
        <v>13</v>
      </c>
      <c r="D1959" s="19">
        <v>13</v>
      </c>
      <c r="E1959" s="19" t="s">
        <v>14</v>
      </c>
      <c r="F1959" s="51" t="s">
        <v>247</v>
      </c>
      <c r="G1959" s="21">
        <v>5000000000</v>
      </c>
      <c r="H1959" s="21">
        <v>0</v>
      </c>
      <c r="I1959" s="21">
        <v>0</v>
      </c>
      <c r="J1959" s="21">
        <v>0</v>
      </c>
      <c r="K1959" s="21">
        <v>0</v>
      </c>
      <c r="L1959" s="21">
        <f t="shared" si="702"/>
        <v>0</v>
      </c>
      <c r="M1959" s="21">
        <f>+G1959+L1959</f>
        <v>5000000000</v>
      </c>
      <c r="N1959" s="21">
        <v>4806464487.79</v>
      </c>
      <c r="O1959" s="21">
        <v>3709015254.8699999</v>
      </c>
      <c r="P1959" s="21">
        <v>2165360512.8699999</v>
      </c>
      <c r="Q1959" s="21">
        <v>2160103936.8699999</v>
      </c>
    </row>
    <row r="1960" spans="1:17" ht="48" thickBot="1" x14ac:dyDescent="0.3">
      <c r="A1960" s="87" t="s">
        <v>513</v>
      </c>
      <c r="B1960" s="44" t="s">
        <v>448</v>
      </c>
      <c r="C1960" s="46" t="s">
        <v>13</v>
      </c>
      <c r="D1960" s="12">
        <v>13</v>
      </c>
      <c r="E1960" s="12" t="s">
        <v>14</v>
      </c>
      <c r="F1960" s="43" t="s">
        <v>449</v>
      </c>
      <c r="G1960" s="29">
        <f t="shared" ref="G1960:K1962" si="707">+G1961</f>
        <v>1000000000</v>
      </c>
      <c r="H1960" s="29">
        <f t="shared" si="707"/>
        <v>0</v>
      </c>
      <c r="I1960" s="29">
        <f t="shared" si="707"/>
        <v>0</v>
      </c>
      <c r="J1960" s="29">
        <f t="shared" si="707"/>
        <v>0</v>
      </c>
      <c r="K1960" s="29">
        <f t="shared" si="707"/>
        <v>0</v>
      </c>
      <c r="L1960" s="29">
        <f t="shared" si="702"/>
        <v>0</v>
      </c>
      <c r="M1960" s="29">
        <f>+M1961</f>
        <v>1000000000</v>
      </c>
      <c r="N1960" s="29">
        <f t="shared" ref="N1960:Q1962" si="708">+N1961</f>
        <v>910769216</v>
      </c>
      <c r="O1960" s="29">
        <f t="shared" si="708"/>
        <v>910746908.60000002</v>
      </c>
      <c r="P1960" s="29">
        <f t="shared" si="708"/>
        <v>470732611.60000002</v>
      </c>
      <c r="Q1960" s="29">
        <f t="shared" si="708"/>
        <v>470732611.60000002</v>
      </c>
    </row>
    <row r="1961" spans="1:17" ht="48" thickBot="1" x14ac:dyDescent="0.3">
      <c r="A1961" s="87" t="s">
        <v>513</v>
      </c>
      <c r="B1961" s="44" t="s">
        <v>450</v>
      </c>
      <c r="C1961" s="46" t="s">
        <v>13</v>
      </c>
      <c r="D1961" s="12">
        <v>13</v>
      </c>
      <c r="E1961" s="12" t="s">
        <v>14</v>
      </c>
      <c r="F1961" s="43" t="s">
        <v>449</v>
      </c>
      <c r="G1961" s="29">
        <f t="shared" si="707"/>
        <v>1000000000</v>
      </c>
      <c r="H1961" s="29">
        <f t="shared" si="707"/>
        <v>0</v>
      </c>
      <c r="I1961" s="29">
        <f t="shared" si="707"/>
        <v>0</v>
      </c>
      <c r="J1961" s="29">
        <f t="shared" si="707"/>
        <v>0</v>
      </c>
      <c r="K1961" s="29">
        <f t="shared" si="707"/>
        <v>0</v>
      </c>
      <c r="L1961" s="29">
        <f t="shared" si="702"/>
        <v>0</v>
      </c>
      <c r="M1961" s="29">
        <f>+M1962</f>
        <v>1000000000</v>
      </c>
      <c r="N1961" s="29">
        <f t="shared" si="708"/>
        <v>910769216</v>
      </c>
      <c r="O1961" s="29">
        <f t="shared" si="708"/>
        <v>910746908.60000002</v>
      </c>
      <c r="P1961" s="29">
        <f t="shared" si="708"/>
        <v>470732611.60000002</v>
      </c>
      <c r="Q1961" s="29">
        <f t="shared" si="708"/>
        <v>470732611.60000002</v>
      </c>
    </row>
    <row r="1962" spans="1:17" ht="19.5" thickBot="1" x14ac:dyDescent="0.3">
      <c r="A1962" s="87" t="s">
        <v>513</v>
      </c>
      <c r="B1962" s="44" t="s">
        <v>451</v>
      </c>
      <c r="C1962" s="46" t="s">
        <v>13</v>
      </c>
      <c r="D1962" s="12">
        <v>13</v>
      </c>
      <c r="E1962" s="12" t="s">
        <v>14</v>
      </c>
      <c r="F1962" s="43" t="s">
        <v>452</v>
      </c>
      <c r="G1962" s="29">
        <f t="shared" si="707"/>
        <v>1000000000</v>
      </c>
      <c r="H1962" s="29">
        <f t="shared" si="707"/>
        <v>0</v>
      </c>
      <c r="I1962" s="29">
        <f t="shared" si="707"/>
        <v>0</v>
      </c>
      <c r="J1962" s="29">
        <f t="shared" si="707"/>
        <v>0</v>
      </c>
      <c r="K1962" s="29">
        <f t="shared" si="707"/>
        <v>0</v>
      </c>
      <c r="L1962" s="29">
        <f t="shared" si="702"/>
        <v>0</v>
      </c>
      <c r="M1962" s="29">
        <f>+M1963</f>
        <v>1000000000</v>
      </c>
      <c r="N1962" s="29">
        <f t="shared" si="708"/>
        <v>910769216</v>
      </c>
      <c r="O1962" s="29">
        <f t="shared" si="708"/>
        <v>910746908.60000002</v>
      </c>
      <c r="P1962" s="29">
        <f t="shared" si="708"/>
        <v>470732611.60000002</v>
      </c>
      <c r="Q1962" s="29">
        <f t="shared" si="708"/>
        <v>470732611.60000002</v>
      </c>
    </row>
    <row r="1963" spans="1:17" ht="19.5" thickBot="1" x14ac:dyDescent="0.3">
      <c r="A1963" s="87" t="s">
        <v>513</v>
      </c>
      <c r="B1963" s="18" t="s">
        <v>453</v>
      </c>
      <c r="C1963" s="48" t="s">
        <v>13</v>
      </c>
      <c r="D1963" s="19">
        <v>13</v>
      </c>
      <c r="E1963" s="19" t="s">
        <v>14</v>
      </c>
      <c r="F1963" s="51" t="s">
        <v>247</v>
      </c>
      <c r="G1963" s="25">
        <v>1000000000</v>
      </c>
      <c r="H1963" s="21">
        <v>0</v>
      </c>
      <c r="I1963" s="21">
        <v>0</v>
      </c>
      <c r="J1963" s="21">
        <v>0</v>
      </c>
      <c r="K1963" s="21">
        <v>0</v>
      </c>
      <c r="L1963" s="21">
        <f t="shared" si="702"/>
        <v>0</v>
      </c>
      <c r="M1963" s="21">
        <f>+G1963+L1963</f>
        <v>1000000000</v>
      </c>
      <c r="N1963" s="21">
        <v>910769216</v>
      </c>
      <c r="O1963" s="21">
        <v>910746908.60000002</v>
      </c>
      <c r="P1963" s="21">
        <v>470732611.60000002</v>
      </c>
      <c r="Q1963" s="21">
        <v>470732611.60000002</v>
      </c>
    </row>
    <row r="1964" spans="1:17" ht="19.5" thickBot="1" x14ac:dyDescent="0.3">
      <c r="A1964" s="87" t="s">
        <v>514</v>
      </c>
      <c r="B1964" s="7" t="s">
        <v>12</v>
      </c>
      <c r="C1964" s="8" t="s">
        <v>13</v>
      </c>
      <c r="D1964" s="8">
        <v>10</v>
      </c>
      <c r="E1964" s="8" t="s">
        <v>14</v>
      </c>
      <c r="F1964" s="9" t="s">
        <v>15</v>
      </c>
      <c r="G1964" s="10">
        <f>+G2060</f>
        <v>1451042370</v>
      </c>
      <c r="H1964" s="10">
        <f>+H2060</f>
        <v>0</v>
      </c>
      <c r="I1964" s="10">
        <f>+I2060</f>
        <v>0</v>
      </c>
      <c r="J1964" s="10">
        <f>+J2060</f>
        <v>0</v>
      </c>
      <c r="K1964" s="10">
        <f>+K2060</f>
        <v>0</v>
      </c>
      <c r="L1964" s="10">
        <f t="shared" si="702"/>
        <v>0</v>
      </c>
      <c r="M1964" s="10">
        <f>+G1964+L1964</f>
        <v>1451042370</v>
      </c>
      <c r="N1964" s="10">
        <f>+N2060</f>
        <v>0</v>
      </c>
      <c r="O1964" s="10">
        <f>+O2060</f>
        <v>0</v>
      </c>
      <c r="P1964" s="10">
        <f>+P2060</f>
        <v>0</v>
      </c>
      <c r="Q1964" s="10">
        <f>+Q2060</f>
        <v>0</v>
      </c>
    </row>
    <row r="1965" spans="1:17" ht="19.5" thickBot="1" x14ac:dyDescent="0.3">
      <c r="A1965" s="87" t="s">
        <v>514</v>
      </c>
      <c r="B1965" s="7" t="s">
        <v>12</v>
      </c>
      <c r="C1965" s="8" t="s">
        <v>16</v>
      </c>
      <c r="D1965" s="8">
        <v>20</v>
      </c>
      <c r="E1965" s="8" t="s">
        <v>14</v>
      </c>
      <c r="F1965" s="9" t="s">
        <v>15</v>
      </c>
      <c r="G1965" s="10">
        <f>+G1966+G1996+G2051+G2067</f>
        <v>98334943000</v>
      </c>
      <c r="H1965" s="10">
        <f>+H1966+H1996+H2051+H2067</f>
        <v>0</v>
      </c>
      <c r="I1965" s="10">
        <f>+I1966+I1996+I2051+I2067</f>
        <v>0</v>
      </c>
      <c r="J1965" s="10">
        <f>+J1966+J1996+J2051+J2067</f>
        <v>426768532.60000002</v>
      </c>
      <c r="K1965" s="10">
        <f>+K1966+K1996+K2051+K2067</f>
        <v>426768532.60000002</v>
      </c>
      <c r="L1965" s="10">
        <f t="shared" si="702"/>
        <v>0</v>
      </c>
      <c r="M1965" s="10">
        <f>+G1965+L1965</f>
        <v>98334943000</v>
      </c>
      <c r="N1965" s="10">
        <f>+N1966+N1996+N2051+N2067</f>
        <v>68919307997.979996</v>
      </c>
      <c r="O1965" s="10">
        <f>+O1966+O1996+O2051+O2067</f>
        <v>49170518791.320007</v>
      </c>
      <c r="P1965" s="10">
        <f>+P1966+P1996+P2051+P2067</f>
        <v>44561385595.300003</v>
      </c>
      <c r="Q1965" s="10">
        <f>+Q1966+Q1996+Q2051+Q2067</f>
        <v>43321505879.300003</v>
      </c>
    </row>
    <row r="1966" spans="1:17" ht="19.5" thickBot="1" x14ac:dyDescent="0.3">
      <c r="A1966" s="87" t="s">
        <v>514</v>
      </c>
      <c r="B1966" s="11" t="s">
        <v>17</v>
      </c>
      <c r="C1966" s="12" t="s">
        <v>16</v>
      </c>
      <c r="D1966" s="12">
        <v>20</v>
      </c>
      <c r="E1966" s="12" t="s">
        <v>14</v>
      </c>
      <c r="F1966" s="13" t="s">
        <v>18</v>
      </c>
      <c r="G1966" s="14">
        <f>+G1967</f>
        <v>51464345000</v>
      </c>
      <c r="H1966" s="14">
        <f>+H1967</f>
        <v>0</v>
      </c>
      <c r="I1966" s="14">
        <f>+I1967</f>
        <v>0</v>
      </c>
      <c r="J1966" s="14">
        <f>+J1967</f>
        <v>0</v>
      </c>
      <c r="K1966" s="14">
        <f>+K1967</f>
        <v>0</v>
      </c>
      <c r="L1966" s="14">
        <f t="shared" si="702"/>
        <v>0</v>
      </c>
      <c r="M1966" s="14">
        <f>+M1967</f>
        <v>51464345000</v>
      </c>
      <c r="N1966" s="14">
        <f>+N1967</f>
        <v>49182287000</v>
      </c>
      <c r="O1966" s="14">
        <f>+O1967</f>
        <v>31180192670.389999</v>
      </c>
      <c r="P1966" s="14">
        <f>+P1967</f>
        <v>31180192670.389999</v>
      </c>
      <c r="Q1966" s="14">
        <f>+Q1967</f>
        <v>30274485708.389999</v>
      </c>
    </row>
    <row r="1967" spans="1:17" ht="19.5" thickBot="1" x14ac:dyDescent="0.3">
      <c r="A1967" s="87" t="s">
        <v>514</v>
      </c>
      <c r="B1967" s="15" t="s">
        <v>19</v>
      </c>
      <c r="C1967" s="12" t="s">
        <v>16</v>
      </c>
      <c r="D1967" s="12">
        <v>20</v>
      </c>
      <c r="E1967" s="12" t="s">
        <v>14</v>
      </c>
      <c r="F1967" s="16" t="s">
        <v>20</v>
      </c>
      <c r="G1967" s="17">
        <f>+G1968+G1979+G1987+G1994</f>
        <v>51464345000</v>
      </c>
      <c r="H1967" s="17">
        <f>+H1968+H1979+H1987+H1994</f>
        <v>0</v>
      </c>
      <c r="I1967" s="17">
        <f>+I1968+I1979+I1987+I1994</f>
        <v>0</v>
      </c>
      <c r="J1967" s="17">
        <f>+J1968+J1979+J1987+J1994</f>
        <v>0</v>
      </c>
      <c r="K1967" s="17">
        <f>+K1968+K1979+K1987+K1994</f>
        <v>0</v>
      </c>
      <c r="L1967" s="17">
        <f t="shared" si="702"/>
        <v>0</v>
      </c>
      <c r="M1967" s="17">
        <f>+M1968+M1979+M1987+M1994</f>
        <v>51464345000</v>
      </c>
      <c r="N1967" s="17">
        <f>+N1968+N1979+N1987+N1994</f>
        <v>49182287000</v>
      </c>
      <c r="O1967" s="17">
        <f>+O1968+O1979+O1987+O1994</f>
        <v>31180192670.389999</v>
      </c>
      <c r="P1967" s="17">
        <f>+P1968+P1979+P1987+P1994</f>
        <v>31180192670.389999</v>
      </c>
      <c r="Q1967" s="17">
        <f>+Q1968+Q1979+Q1987+Q1994</f>
        <v>30274485708.389999</v>
      </c>
    </row>
    <row r="1968" spans="1:17" ht="19.5" thickBot="1" x14ac:dyDescent="0.3">
      <c r="A1968" s="87" t="s">
        <v>514</v>
      </c>
      <c r="B1968" s="15" t="s">
        <v>21</v>
      </c>
      <c r="C1968" s="12" t="s">
        <v>16</v>
      </c>
      <c r="D1968" s="12">
        <v>20</v>
      </c>
      <c r="E1968" s="12" t="s">
        <v>14</v>
      </c>
      <c r="F1968" s="16" t="s">
        <v>22</v>
      </c>
      <c r="G1968" s="17">
        <f>+G1969</f>
        <v>32943478000</v>
      </c>
      <c r="H1968" s="17">
        <f>+H1969</f>
        <v>0</v>
      </c>
      <c r="I1968" s="17">
        <f>+I1969</f>
        <v>0</v>
      </c>
      <c r="J1968" s="17">
        <f>+J1969</f>
        <v>0</v>
      </c>
      <c r="K1968" s="17">
        <f>+K1969</f>
        <v>0</v>
      </c>
      <c r="L1968" s="17">
        <f t="shared" si="702"/>
        <v>0</v>
      </c>
      <c r="M1968" s="17">
        <f>+M1969</f>
        <v>32943478000</v>
      </c>
      <c r="N1968" s="17">
        <f>+N1969</f>
        <v>32943478000</v>
      </c>
      <c r="O1968" s="17">
        <f>+O1969</f>
        <v>20434114039.799999</v>
      </c>
      <c r="P1968" s="17">
        <f>+P1969</f>
        <v>20434114039.799999</v>
      </c>
      <c r="Q1968" s="17">
        <f>+Q1969</f>
        <v>20434114039.799999</v>
      </c>
    </row>
    <row r="1969" spans="1:17" ht="19.5" thickBot="1" x14ac:dyDescent="0.3">
      <c r="A1969" s="87" t="s">
        <v>514</v>
      </c>
      <c r="B1969" s="15" t="s">
        <v>23</v>
      </c>
      <c r="C1969" s="12" t="s">
        <v>16</v>
      </c>
      <c r="D1969" s="12">
        <v>20</v>
      </c>
      <c r="E1969" s="12" t="s">
        <v>14</v>
      </c>
      <c r="F1969" s="16" t="s">
        <v>24</v>
      </c>
      <c r="G1969" s="17">
        <f>SUM(G1970:G1978)</f>
        <v>32943478000</v>
      </c>
      <c r="H1969" s="17">
        <f>SUM(H1970:H1978)</f>
        <v>0</v>
      </c>
      <c r="I1969" s="17">
        <f>SUM(I1970:I1978)</f>
        <v>0</v>
      </c>
      <c r="J1969" s="17">
        <f>SUM(J1970:J1978)</f>
        <v>0</v>
      </c>
      <c r="K1969" s="17">
        <f>SUM(K1970:K1978)</f>
        <v>0</v>
      </c>
      <c r="L1969" s="17">
        <f t="shared" si="702"/>
        <v>0</v>
      </c>
      <c r="M1969" s="17">
        <f>SUM(M1970:M1978)</f>
        <v>32943478000</v>
      </c>
      <c r="N1969" s="17">
        <f>SUM(N1970:N1978)</f>
        <v>32943478000</v>
      </c>
      <c r="O1969" s="17">
        <f>SUM(O1970:O1978)</f>
        <v>20434114039.799999</v>
      </c>
      <c r="P1969" s="17">
        <f>SUM(P1970:P1978)</f>
        <v>20434114039.799999</v>
      </c>
      <c r="Q1969" s="17">
        <f>SUM(Q1970:Q1978)</f>
        <v>20434114039.799999</v>
      </c>
    </row>
    <row r="1970" spans="1:17" ht="19.5" thickBot="1" x14ac:dyDescent="0.3">
      <c r="A1970" s="87" t="s">
        <v>514</v>
      </c>
      <c r="B1970" s="18" t="s">
        <v>25</v>
      </c>
      <c r="C1970" s="19" t="s">
        <v>16</v>
      </c>
      <c r="D1970" s="19">
        <v>20</v>
      </c>
      <c r="E1970" s="19" t="s">
        <v>14</v>
      </c>
      <c r="F1970" s="20" t="s">
        <v>26</v>
      </c>
      <c r="G1970" s="21">
        <v>24891309551</v>
      </c>
      <c r="H1970" s="21">
        <v>0</v>
      </c>
      <c r="I1970" s="21">
        <v>0</v>
      </c>
      <c r="J1970" s="21">
        <v>0</v>
      </c>
      <c r="K1970" s="21">
        <v>0</v>
      </c>
      <c r="L1970" s="21">
        <f t="shared" si="702"/>
        <v>0</v>
      </c>
      <c r="M1970" s="22">
        <f t="shared" ref="M1970:M1978" si="709">+G1970+L1970</f>
        <v>24891309551</v>
      </c>
      <c r="N1970" s="21">
        <v>24891309551</v>
      </c>
      <c r="O1970" s="21">
        <v>16287323192.98</v>
      </c>
      <c r="P1970" s="21">
        <v>16287323192.98</v>
      </c>
      <c r="Q1970" s="21">
        <v>16287323192.98</v>
      </c>
    </row>
    <row r="1971" spans="1:17" ht="19.5" thickBot="1" x14ac:dyDescent="0.3">
      <c r="A1971" s="87" t="s">
        <v>514</v>
      </c>
      <c r="B1971" s="18" t="s">
        <v>27</v>
      </c>
      <c r="C1971" s="19" t="s">
        <v>16</v>
      </c>
      <c r="D1971" s="19">
        <v>20</v>
      </c>
      <c r="E1971" s="19" t="s">
        <v>14</v>
      </c>
      <c r="F1971" s="20" t="s">
        <v>28</v>
      </c>
      <c r="G1971" s="21">
        <v>1976608680</v>
      </c>
      <c r="H1971" s="21">
        <v>0</v>
      </c>
      <c r="I1971" s="21">
        <v>0</v>
      </c>
      <c r="J1971" s="21">
        <v>0</v>
      </c>
      <c r="K1971" s="21">
        <v>0</v>
      </c>
      <c r="L1971" s="21">
        <f t="shared" si="702"/>
        <v>0</v>
      </c>
      <c r="M1971" s="22">
        <f t="shared" si="709"/>
        <v>1976608680</v>
      </c>
      <c r="N1971" s="21">
        <v>1976608680</v>
      </c>
      <c r="O1971" s="21">
        <v>1490869729</v>
      </c>
      <c r="P1971" s="21">
        <v>1490869729</v>
      </c>
      <c r="Q1971" s="21">
        <v>1490869729</v>
      </c>
    </row>
    <row r="1972" spans="1:17" ht="19.5" thickBot="1" x14ac:dyDescent="0.3">
      <c r="A1972" s="87" t="s">
        <v>514</v>
      </c>
      <c r="B1972" s="18" t="s">
        <v>29</v>
      </c>
      <c r="C1972" s="19" t="s">
        <v>16</v>
      </c>
      <c r="D1972" s="19">
        <v>20</v>
      </c>
      <c r="E1972" s="19" t="s">
        <v>14</v>
      </c>
      <c r="F1972" s="20" t="s">
        <v>30</v>
      </c>
      <c r="G1972" s="21">
        <v>3991193</v>
      </c>
      <c r="H1972" s="21">
        <v>0</v>
      </c>
      <c r="I1972" s="21">
        <v>0</v>
      </c>
      <c r="J1972" s="21">
        <v>0</v>
      </c>
      <c r="K1972" s="21">
        <v>0</v>
      </c>
      <c r="L1972" s="21">
        <f t="shared" si="702"/>
        <v>0</v>
      </c>
      <c r="M1972" s="22">
        <f t="shared" si="709"/>
        <v>3991193</v>
      </c>
      <c r="N1972" s="21">
        <v>3991193</v>
      </c>
      <c r="O1972" s="21">
        <v>1627153</v>
      </c>
      <c r="P1972" s="21">
        <v>1627153</v>
      </c>
      <c r="Q1972" s="21">
        <v>1627153</v>
      </c>
    </row>
    <row r="1973" spans="1:17" ht="19.5" thickBot="1" x14ac:dyDescent="0.3">
      <c r="A1973" s="87" t="s">
        <v>514</v>
      </c>
      <c r="B1973" s="18" t="s">
        <v>31</v>
      </c>
      <c r="C1973" s="19" t="s">
        <v>16</v>
      </c>
      <c r="D1973" s="19">
        <v>20</v>
      </c>
      <c r="E1973" s="19" t="s">
        <v>14</v>
      </c>
      <c r="F1973" s="20" t="s">
        <v>32</v>
      </c>
      <c r="G1973" s="21">
        <v>4218200</v>
      </c>
      <c r="H1973" s="21">
        <v>0</v>
      </c>
      <c r="I1973" s="21">
        <v>0</v>
      </c>
      <c r="J1973" s="21">
        <v>0</v>
      </c>
      <c r="K1973" s="21">
        <v>0</v>
      </c>
      <c r="L1973" s="21">
        <f t="shared" si="702"/>
        <v>0</v>
      </c>
      <c r="M1973" s="22">
        <f t="shared" si="709"/>
        <v>4218200</v>
      </c>
      <c r="N1973" s="21">
        <v>4218200</v>
      </c>
      <c r="O1973" s="21">
        <v>2620748</v>
      </c>
      <c r="P1973" s="21">
        <v>2620748</v>
      </c>
      <c r="Q1973" s="21">
        <v>2620748</v>
      </c>
    </row>
    <row r="1974" spans="1:17" ht="19.5" thickBot="1" x14ac:dyDescent="0.3">
      <c r="A1974" s="87" t="s">
        <v>514</v>
      </c>
      <c r="B1974" s="18" t="s">
        <v>33</v>
      </c>
      <c r="C1974" s="19" t="s">
        <v>16</v>
      </c>
      <c r="D1974" s="19">
        <v>20</v>
      </c>
      <c r="E1974" s="19" t="s">
        <v>14</v>
      </c>
      <c r="F1974" s="20" t="s">
        <v>34</v>
      </c>
      <c r="G1974" s="21">
        <v>1317739120</v>
      </c>
      <c r="H1974" s="21">
        <v>0</v>
      </c>
      <c r="I1974" s="21">
        <v>0</v>
      </c>
      <c r="J1974" s="21">
        <v>0</v>
      </c>
      <c r="K1974" s="21">
        <v>0</v>
      </c>
      <c r="L1974" s="21">
        <f t="shared" si="702"/>
        <v>0</v>
      </c>
      <c r="M1974" s="22">
        <f t="shared" si="709"/>
        <v>1317739120</v>
      </c>
      <c r="N1974" s="21">
        <v>1317739120</v>
      </c>
      <c r="O1974" s="21">
        <v>1243695974</v>
      </c>
      <c r="P1974" s="21">
        <v>1243695974</v>
      </c>
      <c r="Q1974" s="21">
        <v>1243695974</v>
      </c>
    </row>
    <row r="1975" spans="1:17" ht="19.5" thickBot="1" x14ac:dyDescent="0.3">
      <c r="A1975" s="87" t="s">
        <v>514</v>
      </c>
      <c r="B1975" s="18" t="s">
        <v>35</v>
      </c>
      <c r="C1975" s="19" t="s">
        <v>16</v>
      </c>
      <c r="D1975" s="19">
        <v>20</v>
      </c>
      <c r="E1975" s="19" t="s">
        <v>14</v>
      </c>
      <c r="F1975" s="20" t="s">
        <v>36</v>
      </c>
      <c r="G1975" s="21">
        <v>859861479</v>
      </c>
      <c r="H1975" s="21">
        <v>0</v>
      </c>
      <c r="I1975" s="21">
        <v>0</v>
      </c>
      <c r="J1975" s="21">
        <v>0</v>
      </c>
      <c r="K1975" s="21">
        <v>0</v>
      </c>
      <c r="L1975" s="21">
        <f t="shared" si="702"/>
        <v>0</v>
      </c>
      <c r="M1975" s="22">
        <f t="shared" si="709"/>
        <v>859861479</v>
      </c>
      <c r="N1975" s="21">
        <v>859861479</v>
      </c>
      <c r="O1975" s="21">
        <v>470922402</v>
      </c>
      <c r="P1975" s="21">
        <v>470922402</v>
      </c>
      <c r="Q1975" s="21">
        <v>470922402</v>
      </c>
    </row>
    <row r="1976" spans="1:17" ht="32.25" thickBot="1" x14ac:dyDescent="0.3">
      <c r="A1976" s="87" t="s">
        <v>514</v>
      </c>
      <c r="B1976" s="18" t="s">
        <v>37</v>
      </c>
      <c r="C1976" s="19" t="s">
        <v>16</v>
      </c>
      <c r="D1976" s="19">
        <v>20</v>
      </c>
      <c r="E1976" s="19" t="s">
        <v>14</v>
      </c>
      <c r="F1976" s="20" t="s">
        <v>38</v>
      </c>
      <c r="G1976" s="21">
        <v>129930180</v>
      </c>
      <c r="H1976" s="21">
        <v>0</v>
      </c>
      <c r="I1976" s="21">
        <v>0</v>
      </c>
      <c r="J1976" s="21">
        <v>0</v>
      </c>
      <c r="K1976" s="21">
        <v>0</v>
      </c>
      <c r="L1976" s="21">
        <f t="shared" si="702"/>
        <v>0</v>
      </c>
      <c r="M1976" s="22">
        <f t="shared" si="709"/>
        <v>129930180</v>
      </c>
      <c r="N1976" s="21">
        <v>129930180</v>
      </c>
      <c r="O1976" s="21">
        <v>57938050</v>
      </c>
      <c r="P1976" s="21">
        <v>57938050</v>
      </c>
      <c r="Q1976" s="21">
        <v>57938050</v>
      </c>
    </row>
    <row r="1977" spans="1:17" ht="19.5" thickBot="1" x14ac:dyDescent="0.3">
      <c r="A1977" s="87" t="s">
        <v>514</v>
      </c>
      <c r="B1977" s="18" t="s">
        <v>39</v>
      </c>
      <c r="C1977" s="19" t="s">
        <v>16</v>
      </c>
      <c r="D1977" s="19">
        <v>20</v>
      </c>
      <c r="E1977" s="19" t="s">
        <v>14</v>
      </c>
      <c r="F1977" s="20" t="s">
        <v>40</v>
      </c>
      <c r="G1977" s="21">
        <v>2109645697</v>
      </c>
      <c r="H1977" s="21">
        <v>0</v>
      </c>
      <c r="I1977" s="21">
        <v>0</v>
      </c>
      <c r="J1977" s="21">
        <v>0</v>
      </c>
      <c r="K1977" s="21">
        <v>0</v>
      </c>
      <c r="L1977" s="21">
        <f t="shared" si="702"/>
        <v>0</v>
      </c>
      <c r="M1977" s="22">
        <f t="shared" si="709"/>
        <v>2109645697</v>
      </c>
      <c r="N1977" s="21">
        <v>2109645697</v>
      </c>
      <c r="O1977" s="21">
        <v>75138626.819999993</v>
      </c>
      <c r="P1977" s="21">
        <v>75138626.819999993</v>
      </c>
      <c r="Q1977" s="21">
        <v>75138626.819999993</v>
      </c>
    </row>
    <row r="1978" spans="1:17" ht="19.5" thickBot="1" x14ac:dyDescent="0.3">
      <c r="A1978" s="87" t="s">
        <v>514</v>
      </c>
      <c r="B1978" s="18" t="s">
        <v>41</v>
      </c>
      <c r="C1978" s="19" t="s">
        <v>16</v>
      </c>
      <c r="D1978" s="19">
        <v>20</v>
      </c>
      <c r="E1978" s="19" t="s">
        <v>14</v>
      </c>
      <c r="F1978" s="20" t="s">
        <v>42</v>
      </c>
      <c r="G1978" s="21">
        <v>1650173900</v>
      </c>
      <c r="H1978" s="21">
        <v>0</v>
      </c>
      <c r="I1978" s="21">
        <v>0</v>
      </c>
      <c r="J1978" s="21">
        <v>0</v>
      </c>
      <c r="K1978" s="21">
        <v>0</v>
      </c>
      <c r="L1978" s="21">
        <f t="shared" si="702"/>
        <v>0</v>
      </c>
      <c r="M1978" s="22">
        <f t="shared" si="709"/>
        <v>1650173900</v>
      </c>
      <c r="N1978" s="21">
        <v>1650173900</v>
      </c>
      <c r="O1978" s="21">
        <v>803978164</v>
      </c>
      <c r="P1978" s="21">
        <v>803978164</v>
      </c>
      <c r="Q1978" s="21">
        <v>803978164</v>
      </c>
    </row>
    <row r="1979" spans="1:17" ht="19.5" thickBot="1" x14ac:dyDescent="0.3">
      <c r="A1979" s="87" t="s">
        <v>514</v>
      </c>
      <c r="B1979" s="15" t="s">
        <v>43</v>
      </c>
      <c r="C1979" s="12" t="s">
        <v>16</v>
      </c>
      <c r="D1979" s="12">
        <v>20</v>
      </c>
      <c r="E1979" s="12" t="s">
        <v>14</v>
      </c>
      <c r="F1979" s="16" t="s">
        <v>44</v>
      </c>
      <c r="G1979" s="17">
        <f>SUM(G1980:G1986)</f>
        <v>11922438000</v>
      </c>
      <c r="H1979" s="17">
        <f>SUM(H1980:H1986)</f>
        <v>0</v>
      </c>
      <c r="I1979" s="17">
        <f>SUM(I1980:I1986)</f>
        <v>0</v>
      </c>
      <c r="J1979" s="17">
        <f>SUM(J1980:J1986)</f>
        <v>0</v>
      </c>
      <c r="K1979" s="17">
        <f>SUM(K1980:K1986)</f>
        <v>0</v>
      </c>
      <c r="L1979" s="17">
        <f t="shared" si="702"/>
        <v>0</v>
      </c>
      <c r="M1979" s="17">
        <f>SUM(M1980:M1986)</f>
        <v>11922438000</v>
      </c>
      <c r="N1979" s="17">
        <f>SUM(N1980:N1986)</f>
        <v>11922438000</v>
      </c>
      <c r="O1979" s="17">
        <f>SUM(O1980:O1986)</f>
        <v>7662429447.5899992</v>
      </c>
      <c r="P1979" s="17">
        <f>SUM(P1980:P1986)</f>
        <v>7662429447.5899992</v>
      </c>
      <c r="Q1979" s="17">
        <f>SUM(Q1980:Q1986)</f>
        <v>6756722485.5899992</v>
      </c>
    </row>
    <row r="1980" spans="1:17" ht="19.5" thickBot="1" x14ac:dyDescent="0.3">
      <c r="A1980" s="87" t="s">
        <v>514</v>
      </c>
      <c r="B1980" s="18" t="s">
        <v>45</v>
      </c>
      <c r="C1980" s="19" t="s">
        <v>16</v>
      </c>
      <c r="D1980" s="19">
        <v>20</v>
      </c>
      <c r="E1980" s="19" t="s">
        <v>14</v>
      </c>
      <c r="F1980" s="20" t="s">
        <v>46</v>
      </c>
      <c r="G1980" s="21">
        <v>3715862224</v>
      </c>
      <c r="H1980" s="21">
        <v>0</v>
      </c>
      <c r="I1980" s="21">
        <v>0</v>
      </c>
      <c r="J1980" s="21">
        <v>0</v>
      </c>
      <c r="K1980" s="21">
        <v>0</v>
      </c>
      <c r="L1980" s="21">
        <f t="shared" si="702"/>
        <v>0</v>
      </c>
      <c r="M1980" s="22">
        <f t="shared" ref="M1980:M1986" si="710">+G1980+L1980</f>
        <v>3715862224</v>
      </c>
      <c r="N1980" s="21">
        <v>3715862224</v>
      </c>
      <c r="O1980" s="21">
        <v>2297785815.5900002</v>
      </c>
      <c r="P1980" s="21">
        <v>2297785815.5900002</v>
      </c>
      <c r="Q1980" s="21">
        <v>2019567315.5899999</v>
      </c>
    </row>
    <row r="1981" spans="1:17" ht="19.5" thickBot="1" x14ac:dyDescent="0.3">
      <c r="A1981" s="87" t="s">
        <v>514</v>
      </c>
      <c r="B1981" s="18" t="s">
        <v>47</v>
      </c>
      <c r="C1981" s="19" t="s">
        <v>16</v>
      </c>
      <c r="D1981" s="19">
        <v>20</v>
      </c>
      <c r="E1981" s="19" t="s">
        <v>14</v>
      </c>
      <c r="F1981" s="20" t="s">
        <v>48</v>
      </c>
      <c r="G1981" s="21">
        <v>2627749752</v>
      </c>
      <c r="H1981" s="21">
        <v>0</v>
      </c>
      <c r="I1981" s="21">
        <v>0</v>
      </c>
      <c r="J1981" s="21">
        <v>0</v>
      </c>
      <c r="K1981" s="21">
        <v>0</v>
      </c>
      <c r="L1981" s="21">
        <f t="shared" si="702"/>
        <v>0</v>
      </c>
      <c r="M1981" s="22">
        <f t="shared" si="710"/>
        <v>2627749752</v>
      </c>
      <c r="N1981" s="21">
        <v>2627749752</v>
      </c>
      <c r="O1981" s="21">
        <v>1627498267.2</v>
      </c>
      <c r="P1981" s="21">
        <v>1627498267.2</v>
      </c>
      <c r="Q1981" s="21">
        <v>1430426867.2</v>
      </c>
    </row>
    <row r="1982" spans="1:17" ht="19.5" thickBot="1" x14ac:dyDescent="0.3">
      <c r="A1982" s="87" t="s">
        <v>514</v>
      </c>
      <c r="B1982" s="18" t="s">
        <v>49</v>
      </c>
      <c r="C1982" s="19" t="s">
        <v>16</v>
      </c>
      <c r="D1982" s="19">
        <v>20</v>
      </c>
      <c r="E1982" s="19" t="s">
        <v>14</v>
      </c>
      <c r="F1982" s="20" t="s">
        <v>50</v>
      </c>
      <c r="G1982" s="21">
        <v>2520758848</v>
      </c>
      <c r="H1982" s="21">
        <v>0</v>
      </c>
      <c r="I1982" s="21">
        <v>0</v>
      </c>
      <c r="J1982" s="21">
        <v>0</v>
      </c>
      <c r="K1982" s="21">
        <v>0</v>
      </c>
      <c r="L1982" s="21">
        <f t="shared" si="702"/>
        <v>0</v>
      </c>
      <c r="M1982" s="22">
        <f t="shared" si="710"/>
        <v>2520758848</v>
      </c>
      <c r="N1982" s="21">
        <v>2520758848</v>
      </c>
      <c r="O1982" s="21">
        <v>1815009624.8</v>
      </c>
      <c r="P1982" s="21">
        <v>1815009624.8</v>
      </c>
      <c r="Q1982" s="21">
        <v>1601467662.8</v>
      </c>
    </row>
    <row r="1983" spans="1:17" ht="19.5" thickBot="1" x14ac:dyDescent="0.3">
      <c r="A1983" s="87" t="s">
        <v>514</v>
      </c>
      <c r="B1983" s="18" t="s">
        <v>51</v>
      </c>
      <c r="C1983" s="19" t="s">
        <v>16</v>
      </c>
      <c r="D1983" s="19">
        <v>20</v>
      </c>
      <c r="E1983" s="19" t="s">
        <v>14</v>
      </c>
      <c r="F1983" s="20" t="s">
        <v>52</v>
      </c>
      <c r="G1983" s="21">
        <v>1291042158</v>
      </c>
      <c r="H1983" s="21">
        <v>0</v>
      </c>
      <c r="I1983" s="21">
        <v>0</v>
      </c>
      <c r="J1983" s="21">
        <v>0</v>
      </c>
      <c r="K1983" s="21">
        <v>0</v>
      </c>
      <c r="L1983" s="21">
        <f t="shared" si="702"/>
        <v>0</v>
      </c>
      <c r="M1983" s="22">
        <f t="shared" si="710"/>
        <v>1291042158</v>
      </c>
      <c r="N1983" s="21">
        <v>1291042158</v>
      </c>
      <c r="O1983" s="21">
        <v>812069135.20000005</v>
      </c>
      <c r="P1983" s="21">
        <v>812069135.20000005</v>
      </c>
      <c r="Q1983" s="21">
        <v>720785735.20000005</v>
      </c>
    </row>
    <row r="1984" spans="1:17" ht="32.25" thickBot="1" x14ac:dyDescent="0.3">
      <c r="A1984" s="87" t="s">
        <v>514</v>
      </c>
      <c r="B1984" s="18" t="s">
        <v>53</v>
      </c>
      <c r="C1984" s="19" t="s">
        <v>16</v>
      </c>
      <c r="D1984" s="19">
        <v>20</v>
      </c>
      <c r="E1984" s="19" t="s">
        <v>14</v>
      </c>
      <c r="F1984" s="20" t="s">
        <v>54</v>
      </c>
      <c r="G1984" s="21">
        <v>153073328</v>
      </c>
      <c r="H1984" s="21">
        <v>0</v>
      </c>
      <c r="I1984" s="21">
        <v>0</v>
      </c>
      <c r="J1984" s="21">
        <v>0</v>
      </c>
      <c r="K1984" s="21">
        <v>0</v>
      </c>
      <c r="L1984" s="21">
        <f t="shared" si="702"/>
        <v>0</v>
      </c>
      <c r="M1984" s="22">
        <f t="shared" si="710"/>
        <v>153073328</v>
      </c>
      <c r="N1984" s="21">
        <v>153073328</v>
      </c>
      <c r="O1984" s="21">
        <v>94896645.200000003</v>
      </c>
      <c r="P1984" s="21">
        <v>94896645.200000003</v>
      </c>
      <c r="Q1984" s="21">
        <v>83420145.200000003</v>
      </c>
    </row>
    <row r="1985" spans="1:17" ht="19.5" thickBot="1" x14ac:dyDescent="0.3">
      <c r="A1985" s="87" t="s">
        <v>514</v>
      </c>
      <c r="B1985" s="18" t="s">
        <v>55</v>
      </c>
      <c r="C1985" s="19" t="s">
        <v>16</v>
      </c>
      <c r="D1985" s="19">
        <v>20</v>
      </c>
      <c r="E1985" s="19" t="s">
        <v>14</v>
      </c>
      <c r="F1985" s="20" t="s">
        <v>56</v>
      </c>
      <c r="G1985" s="21">
        <v>968339892</v>
      </c>
      <c r="H1985" s="21">
        <v>0</v>
      </c>
      <c r="I1985" s="21">
        <v>0</v>
      </c>
      <c r="J1985" s="21">
        <v>0</v>
      </c>
      <c r="K1985" s="21">
        <v>0</v>
      </c>
      <c r="L1985" s="21">
        <f t="shared" si="702"/>
        <v>0</v>
      </c>
      <c r="M1985" s="22">
        <f t="shared" si="710"/>
        <v>968339892</v>
      </c>
      <c r="N1985" s="21">
        <v>968339892</v>
      </c>
      <c r="O1985" s="21">
        <v>609075293.20000005</v>
      </c>
      <c r="P1985" s="21">
        <v>609075293.20000005</v>
      </c>
      <c r="Q1985" s="21">
        <v>540609393.20000005</v>
      </c>
    </row>
    <row r="1986" spans="1:17" ht="19.5" thickBot="1" x14ac:dyDescent="0.3">
      <c r="A1986" s="87" t="s">
        <v>514</v>
      </c>
      <c r="B1986" s="18" t="s">
        <v>57</v>
      </c>
      <c r="C1986" s="19" t="s">
        <v>16</v>
      </c>
      <c r="D1986" s="19">
        <v>20</v>
      </c>
      <c r="E1986" s="19" t="s">
        <v>14</v>
      </c>
      <c r="F1986" s="20" t="s">
        <v>58</v>
      </c>
      <c r="G1986" s="21">
        <v>645611798</v>
      </c>
      <c r="H1986" s="21">
        <v>0</v>
      </c>
      <c r="I1986" s="21">
        <v>0</v>
      </c>
      <c r="J1986" s="21">
        <v>0</v>
      </c>
      <c r="K1986" s="21">
        <v>0</v>
      </c>
      <c r="L1986" s="21">
        <f t="shared" si="702"/>
        <v>0</v>
      </c>
      <c r="M1986" s="22">
        <f t="shared" si="710"/>
        <v>645611798</v>
      </c>
      <c r="N1986" s="21">
        <v>645611798</v>
      </c>
      <c r="O1986" s="21">
        <v>406094666.39999998</v>
      </c>
      <c r="P1986" s="21">
        <v>406094666.39999998</v>
      </c>
      <c r="Q1986" s="21">
        <v>360445366.39999998</v>
      </c>
    </row>
    <row r="1987" spans="1:17" ht="32.25" thickBot="1" x14ac:dyDescent="0.3">
      <c r="A1987" s="87" t="s">
        <v>514</v>
      </c>
      <c r="B1987" s="15" t="s">
        <v>59</v>
      </c>
      <c r="C1987" s="12" t="s">
        <v>16</v>
      </c>
      <c r="D1987" s="12">
        <v>20</v>
      </c>
      <c r="E1987" s="12" t="s">
        <v>14</v>
      </c>
      <c r="F1987" s="16" t="s">
        <v>60</v>
      </c>
      <c r="G1987" s="17">
        <f>+G1988+G1992+G1993</f>
        <v>4316371000</v>
      </c>
      <c r="H1987" s="17">
        <f>+H1988+H1992+H1993</f>
        <v>0</v>
      </c>
      <c r="I1987" s="17">
        <f>+I1988+I1992+I1993</f>
        <v>0</v>
      </c>
      <c r="J1987" s="17">
        <f>+J1988+J1992+J1993</f>
        <v>0</v>
      </c>
      <c r="K1987" s="17">
        <f>+K1988+K1992+K1993</f>
        <v>0</v>
      </c>
      <c r="L1987" s="17">
        <f t="shared" si="702"/>
        <v>0</v>
      </c>
      <c r="M1987" s="17">
        <f>+M1988+M1992+M1993</f>
        <v>4316371000</v>
      </c>
      <c r="N1987" s="17">
        <f>+N1988+N1992+N1993</f>
        <v>4316371000</v>
      </c>
      <c r="O1987" s="17">
        <f>+O1988+O1992+O1993</f>
        <v>3083649183</v>
      </c>
      <c r="P1987" s="17">
        <f>+P1988+P1992+P1993</f>
        <v>3083649183</v>
      </c>
      <c r="Q1987" s="17">
        <f>+Q1988+Q1992+Q1993</f>
        <v>3083649183</v>
      </c>
    </row>
    <row r="1988" spans="1:17" ht="32.25" thickBot="1" x14ac:dyDescent="0.3">
      <c r="A1988" s="87" t="s">
        <v>514</v>
      </c>
      <c r="B1988" s="15" t="s">
        <v>61</v>
      </c>
      <c r="C1988" s="12" t="s">
        <v>16</v>
      </c>
      <c r="D1988" s="12">
        <v>20</v>
      </c>
      <c r="E1988" s="12" t="s">
        <v>14</v>
      </c>
      <c r="F1988" s="16" t="s">
        <v>62</v>
      </c>
      <c r="G1988" s="17">
        <f>+G1989+G1990+G1991</f>
        <v>2014091242</v>
      </c>
      <c r="H1988" s="17">
        <f>+H1989+H1990+H1991</f>
        <v>0</v>
      </c>
      <c r="I1988" s="17">
        <f>+I1989+I1990+I1991</f>
        <v>0</v>
      </c>
      <c r="J1988" s="17">
        <f>+J1989+J1990+J1991</f>
        <v>0</v>
      </c>
      <c r="K1988" s="17">
        <f>+K1989+K1990+K1991</f>
        <v>0</v>
      </c>
      <c r="L1988" s="17">
        <f t="shared" si="702"/>
        <v>0</v>
      </c>
      <c r="M1988" s="24">
        <f>+M1989+M1990+M1991</f>
        <v>2014091242</v>
      </c>
      <c r="N1988" s="17">
        <f>+N1989+N1990+N1991</f>
        <v>2014091242</v>
      </c>
      <c r="O1988" s="24">
        <f>+O1989+O1990+O1991</f>
        <v>1262090164</v>
      </c>
      <c r="P1988" s="17">
        <f>+P1989+P1990+P1991</f>
        <v>1262090164</v>
      </c>
      <c r="Q1988" s="17">
        <f>+Q1989+Q1990+Q1991</f>
        <v>1262090164</v>
      </c>
    </row>
    <row r="1989" spans="1:17" ht="19.5" thickBot="1" x14ac:dyDescent="0.3">
      <c r="A1989" s="87" t="s">
        <v>514</v>
      </c>
      <c r="B1989" s="18" t="s">
        <v>63</v>
      </c>
      <c r="C1989" s="19" t="s">
        <v>16</v>
      </c>
      <c r="D1989" s="19">
        <v>20</v>
      </c>
      <c r="E1989" s="19" t="s">
        <v>14</v>
      </c>
      <c r="F1989" s="20" t="s">
        <v>64</v>
      </c>
      <c r="G1989" s="21">
        <v>750824259</v>
      </c>
      <c r="H1989" s="21">
        <v>0</v>
      </c>
      <c r="I1989" s="21">
        <v>0</v>
      </c>
      <c r="J1989" s="21">
        <v>0</v>
      </c>
      <c r="K1989" s="21">
        <v>0</v>
      </c>
      <c r="L1989" s="21">
        <f t="shared" si="702"/>
        <v>0</v>
      </c>
      <c r="M1989" s="22">
        <f t="shared" ref="M1989:M1995" si="711">+G1989+L1989</f>
        <v>750824259</v>
      </c>
      <c r="N1989" s="21">
        <v>750824259</v>
      </c>
      <c r="O1989" s="21">
        <v>734255813</v>
      </c>
      <c r="P1989" s="21">
        <v>734255813</v>
      </c>
      <c r="Q1989" s="21">
        <v>734255813</v>
      </c>
    </row>
    <row r="1990" spans="1:17" ht="19.5" thickBot="1" x14ac:dyDescent="0.3">
      <c r="A1990" s="87" t="s">
        <v>514</v>
      </c>
      <c r="B1990" s="18" t="s">
        <v>65</v>
      </c>
      <c r="C1990" s="19" t="s">
        <v>16</v>
      </c>
      <c r="D1990" s="19">
        <v>20</v>
      </c>
      <c r="E1990" s="19" t="s">
        <v>14</v>
      </c>
      <c r="F1990" s="20" t="s">
        <v>66</v>
      </c>
      <c r="G1990" s="21">
        <v>1055441724</v>
      </c>
      <c r="H1990" s="21">
        <v>0</v>
      </c>
      <c r="I1990" s="21">
        <v>0</v>
      </c>
      <c r="J1990" s="21">
        <v>0</v>
      </c>
      <c r="K1990" s="21">
        <v>0</v>
      </c>
      <c r="L1990" s="21">
        <f t="shared" si="702"/>
        <v>0</v>
      </c>
      <c r="M1990" s="22">
        <f t="shared" si="711"/>
        <v>1055441724</v>
      </c>
      <c r="N1990" s="21">
        <v>1055441724</v>
      </c>
      <c r="O1990" s="21">
        <v>432433005</v>
      </c>
      <c r="P1990" s="21">
        <v>432433005</v>
      </c>
      <c r="Q1990" s="21">
        <v>432433005</v>
      </c>
    </row>
    <row r="1991" spans="1:17" ht="19.5" thickBot="1" x14ac:dyDescent="0.3">
      <c r="A1991" s="87" t="s">
        <v>514</v>
      </c>
      <c r="B1991" s="18" t="s">
        <v>67</v>
      </c>
      <c r="C1991" s="19" t="s">
        <v>16</v>
      </c>
      <c r="D1991" s="19">
        <v>20</v>
      </c>
      <c r="E1991" s="19" t="s">
        <v>14</v>
      </c>
      <c r="F1991" s="20" t="s">
        <v>68</v>
      </c>
      <c r="G1991" s="21">
        <v>207825259</v>
      </c>
      <c r="H1991" s="21">
        <v>0</v>
      </c>
      <c r="I1991" s="21">
        <v>0</v>
      </c>
      <c r="J1991" s="21">
        <v>0</v>
      </c>
      <c r="K1991" s="21">
        <v>0</v>
      </c>
      <c r="L1991" s="21">
        <f t="shared" si="702"/>
        <v>0</v>
      </c>
      <c r="M1991" s="22">
        <f t="shared" si="711"/>
        <v>207825259</v>
      </c>
      <c r="N1991" s="21">
        <v>207825259</v>
      </c>
      <c r="O1991" s="21">
        <v>95401346</v>
      </c>
      <c r="P1991" s="21">
        <v>95401346</v>
      </c>
      <c r="Q1991" s="21">
        <v>95401346</v>
      </c>
    </row>
    <row r="1992" spans="1:17" ht="19.5" thickBot="1" x14ac:dyDescent="0.3">
      <c r="A1992" s="87" t="s">
        <v>514</v>
      </c>
      <c r="B1992" s="18" t="s">
        <v>69</v>
      </c>
      <c r="C1992" s="19" t="s">
        <v>16</v>
      </c>
      <c r="D1992" s="19">
        <v>20</v>
      </c>
      <c r="E1992" s="19" t="s">
        <v>14</v>
      </c>
      <c r="F1992" s="20" t="s">
        <v>70</v>
      </c>
      <c r="G1992" s="21">
        <v>2176888008</v>
      </c>
      <c r="H1992" s="21">
        <v>0</v>
      </c>
      <c r="I1992" s="21">
        <v>0</v>
      </c>
      <c r="J1992" s="21">
        <v>0</v>
      </c>
      <c r="K1992" s="21">
        <v>0</v>
      </c>
      <c r="L1992" s="21">
        <f t="shared" si="702"/>
        <v>0</v>
      </c>
      <c r="M1992" s="22">
        <f t="shared" si="711"/>
        <v>2176888008</v>
      </c>
      <c r="N1992" s="21">
        <v>2176888008</v>
      </c>
      <c r="O1992" s="21">
        <v>1747544368</v>
      </c>
      <c r="P1992" s="21">
        <v>1747544368</v>
      </c>
      <c r="Q1992" s="21">
        <v>1747544368</v>
      </c>
    </row>
    <row r="1993" spans="1:17" ht="19.5" thickBot="1" x14ac:dyDescent="0.3">
      <c r="A1993" s="87" t="s">
        <v>514</v>
      </c>
      <c r="B1993" s="18" t="s">
        <v>71</v>
      </c>
      <c r="C1993" s="19" t="s">
        <v>16</v>
      </c>
      <c r="D1993" s="19">
        <v>20</v>
      </c>
      <c r="E1993" s="19" t="s">
        <v>14</v>
      </c>
      <c r="F1993" s="20" t="s">
        <v>72</v>
      </c>
      <c r="G1993" s="21">
        <v>125391750</v>
      </c>
      <c r="H1993" s="21">
        <v>0</v>
      </c>
      <c r="I1993" s="21">
        <v>0</v>
      </c>
      <c r="J1993" s="21">
        <v>0</v>
      </c>
      <c r="K1993" s="21">
        <v>0</v>
      </c>
      <c r="L1993" s="21">
        <f t="shared" si="702"/>
        <v>0</v>
      </c>
      <c r="M1993" s="22">
        <f t="shared" si="711"/>
        <v>125391750</v>
      </c>
      <c r="N1993" s="21">
        <v>125391750</v>
      </c>
      <c r="O1993" s="21">
        <v>74014651</v>
      </c>
      <c r="P1993" s="21">
        <v>74014651</v>
      </c>
      <c r="Q1993" s="21">
        <v>74014651</v>
      </c>
    </row>
    <row r="1994" spans="1:17" ht="32.25" thickBot="1" x14ac:dyDescent="0.3">
      <c r="A1994" s="87" t="s">
        <v>514</v>
      </c>
      <c r="B1994" s="15" t="s">
        <v>73</v>
      </c>
      <c r="C1994" s="12" t="s">
        <v>16</v>
      </c>
      <c r="D1994" s="12">
        <v>20</v>
      </c>
      <c r="E1994" s="12" t="s">
        <v>14</v>
      </c>
      <c r="F1994" s="16" t="s">
        <v>74</v>
      </c>
      <c r="G1994" s="26">
        <f>+G1995</f>
        <v>2282058000</v>
      </c>
      <c r="H1994" s="26">
        <f>+H1995</f>
        <v>0</v>
      </c>
      <c r="I1994" s="26">
        <f>+I1995</f>
        <v>0</v>
      </c>
      <c r="J1994" s="26">
        <f>+J1995</f>
        <v>0</v>
      </c>
      <c r="K1994" s="26">
        <f>+K1995</f>
        <v>0</v>
      </c>
      <c r="L1994" s="17">
        <f>+H1994-I1994+J1994-K1994</f>
        <v>0</v>
      </c>
      <c r="M1994" s="17">
        <f t="shared" si="711"/>
        <v>2282058000</v>
      </c>
      <c r="N1994" s="26">
        <f>+N1995</f>
        <v>0</v>
      </c>
      <c r="O1994" s="26">
        <f>+O1995</f>
        <v>0</v>
      </c>
      <c r="P1994" s="26">
        <f>+P1995</f>
        <v>0</v>
      </c>
      <c r="Q1994" s="26">
        <f>+Q1995</f>
        <v>0</v>
      </c>
    </row>
    <row r="1995" spans="1:17" ht="19.5" thickBot="1" x14ac:dyDescent="0.3">
      <c r="A1995" s="87" t="s">
        <v>514</v>
      </c>
      <c r="B1995" s="18" t="s">
        <v>75</v>
      </c>
      <c r="C1995" s="19" t="s">
        <v>16</v>
      </c>
      <c r="D1995" s="19">
        <v>20</v>
      </c>
      <c r="E1995" s="19" t="s">
        <v>14</v>
      </c>
      <c r="F1995" s="20" t="s">
        <v>76</v>
      </c>
      <c r="G1995" s="21">
        <v>2282058000</v>
      </c>
      <c r="H1995" s="21">
        <v>0</v>
      </c>
      <c r="I1995" s="21">
        <v>0</v>
      </c>
      <c r="J1995" s="21">
        <v>0</v>
      </c>
      <c r="K1995" s="21">
        <v>0</v>
      </c>
      <c r="L1995" s="21">
        <f>+H1995-I1995+J1995-K1995</f>
        <v>0</v>
      </c>
      <c r="M1995" s="22">
        <f t="shared" si="711"/>
        <v>2282058000</v>
      </c>
      <c r="N1995" s="21">
        <v>0</v>
      </c>
      <c r="O1995" s="21">
        <v>0</v>
      </c>
      <c r="P1995" s="21">
        <v>0</v>
      </c>
      <c r="Q1995" s="21">
        <v>0</v>
      </c>
    </row>
    <row r="1996" spans="1:17" ht="19.5" thickBot="1" x14ac:dyDescent="0.3">
      <c r="A1996" s="87" t="s">
        <v>514</v>
      </c>
      <c r="B1996" s="15" t="s">
        <v>77</v>
      </c>
      <c r="C1996" s="12" t="s">
        <v>16</v>
      </c>
      <c r="D1996" s="12">
        <v>20</v>
      </c>
      <c r="E1996" s="12" t="s">
        <v>14</v>
      </c>
      <c r="F1996" s="16" t="s">
        <v>78</v>
      </c>
      <c r="G1996" s="27">
        <f>+G1997+G2005</f>
        <v>19419071000</v>
      </c>
      <c r="H1996" s="27">
        <f>+H1997+H2005</f>
        <v>0</v>
      </c>
      <c r="I1996" s="27">
        <f>+I1997+I2005</f>
        <v>0</v>
      </c>
      <c r="J1996" s="27">
        <f>+J1997+J2005</f>
        <v>426768532.60000002</v>
      </c>
      <c r="K1996" s="27">
        <f>+K1997+K2005</f>
        <v>426768532.60000002</v>
      </c>
      <c r="L1996" s="27">
        <f t="shared" si="702"/>
        <v>0</v>
      </c>
      <c r="M1996" s="27">
        <f>+M1997+M2005</f>
        <v>19419071000</v>
      </c>
      <c r="N1996" s="27">
        <f>+N1997+N2005</f>
        <v>16892912915.339998</v>
      </c>
      <c r="O1996" s="27">
        <f>+O1997+O2005</f>
        <v>15898931180.27</v>
      </c>
      <c r="P1996" s="27">
        <f>+P1997+P2005</f>
        <v>11289797984.25</v>
      </c>
      <c r="Q1996" s="27">
        <f>+Q1997+Q2005</f>
        <v>11024513487.25</v>
      </c>
    </row>
    <row r="1997" spans="1:17" ht="19.5" thickBot="1" x14ac:dyDescent="0.3">
      <c r="A1997" s="87" t="s">
        <v>514</v>
      </c>
      <c r="B1997" s="15" t="s">
        <v>79</v>
      </c>
      <c r="C1997" s="12" t="s">
        <v>16</v>
      </c>
      <c r="D1997" s="12">
        <v>20</v>
      </c>
      <c r="E1997" s="12" t="s">
        <v>14</v>
      </c>
      <c r="F1997" s="16" t="s">
        <v>80</v>
      </c>
      <c r="G1997" s="29">
        <f>+G1998</f>
        <v>0</v>
      </c>
      <c r="H1997" s="29">
        <f>+H1998</f>
        <v>0</v>
      </c>
      <c r="I1997" s="29">
        <f>+I1998</f>
        <v>0</v>
      </c>
      <c r="J1997" s="29">
        <f>+J1998</f>
        <v>64355800</v>
      </c>
      <c r="K1997" s="29">
        <f>+K1998</f>
        <v>0</v>
      </c>
      <c r="L1997" s="29">
        <f t="shared" si="702"/>
        <v>64355800</v>
      </c>
      <c r="M1997" s="29">
        <f>+M1998</f>
        <v>64355800</v>
      </c>
      <c r="N1997" s="29">
        <f>+N1998</f>
        <v>44361300.960000001</v>
      </c>
      <c r="O1997" s="29">
        <f>+O1998</f>
        <v>43660376.579999998</v>
      </c>
      <c r="P1997" s="29">
        <f>+P1998</f>
        <v>2236376.58</v>
      </c>
      <c r="Q1997" s="29">
        <f>+Q1998</f>
        <v>2236376.58</v>
      </c>
    </row>
    <row r="1998" spans="1:17" ht="19.5" thickBot="1" x14ac:dyDescent="0.3">
      <c r="A1998" s="87" t="s">
        <v>514</v>
      </c>
      <c r="B1998" s="15" t="s">
        <v>81</v>
      </c>
      <c r="C1998" s="12" t="s">
        <v>16</v>
      </c>
      <c r="D1998" s="12">
        <v>20</v>
      </c>
      <c r="E1998" s="12" t="s">
        <v>14</v>
      </c>
      <c r="F1998" s="16" t="s">
        <v>82</v>
      </c>
      <c r="G1998" s="27">
        <f>+G2001+G1999</f>
        <v>0</v>
      </c>
      <c r="H1998" s="27">
        <f>+H2001+H1999</f>
        <v>0</v>
      </c>
      <c r="I1998" s="27">
        <f>+I2001+I1999</f>
        <v>0</v>
      </c>
      <c r="J1998" s="27">
        <f>+J2001+J1999</f>
        <v>64355800</v>
      </c>
      <c r="K1998" s="27">
        <f>+K2001+K1999</f>
        <v>0</v>
      </c>
      <c r="L1998" s="27">
        <f t="shared" si="702"/>
        <v>64355800</v>
      </c>
      <c r="M1998" s="27">
        <f>+M2001+M1999</f>
        <v>64355800</v>
      </c>
      <c r="N1998" s="27">
        <f>+N2001+N1999</f>
        <v>44361300.960000001</v>
      </c>
      <c r="O1998" s="27">
        <f>+O2001+O1999</f>
        <v>43660376.579999998</v>
      </c>
      <c r="P1998" s="27">
        <f>+P2001+P1999</f>
        <v>2236376.58</v>
      </c>
      <c r="Q1998" s="27">
        <f>+Q2001+Q1999</f>
        <v>2236376.58</v>
      </c>
    </row>
    <row r="1999" spans="1:17" ht="32.25" thickBot="1" x14ac:dyDescent="0.3">
      <c r="A1999" s="87" t="s">
        <v>514</v>
      </c>
      <c r="B1999" s="15" t="s">
        <v>83</v>
      </c>
      <c r="C1999" s="12" t="s">
        <v>16</v>
      </c>
      <c r="D1999" s="12">
        <v>20</v>
      </c>
      <c r="E1999" s="12" t="s">
        <v>14</v>
      </c>
      <c r="F1999" s="16" t="s">
        <v>84</v>
      </c>
      <c r="G1999" s="27">
        <f>+G2000</f>
        <v>0</v>
      </c>
      <c r="H1999" s="27">
        <f>+H2000</f>
        <v>0</v>
      </c>
      <c r="I1999" s="27">
        <f>+I2000</f>
        <v>0</v>
      </c>
      <c r="J1999" s="27">
        <f>+J2000</f>
        <v>60074800</v>
      </c>
      <c r="K1999" s="27">
        <f>+K2000</f>
        <v>0</v>
      </c>
      <c r="L1999" s="27">
        <f t="shared" si="702"/>
        <v>60074800</v>
      </c>
      <c r="M1999" s="27">
        <f>+M2000</f>
        <v>60074800</v>
      </c>
      <c r="N1999" s="27">
        <f>+N2000</f>
        <v>41164000</v>
      </c>
      <c r="O1999" s="27">
        <f>+O2000</f>
        <v>40464000</v>
      </c>
      <c r="P1999" s="27">
        <f>+P2000</f>
        <v>0</v>
      </c>
      <c r="Q1999" s="27">
        <f>+Q2000</f>
        <v>0</v>
      </c>
    </row>
    <row r="2000" spans="1:17" ht="32.25" thickBot="1" x14ac:dyDescent="0.3">
      <c r="A2000" s="87" t="s">
        <v>514</v>
      </c>
      <c r="B2000" s="18" t="s">
        <v>85</v>
      </c>
      <c r="C2000" s="19" t="s">
        <v>16</v>
      </c>
      <c r="D2000" s="19">
        <v>20</v>
      </c>
      <c r="E2000" s="19" t="s">
        <v>14</v>
      </c>
      <c r="F2000" s="20" t="s">
        <v>86</v>
      </c>
      <c r="G2000" s="21">
        <v>0</v>
      </c>
      <c r="H2000" s="21">
        <v>0</v>
      </c>
      <c r="I2000" s="21">
        <v>0</v>
      </c>
      <c r="J2000" s="21">
        <v>60074800</v>
      </c>
      <c r="K2000" s="21">
        <v>0</v>
      </c>
      <c r="L2000" s="21">
        <f>+H2000-I2000+J2000-K2000</f>
        <v>60074800</v>
      </c>
      <c r="M2000" s="21">
        <f>+G2000+L2000</f>
        <v>60074800</v>
      </c>
      <c r="N2000" s="25">
        <v>41164000</v>
      </c>
      <c r="O2000" s="25">
        <v>40464000</v>
      </c>
      <c r="P2000" s="21">
        <v>0</v>
      </c>
      <c r="Q2000" s="21">
        <v>0</v>
      </c>
    </row>
    <row r="2001" spans="1:17" ht="19.5" thickBot="1" x14ac:dyDescent="0.3">
      <c r="A2001" s="87" t="s">
        <v>514</v>
      </c>
      <c r="B2001" s="15" t="s">
        <v>87</v>
      </c>
      <c r="C2001" s="12" t="s">
        <v>16</v>
      </c>
      <c r="D2001" s="12">
        <v>20</v>
      </c>
      <c r="E2001" s="12" t="s">
        <v>14</v>
      </c>
      <c r="F2001" s="16" t="s">
        <v>88</v>
      </c>
      <c r="G2001" s="27">
        <f>+G2002+G2004+G2003</f>
        <v>0</v>
      </c>
      <c r="H2001" s="27">
        <f>+H2002+H2004+H2003</f>
        <v>0</v>
      </c>
      <c r="I2001" s="27">
        <f>+I2002+I2004+I2003</f>
        <v>0</v>
      </c>
      <c r="J2001" s="27">
        <f>+J2002+J2004+J2003</f>
        <v>4281000</v>
      </c>
      <c r="K2001" s="27">
        <f>+K2002+K2004+K2003</f>
        <v>0</v>
      </c>
      <c r="L2001" s="27">
        <f t="shared" si="702"/>
        <v>4281000</v>
      </c>
      <c r="M2001" s="27">
        <f>+M2002+M2004+M2003</f>
        <v>4281000</v>
      </c>
      <c r="N2001" s="27">
        <f>+N2002+N2004+N2003</f>
        <v>3197300.96</v>
      </c>
      <c r="O2001" s="27">
        <f>+O2002+O2004+O2003</f>
        <v>3196376.58</v>
      </c>
      <c r="P2001" s="27">
        <f>+P2002+P2004+P2003</f>
        <v>2236376.58</v>
      </c>
      <c r="Q2001" s="27">
        <f>+Q2002+Q2004+Q2003</f>
        <v>2236376.58</v>
      </c>
    </row>
    <row r="2002" spans="1:17" ht="32.25" thickBot="1" x14ac:dyDescent="0.3">
      <c r="A2002" s="87" t="s">
        <v>514</v>
      </c>
      <c r="B2002" s="18" t="s">
        <v>89</v>
      </c>
      <c r="C2002" s="19" t="s">
        <v>16</v>
      </c>
      <c r="D2002" s="19">
        <v>20</v>
      </c>
      <c r="E2002" s="19" t="s">
        <v>14</v>
      </c>
      <c r="F2002" s="20" t="s">
        <v>90</v>
      </c>
      <c r="G2002" s="21">
        <v>0</v>
      </c>
      <c r="H2002" s="21">
        <v>0</v>
      </c>
      <c r="I2002" s="21">
        <v>0</v>
      </c>
      <c r="J2002" s="21">
        <f>500000+501000</f>
        <v>1001000</v>
      </c>
      <c r="K2002" s="21">
        <v>0</v>
      </c>
      <c r="L2002" s="21">
        <f t="shared" si="702"/>
        <v>1001000</v>
      </c>
      <c r="M2002" s="21">
        <f>+G2002+L2002</f>
        <v>1001000</v>
      </c>
      <c r="N2002" s="25">
        <v>573225.26</v>
      </c>
      <c r="O2002" s="25">
        <v>572300.88</v>
      </c>
      <c r="P2002" s="21">
        <v>572300.88</v>
      </c>
      <c r="Q2002" s="21">
        <v>572300.88</v>
      </c>
    </row>
    <row r="2003" spans="1:17" ht="19.5" thickBot="1" x14ac:dyDescent="0.3">
      <c r="A2003" s="87" t="s">
        <v>514</v>
      </c>
      <c r="B2003" s="18" t="s">
        <v>91</v>
      </c>
      <c r="C2003" s="19" t="s">
        <v>16</v>
      </c>
      <c r="D2003" s="19">
        <v>20</v>
      </c>
      <c r="E2003" s="19" t="s">
        <v>14</v>
      </c>
      <c r="F2003" s="20" t="s">
        <v>92</v>
      </c>
      <c r="G2003" s="21">
        <v>0</v>
      </c>
      <c r="H2003" s="21">
        <v>0</v>
      </c>
      <c r="I2003" s="21">
        <v>0</v>
      </c>
      <c r="J2003" s="21">
        <f>1000000+1280000</f>
        <v>2280000</v>
      </c>
      <c r="K2003" s="21">
        <v>0</v>
      </c>
      <c r="L2003" s="21">
        <f t="shared" si="702"/>
        <v>2280000</v>
      </c>
      <c r="M2003" s="21">
        <f>+G2003+L2003</f>
        <v>2280000</v>
      </c>
      <c r="N2003" s="25">
        <v>1627568.6</v>
      </c>
      <c r="O2003" s="25">
        <v>1627568.6</v>
      </c>
      <c r="P2003" s="21">
        <v>667568.6</v>
      </c>
      <c r="Q2003" s="21">
        <v>667568.6</v>
      </c>
    </row>
    <row r="2004" spans="1:17" ht="32.25" thickBot="1" x14ac:dyDescent="0.3">
      <c r="A2004" s="87" t="s">
        <v>514</v>
      </c>
      <c r="B2004" s="18" t="s">
        <v>93</v>
      </c>
      <c r="C2004" s="19" t="s">
        <v>16</v>
      </c>
      <c r="D2004" s="19">
        <v>20</v>
      </c>
      <c r="E2004" s="19" t="s">
        <v>14</v>
      </c>
      <c r="F2004" s="20" t="s">
        <v>94</v>
      </c>
      <c r="G2004" s="21">
        <v>0</v>
      </c>
      <c r="H2004" s="21">
        <v>0</v>
      </c>
      <c r="I2004" s="21">
        <v>0</v>
      </c>
      <c r="J2004" s="21">
        <f>500000+500000</f>
        <v>1000000</v>
      </c>
      <c r="K2004" s="21">
        <v>0</v>
      </c>
      <c r="L2004" s="21">
        <f t="shared" si="702"/>
        <v>1000000</v>
      </c>
      <c r="M2004" s="21">
        <f>+G2004+L2004</f>
        <v>1000000</v>
      </c>
      <c r="N2004" s="25">
        <v>996507.1</v>
      </c>
      <c r="O2004" s="25">
        <v>996507.1</v>
      </c>
      <c r="P2004" s="21">
        <v>996507.1</v>
      </c>
      <c r="Q2004" s="21">
        <v>996507.1</v>
      </c>
    </row>
    <row r="2005" spans="1:17" ht="19.5" thickBot="1" x14ac:dyDescent="0.3">
      <c r="A2005" s="87" t="s">
        <v>514</v>
      </c>
      <c r="B2005" s="15" t="s">
        <v>95</v>
      </c>
      <c r="C2005" s="12" t="s">
        <v>16</v>
      </c>
      <c r="D2005" s="12">
        <v>20</v>
      </c>
      <c r="E2005" s="12" t="s">
        <v>14</v>
      </c>
      <c r="F2005" s="16" t="s">
        <v>96</v>
      </c>
      <c r="G2005" s="29">
        <f>+G2006+G2022</f>
        <v>19419071000</v>
      </c>
      <c r="H2005" s="29">
        <f>+H2006+H2022</f>
        <v>0</v>
      </c>
      <c r="I2005" s="29">
        <f>+I2006+I2022</f>
        <v>0</v>
      </c>
      <c r="J2005" s="29">
        <f>+J2006+J2022</f>
        <v>362412732.60000002</v>
      </c>
      <c r="K2005" s="29">
        <f>+K2006+K2022</f>
        <v>426768532.60000002</v>
      </c>
      <c r="L2005" s="29">
        <f t="shared" si="702"/>
        <v>-64355800</v>
      </c>
      <c r="M2005" s="29">
        <f>+M2006+M2022</f>
        <v>19354715200</v>
      </c>
      <c r="N2005" s="29">
        <f>+N2006+N2022</f>
        <v>16848551614.379999</v>
      </c>
      <c r="O2005" s="29">
        <f>+O2006+O2022</f>
        <v>15855270803.690001</v>
      </c>
      <c r="P2005" s="29">
        <f>+P2006+P2022</f>
        <v>11287561607.67</v>
      </c>
      <c r="Q2005" s="29">
        <f>+Q2006+Q2022</f>
        <v>11022277110.67</v>
      </c>
    </row>
    <row r="2006" spans="1:17" ht="19.5" thickBot="1" x14ac:dyDescent="0.3">
      <c r="A2006" s="87" t="s">
        <v>514</v>
      </c>
      <c r="B2006" s="15" t="s">
        <v>97</v>
      </c>
      <c r="C2006" s="12" t="s">
        <v>16</v>
      </c>
      <c r="D2006" s="12">
        <v>20</v>
      </c>
      <c r="E2006" s="12" t="s">
        <v>14</v>
      </c>
      <c r="F2006" s="16" t="s">
        <v>98</v>
      </c>
      <c r="G2006" s="27">
        <f>+G2007+G2011+G2020</f>
        <v>189934492</v>
      </c>
      <c r="H2006" s="27">
        <f>+H2007+H2011+H2020</f>
        <v>0</v>
      </c>
      <c r="I2006" s="27">
        <f>+I2007+I2011+I2020</f>
        <v>0</v>
      </c>
      <c r="J2006" s="27">
        <f>+J2007+J2011+J2020</f>
        <v>128564000.59999999</v>
      </c>
      <c r="K2006" s="27">
        <f>+K2007+K2011+K2020</f>
        <v>0</v>
      </c>
      <c r="L2006" s="27">
        <f>+H2006-I2006+J2006-K2006</f>
        <v>128564000.59999999</v>
      </c>
      <c r="M2006" s="27">
        <f>+M2007+M2011+M2020</f>
        <v>318498492.60000002</v>
      </c>
      <c r="N2006" s="27">
        <f>+N2007+N2011+N2020</f>
        <v>174819777</v>
      </c>
      <c r="O2006" s="27">
        <f>+O2007+O2011+O2020</f>
        <v>174812067.34999999</v>
      </c>
      <c r="P2006" s="27">
        <f>+P2007+P2011+P2020</f>
        <v>51220966.779999994</v>
      </c>
      <c r="Q2006" s="27">
        <f>+Q2007+Q2011+Q2020</f>
        <v>50516245.779999994</v>
      </c>
    </row>
    <row r="2007" spans="1:17" ht="48" thickBot="1" x14ac:dyDescent="0.3">
      <c r="A2007" s="87" t="s">
        <v>514</v>
      </c>
      <c r="B2007" s="15" t="s">
        <v>99</v>
      </c>
      <c r="C2007" s="12" t="s">
        <v>16</v>
      </c>
      <c r="D2007" s="12">
        <v>20</v>
      </c>
      <c r="E2007" s="12" t="s">
        <v>14</v>
      </c>
      <c r="F2007" s="16" t="s">
        <v>100</v>
      </c>
      <c r="G2007" s="27">
        <f>+G2008+G2009+G2010</f>
        <v>22285314</v>
      </c>
      <c r="H2007" s="27">
        <f>+H2008+H2009+H2010</f>
        <v>0</v>
      </c>
      <c r="I2007" s="27">
        <f>+I2008+I2009+I2010</f>
        <v>0</v>
      </c>
      <c r="J2007" s="27">
        <f>+J2008+J2009+J2010</f>
        <v>42559584.600000001</v>
      </c>
      <c r="K2007" s="27">
        <f>+K2008+K2009+K2010</f>
        <v>0</v>
      </c>
      <c r="L2007" s="27">
        <f t="shared" ref="L2007:L2079" si="712">+H2007-I2007+J2007-K2007</f>
        <v>42559584.600000001</v>
      </c>
      <c r="M2007" s="27">
        <f>+M2008+M2009+M2010</f>
        <v>64844898.600000001</v>
      </c>
      <c r="N2007" s="27">
        <f>+N2008+N2009+N2010</f>
        <v>36101169.890000001</v>
      </c>
      <c r="O2007" s="27">
        <f>+O2008+O2009+O2010</f>
        <v>36099215.560000002</v>
      </c>
      <c r="P2007" s="27">
        <f>+P2008+P2009+P2010</f>
        <v>5332711.53</v>
      </c>
      <c r="Q2007" s="27">
        <f>+Q2008+Q2009+Q2010</f>
        <v>5332711.53</v>
      </c>
    </row>
    <row r="2008" spans="1:17" ht="48" thickBot="1" x14ac:dyDescent="0.3">
      <c r="A2008" s="87" t="s">
        <v>514</v>
      </c>
      <c r="B2008" s="18" t="s">
        <v>101</v>
      </c>
      <c r="C2008" s="19" t="s">
        <v>16</v>
      </c>
      <c r="D2008" s="19">
        <v>20</v>
      </c>
      <c r="E2008" s="19" t="s">
        <v>14</v>
      </c>
      <c r="F2008" s="20" t="s">
        <v>102</v>
      </c>
      <c r="G2008" s="21">
        <v>17785314</v>
      </c>
      <c r="H2008" s="21">
        <v>0</v>
      </c>
      <c r="I2008" s="21">
        <v>0</v>
      </c>
      <c r="J2008" s="21">
        <v>40432155</v>
      </c>
      <c r="K2008" s="21"/>
      <c r="L2008" s="21">
        <f t="shared" si="712"/>
        <v>40432155</v>
      </c>
      <c r="M2008" s="21">
        <f>+G2008+L2008</f>
        <v>58217469</v>
      </c>
      <c r="N2008" s="25">
        <v>33277656.59</v>
      </c>
      <c r="O2008" s="25">
        <v>33276683.719999999</v>
      </c>
      <c r="P2008" s="21">
        <v>4000083.39</v>
      </c>
      <c r="Q2008" s="21">
        <v>4000083.39</v>
      </c>
    </row>
    <row r="2009" spans="1:17" ht="32.25" thickBot="1" x14ac:dyDescent="0.3">
      <c r="A2009" s="87" t="s">
        <v>514</v>
      </c>
      <c r="B2009" s="18" t="s">
        <v>103</v>
      </c>
      <c r="C2009" s="19" t="s">
        <v>16</v>
      </c>
      <c r="D2009" s="19">
        <v>20</v>
      </c>
      <c r="E2009" s="19" t="s">
        <v>14</v>
      </c>
      <c r="F2009" s="20" t="s">
        <v>104</v>
      </c>
      <c r="G2009" s="21">
        <v>1500000</v>
      </c>
      <c r="H2009" s="21">
        <v>0</v>
      </c>
      <c r="I2009" s="21">
        <v>0</v>
      </c>
      <c r="J2009" s="21">
        <v>2127429.6</v>
      </c>
      <c r="K2009" s="21">
        <v>0</v>
      </c>
      <c r="L2009" s="21">
        <f t="shared" si="712"/>
        <v>2127429.6</v>
      </c>
      <c r="M2009" s="21">
        <f>+G2009+L2009</f>
        <v>3627429.6</v>
      </c>
      <c r="N2009" s="25">
        <v>2823513.3</v>
      </c>
      <c r="O2009" s="25">
        <v>2822531.84</v>
      </c>
      <c r="P2009" s="21">
        <v>1332628.1399999999</v>
      </c>
      <c r="Q2009" s="21">
        <v>1332628.1399999999</v>
      </c>
    </row>
    <row r="2010" spans="1:17" ht="19.5" thickBot="1" x14ac:dyDescent="0.3">
      <c r="A2010" s="87" t="s">
        <v>514</v>
      </c>
      <c r="B2010" s="18" t="s">
        <v>105</v>
      </c>
      <c r="C2010" s="19" t="s">
        <v>16</v>
      </c>
      <c r="D2010" s="19">
        <v>20</v>
      </c>
      <c r="E2010" s="19" t="s">
        <v>14</v>
      </c>
      <c r="F2010" s="20" t="s">
        <v>106</v>
      </c>
      <c r="G2010" s="21">
        <v>3000000</v>
      </c>
      <c r="H2010" s="21">
        <v>0</v>
      </c>
      <c r="I2010" s="21">
        <v>0</v>
      </c>
      <c r="J2010" s="21">
        <v>0</v>
      </c>
      <c r="K2010" s="21">
        <v>0</v>
      </c>
      <c r="L2010" s="21">
        <f t="shared" si="712"/>
        <v>0</v>
      </c>
      <c r="M2010" s="21">
        <f>+G2010+L2010</f>
        <v>3000000</v>
      </c>
      <c r="N2010" s="25">
        <v>0</v>
      </c>
      <c r="O2010" s="25">
        <v>0</v>
      </c>
      <c r="P2010" s="21">
        <v>0</v>
      </c>
      <c r="Q2010" s="21">
        <v>0</v>
      </c>
    </row>
    <row r="2011" spans="1:17" ht="32.25" thickBot="1" x14ac:dyDescent="0.3">
      <c r="A2011" s="87" t="s">
        <v>514</v>
      </c>
      <c r="B2011" s="30" t="s">
        <v>107</v>
      </c>
      <c r="C2011" s="12" t="s">
        <v>16</v>
      </c>
      <c r="D2011" s="12">
        <v>20</v>
      </c>
      <c r="E2011" s="12" t="s">
        <v>14</v>
      </c>
      <c r="F2011" s="16" t="s">
        <v>108</v>
      </c>
      <c r="G2011" s="27">
        <f>+G2013+G2014+G2016+G2017+G2019+G2015+G2012+G2018</f>
        <v>167649178</v>
      </c>
      <c r="H2011" s="27">
        <f>+H2013+H2014+H2016+H2017+H2019+H2015+H2012+H2018</f>
        <v>0</v>
      </c>
      <c r="I2011" s="27">
        <f>+I2013+I2014+I2016+I2017+I2019+I2015+I2012+I2018</f>
        <v>0</v>
      </c>
      <c r="J2011" s="27">
        <f>+J2013+J2014+J2016+J2017+J2019+J2015+J2012+J2018</f>
        <v>77079416</v>
      </c>
      <c r="K2011" s="27">
        <f>+K2013+K2014+K2016+K2017+K2019+K2015+K2012+K2018</f>
        <v>0</v>
      </c>
      <c r="L2011" s="27">
        <f>+H2011-I2011+J2011-K2011</f>
        <v>77079416</v>
      </c>
      <c r="M2011" s="27">
        <f>+M2013+M2014+M2016+M2017+M2019+M2015+M2012+M2018</f>
        <v>244728594</v>
      </c>
      <c r="N2011" s="27">
        <f>+N2013+N2014+N2016+N2017+N2019+N2015+N2012+N2018</f>
        <v>137677357.10999998</v>
      </c>
      <c r="O2011" s="27">
        <f>+O2013+O2014+O2016+O2017+O2019+O2015+O2012+O2018</f>
        <v>137671601.78999999</v>
      </c>
      <c r="P2011" s="27">
        <f>+P2013+P2014+P2016+P2017+P2019+P2015+P2012+P2018</f>
        <v>45555055.249999993</v>
      </c>
      <c r="Q2011" s="27">
        <f>+Q2013+Q2014+Q2016+Q2017+Q2019+Q2015+Q2012+Q2018</f>
        <v>44850334.249999993</v>
      </c>
    </row>
    <row r="2012" spans="1:17" ht="32.25" thickBot="1" x14ac:dyDescent="0.3">
      <c r="A2012" s="87" t="s">
        <v>514</v>
      </c>
      <c r="B2012" s="18" t="s">
        <v>109</v>
      </c>
      <c r="C2012" s="19" t="s">
        <v>16</v>
      </c>
      <c r="D2012" s="19">
        <v>20</v>
      </c>
      <c r="E2012" s="19" t="s">
        <v>14</v>
      </c>
      <c r="F2012" s="20" t="s">
        <v>110</v>
      </c>
      <c r="G2012" s="21">
        <v>0</v>
      </c>
      <c r="H2012" s="21">
        <v>0</v>
      </c>
      <c r="I2012" s="21">
        <v>0</v>
      </c>
      <c r="J2012" s="21">
        <v>7056000</v>
      </c>
      <c r="K2012" s="21">
        <v>0</v>
      </c>
      <c r="L2012" s="21">
        <f>+H2012-I2012+J2012-K2012</f>
        <v>7056000</v>
      </c>
      <c r="M2012" s="21">
        <f>+G2012+L2012</f>
        <v>7056000</v>
      </c>
      <c r="N2012" s="25">
        <v>4608000</v>
      </c>
      <c r="O2012" s="25">
        <v>4608000</v>
      </c>
      <c r="P2012" s="21">
        <v>0</v>
      </c>
      <c r="Q2012" s="21">
        <v>0</v>
      </c>
    </row>
    <row r="2013" spans="1:17" ht="32.25" thickBot="1" x14ac:dyDescent="0.3">
      <c r="A2013" s="87" t="s">
        <v>514</v>
      </c>
      <c r="B2013" s="31" t="s">
        <v>111</v>
      </c>
      <c r="C2013" s="19" t="s">
        <v>16</v>
      </c>
      <c r="D2013" s="19">
        <v>20</v>
      </c>
      <c r="E2013" s="19" t="s">
        <v>14</v>
      </c>
      <c r="F2013" s="20" t="s">
        <v>112</v>
      </c>
      <c r="G2013" s="21">
        <v>97696672</v>
      </c>
      <c r="H2013" s="21">
        <v>0</v>
      </c>
      <c r="I2013" s="21">
        <v>0</v>
      </c>
      <c r="J2013" s="21">
        <v>0</v>
      </c>
      <c r="K2013" s="21">
        <v>0</v>
      </c>
      <c r="L2013" s="21">
        <f t="shared" si="712"/>
        <v>0</v>
      </c>
      <c r="M2013" s="21">
        <f t="shared" ref="M2013:M2019" si="713">+G2013+L2013</f>
        <v>97696672</v>
      </c>
      <c r="N2013" s="25">
        <v>9782046.2200000007</v>
      </c>
      <c r="O2013" s="25">
        <v>9781059.0199999996</v>
      </c>
      <c r="P2013" s="21">
        <v>1675493.11</v>
      </c>
      <c r="Q2013" s="21">
        <v>1675493.11</v>
      </c>
    </row>
    <row r="2014" spans="1:17" ht="48" thickBot="1" x14ac:dyDescent="0.3">
      <c r="A2014" s="87" t="s">
        <v>514</v>
      </c>
      <c r="B2014" s="31" t="s">
        <v>113</v>
      </c>
      <c r="C2014" s="19" t="s">
        <v>16</v>
      </c>
      <c r="D2014" s="19">
        <v>20</v>
      </c>
      <c r="E2014" s="19" t="s">
        <v>14</v>
      </c>
      <c r="F2014" s="20" t="s">
        <v>114</v>
      </c>
      <c r="G2014" s="21">
        <v>53360773</v>
      </c>
      <c r="H2014" s="21">
        <v>0</v>
      </c>
      <c r="I2014" s="21">
        <v>0</v>
      </c>
      <c r="J2014" s="21">
        <v>0</v>
      </c>
      <c r="K2014" s="21">
        <v>0</v>
      </c>
      <c r="L2014" s="21">
        <f t="shared" si="712"/>
        <v>0</v>
      </c>
      <c r="M2014" s="21">
        <f t="shared" si="713"/>
        <v>53360773</v>
      </c>
      <c r="N2014" s="25">
        <v>51243686</v>
      </c>
      <c r="O2014" s="25">
        <v>51242915.090000004</v>
      </c>
      <c r="P2014" s="21">
        <v>39076137.090000004</v>
      </c>
      <c r="Q2014" s="21">
        <v>39076137.090000004</v>
      </c>
    </row>
    <row r="2015" spans="1:17" ht="19.5" thickBot="1" x14ac:dyDescent="0.3">
      <c r="A2015" s="87" t="s">
        <v>514</v>
      </c>
      <c r="B2015" s="31" t="s">
        <v>115</v>
      </c>
      <c r="C2015" s="19" t="s">
        <v>16</v>
      </c>
      <c r="D2015" s="19">
        <v>20</v>
      </c>
      <c r="E2015" s="19" t="s">
        <v>14</v>
      </c>
      <c r="F2015" s="20" t="s">
        <v>116</v>
      </c>
      <c r="G2015" s="21">
        <v>3000000</v>
      </c>
      <c r="H2015" s="21">
        <v>0</v>
      </c>
      <c r="I2015" s="21">
        <v>0</v>
      </c>
      <c r="J2015" s="21">
        <v>0</v>
      </c>
      <c r="K2015" s="21">
        <v>0</v>
      </c>
      <c r="L2015" s="21">
        <f t="shared" si="712"/>
        <v>0</v>
      </c>
      <c r="M2015" s="21">
        <f t="shared" si="713"/>
        <v>3000000</v>
      </c>
      <c r="N2015" s="25">
        <v>282700</v>
      </c>
      <c r="O2015" s="25">
        <v>281712.44</v>
      </c>
      <c r="P2015" s="21">
        <v>281712.44</v>
      </c>
      <c r="Q2015" s="21">
        <v>281712.44</v>
      </c>
    </row>
    <row r="2016" spans="1:17" ht="48" thickBot="1" x14ac:dyDescent="0.3">
      <c r="A2016" s="87" t="s">
        <v>514</v>
      </c>
      <c r="B2016" s="31" t="s">
        <v>117</v>
      </c>
      <c r="C2016" s="19" t="s">
        <v>16</v>
      </c>
      <c r="D2016" s="19">
        <v>20</v>
      </c>
      <c r="E2016" s="19" t="s">
        <v>14</v>
      </c>
      <c r="F2016" s="20" t="s">
        <v>118</v>
      </c>
      <c r="G2016" s="21">
        <v>3492117</v>
      </c>
      <c r="H2016" s="21">
        <v>0</v>
      </c>
      <c r="I2016" s="21">
        <v>0</v>
      </c>
      <c r="J2016" s="21">
        <f>2000000+4566885</f>
        <v>6566885</v>
      </c>
      <c r="K2016" s="21">
        <v>0</v>
      </c>
      <c r="L2016" s="21">
        <f t="shared" si="712"/>
        <v>6566885</v>
      </c>
      <c r="M2016" s="21">
        <f t="shared" si="713"/>
        <v>10059002</v>
      </c>
      <c r="N2016" s="25">
        <v>8061295.6699999999</v>
      </c>
      <c r="O2016" s="25">
        <v>8060298.5999999996</v>
      </c>
      <c r="P2016" s="21">
        <v>4520725.1900000004</v>
      </c>
      <c r="Q2016" s="21">
        <v>3816004.19</v>
      </c>
    </row>
    <row r="2017" spans="1:17" ht="19.5" thickBot="1" x14ac:dyDescent="0.3">
      <c r="A2017" s="87" t="s">
        <v>514</v>
      </c>
      <c r="B2017" s="31" t="s">
        <v>119</v>
      </c>
      <c r="C2017" s="19" t="s">
        <v>16</v>
      </c>
      <c r="D2017" s="19">
        <v>20</v>
      </c>
      <c r="E2017" s="19" t="s">
        <v>14</v>
      </c>
      <c r="F2017" s="20" t="s">
        <v>120</v>
      </c>
      <c r="G2017" s="21">
        <v>8099616</v>
      </c>
      <c r="H2017" s="21">
        <v>0</v>
      </c>
      <c r="I2017" s="21">
        <v>0</v>
      </c>
      <c r="J2017" s="21">
        <f>2546667+5098854</f>
        <v>7645521</v>
      </c>
      <c r="K2017" s="21">
        <v>0</v>
      </c>
      <c r="L2017" s="21">
        <f t="shared" si="712"/>
        <v>7645521</v>
      </c>
      <c r="M2017" s="21">
        <f t="shared" si="713"/>
        <v>15745137</v>
      </c>
      <c r="N2017" s="25">
        <v>13181563.91</v>
      </c>
      <c r="O2017" s="25">
        <v>13180566.92</v>
      </c>
      <c r="P2017" s="21">
        <v>3.01</v>
      </c>
      <c r="Q2017" s="21">
        <v>3.01</v>
      </c>
    </row>
    <row r="2018" spans="1:17" ht="32.25" thickBot="1" x14ac:dyDescent="0.3">
      <c r="A2018" s="87" t="s">
        <v>514</v>
      </c>
      <c r="B2018" s="31" t="s">
        <v>121</v>
      </c>
      <c r="C2018" s="19" t="s">
        <v>16</v>
      </c>
      <c r="D2018" s="19">
        <v>20</v>
      </c>
      <c r="E2018" s="19" t="s">
        <v>14</v>
      </c>
      <c r="F2018" s="20" t="s">
        <v>122</v>
      </c>
      <c r="G2018" s="21">
        <v>0</v>
      </c>
      <c r="H2018" s="21">
        <v>0</v>
      </c>
      <c r="I2018" s="21">
        <v>0</v>
      </c>
      <c r="J2018" s="21">
        <v>223350</v>
      </c>
      <c r="K2018" s="21">
        <v>0</v>
      </c>
      <c r="L2018" s="21">
        <f t="shared" si="712"/>
        <v>223350</v>
      </c>
      <c r="M2018" s="21">
        <f t="shared" si="713"/>
        <v>223350</v>
      </c>
      <c r="N2018" s="25">
        <v>145072.41</v>
      </c>
      <c r="O2018" s="25">
        <v>145072.41</v>
      </c>
      <c r="P2018" s="21">
        <v>0</v>
      </c>
      <c r="Q2018" s="21">
        <v>0</v>
      </c>
    </row>
    <row r="2019" spans="1:17" ht="19.5" thickBot="1" x14ac:dyDescent="0.3">
      <c r="A2019" s="87" t="s">
        <v>514</v>
      </c>
      <c r="B2019" s="31" t="s">
        <v>123</v>
      </c>
      <c r="C2019" s="19" t="s">
        <v>16</v>
      </c>
      <c r="D2019" s="19">
        <v>20</v>
      </c>
      <c r="E2019" s="19" t="s">
        <v>14</v>
      </c>
      <c r="F2019" s="20" t="s">
        <v>124</v>
      </c>
      <c r="G2019" s="21">
        <v>2000000</v>
      </c>
      <c r="H2019" s="21">
        <v>0</v>
      </c>
      <c r="I2019" s="21">
        <v>0</v>
      </c>
      <c r="J2019" s="21">
        <f>37000000+18587660</f>
        <v>55587660</v>
      </c>
      <c r="K2019" s="21">
        <v>0</v>
      </c>
      <c r="L2019" s="21">
        <f t="shared" si="712"/>
        <v>55587660</v>
      </c>
      <c r="M2019" s="21">
        <f t="shared" si="713"/>
        <v>57587660</v>
      </c>
      <c r="N2019" s="25">
        <v>50372992.899999999</v>
      </c>
      <c r="O2019" s="25">
        <v>50371977.310000002</v>
      </c>
      <c r="P2019" s="21">
        <v>984.41</v>
      </c>
      <c r="Q2019" s="21">
        <v>984.41</v>
      </c>
    </row>
    <row r="2020" spans="1:17" ht="32.25" thickBot="1" x14ac:dyDescent="0.3">
      <c r="A2020" s="87" t="s">
        <v>514</v>
      </c>
      <c r="B2020" s="15" t="s">
        <v>125</v>
      </c>
      <c r="C2020" s="12" t="s">
        <v>16</v>
      </c>
      <c r="D2020" s="12">
        <v>20</v>
      </c>
      <c r="E2020" s="12" t="s">
        <v>14</v>
      </c>
      <c r="F2020" s="16" t="s">
        <v>126</v>
      </c>
      <c r="G2020" s="27">
        <f>+G2021</f>
        <v>0</v>
      </c>
      <c r="H2020" s="27">
        <f>+H2021</f>
        <v>0</v>
      </c>
      <c r="I2020" s="27">
        <f>+I2021</f>
        <v>0</v>
      </c>
      <c r="J2020" s="27">
        <f>+J2021</f>
        <v>8925000</v>
      </c>
      <c r="K2020" s="27">
        <f>+K2021</f>
        <v>0</v>
      </c>
      <c r="L2020" s="27">
        <f>+H2020-I2020+J2020-K2020</f>
        <v>8925000</v>
      </c>
      <c r="M2020" s="27">
        <f>+M2021</f>
        <v>8925000</v>
      </c>
      <c r="N2020" s="27">
        <f>+N2021</f>
        <v>1041250</v>
      </c>
      <c r="O2020" s="27">
        <f>+O2021</f>
        <v>1041250</v>
      </c>
      <c r="P2020" s="27">
        <f>+P2021</f>
        <v>333200</v>
      </c>
      <c r="Q2020" s="27">
        <f>+Q2021</f>
        <v>333200</v>
      </c>
    </row>
    <row r="2021" spans="1:17" ht="32.25" thickBot="1" x14ac:dyDescent="0.3">
      <c r="A2021" s="87" t="s">
        <v>514</v>
      </c>
      <c r="B2021" s="18" t="s">
        <v>129</v>
      </c>
      <c r="C2021" s="19" t="s">
        <v>16</v>
      </c>
      <c r="D2021" s="19">
        <v>20</v>
      </c>
      <c r="E2021" s="19" t="s">
        <v>14</v>
      </c>
      <c r="F2021" s="20" t="s">
        <v>90</v>
      </c>
      <c r="G2021" s="21">
        <v>0</v>
      </c>
      <c r="H2021" s="21">
        <v>0</v>
      </c>
      <c r="I2021" s="21">
        <v>0</v>
      </c>
      <c r="J2021" s="21">
        <v>8925000</v>
      </c>
      <c r="K2021" s="21">
        <v>0</v>
      </c>
      <c r="L2021" s="21">
        <f>+H2021-I2021+J2021-K2021</f>
        <v>8925000</v>
      </c>
      <c r="M2021" s="21">
        <f>+G2021+L2021</f>
        <v>8925000</v>
      </c>
      <c r="N2021" s="25">
        <v>1041250</v>
      </c>
      <c r="O2021" s="25">
        <v>1041250</v>
      </c>
      <c r="P2021" s="21">
        <v>333200</v>
      </c>
      <c r="Q2021" s="21">
        <v>333200</v>
      </c>
    </row>
    <row r="2022" spans="1:17" ht="19.5" thickBot="1" x14ac:dyDescent="0.3">
      <c r="A2022" s="87" t="s">
        <v>514</v>
      </c>
      <c r="B2022" s="15" t="s">
        <v>133</v>
      </c>
      <c r="C2022" s="12" t="s">
        <v>16</v>
      </c>
      <c r="D2022" s="12">
        <v>20</v>
      </c>
      <c r="E2022" s="12" t="s">
        <v>14</v>
      </c>
      <c r="F2022" s="16" t="s">
        <v>134</v>
      </c>
      <c r="G2022" s="27">
        <f>+G2025+G2036+G2043+G2049+G2032+G2023</f>
        <v>19229136508</v>
      </c>
      <c r="H2022" s="27">
        <f>+H2025+H2036+H2043+H2049+H2032+H2023</f>
        <v>0</v>
      </c>
      <c r="I2022" s="27">
        <f>+I2025+I2036+I2043+I2049+I2032+I2023</f>
        <v>0</v>
      </c>
      <c r="J2022" s="27">
        <f>+J2025+J2036+J2043+J2049+J2032+J2023</f>
        <v>233848732</v>
      </c>
      <c r="K2022" s="27">
        <f>+K2025+K2036+K2043+K2049+K2032+K2023</f>
        <v>426768532.60000002</v>
      </c>
      <c r="L2022" s="27">
        <f t="shared" si="712"/>
        <v>-192919800.60000002</v>
      </c>
      <c r="M2022" s="27">
        <f>+M2025+M2036+M2043+M2049+M2032+M2023</f>
        <v>19036216707.400002</v>
      </c>
      <c r="N2022" s="27">
        <f>+N2025+N2036+N2043+N2049+N2032+N2023</f>
        <v>16673731837.379999</v>
      </c>
      <c r="O2022" s="27">
        <f>+O2025+O2036+O2043+O2049+O2032+O2023</f>
        <v>15680458736.34</v>
      </c>
      <c r="P2022" s="27">
        <f>+P2025+P2036+P2043+P2049+P2032+P2023</f>
        <v>11236340640.889999</v>
      </c>
      <c r="Q2022" s="27">
        <f>+Q2025+Q2036+Q2043+Q2049+Q2032+Q2023</f>
        <v>10971760864.889999</v>
      </c>
    </row>
    <row r="2023" spans="1:17" ht="19.5" thickBot="1" x14ac:dyDescent="0.3">
      <c r="A2023" s="87" t="s">
        <v>514</v>
      </c>
      <c r="B2023" s="15" t="s">
        <v>135</v>
      </c>
      <c r="C2023" s="12" t="s">
        <v>16</v>
      </c>
      <c r="D2023" s="12">
        <v>20</v>
      </c>
      <c r="E2023" s="12" t="s">
        <v>14</v>
      </c>
      <c r="F2023" s="16" t="s">
        <v>136</v>
      </c>
      <c r="G2023" s="27">
        <f>+G2024</f>
        <v>0</v>
      </c>
      <c r="H2023" s="27">
        <f>+H2024</f>
        <v>0</v>
      </c>
      <c r="I2023" s="27">
        <f>+I2024</f>
        <v>0</v>
      </c>
      <c r="J2023" s="27">
        <f>+J2024</f>
        <v>10000000</v>
      </c>
      <c r="K2023" s="27">
        <f>+K2024</f>
        <v>0</v>
      </c>
      <c r="L2023" s="27">
        <f>+H2023-I2023+J2023-K2023</f>
        <v>10000000</v>
      </c>
      <c r="M2023" s="27">
        <f>+M2024</f>
        <v>10000000</v>
      </c>
      <c r="N2023" s="27">
        <f>+N2024</f>
        <v>10000000</v>
      </c>
      <c r="O2023" s="27">
        <f>+O2024</f>
        <v>10000000</v>
      </c>
      <c r="P2023" s="27">
        <f>+P2024</f>
        <v>6569140.3399999999</v>
      </c>
      <c r="Q2023" s="27">
        <f>+Q2024</f>
        <v>6569140.3399999999</v>
      </c>
    </row>
    <row r="2024" spans="1:17" ht="19.5" thickBot="1" x14ac:dyDescent="0.3">
      <c r="A2024" s="87" t="s">
        <v>514</v>
      </c>
      <c r="B2024" s="18" t="s">
        <v>137</v>
      </c>
      <c r="C2024" s="19" t="s">
        <v>16</v>
      </c>
      <c r="D2024" s="19">
        <v>20</v>
      </c>
      <c r="E2024" s="19" t="s">
        <v>14</v>
      </c>
      <c r="F2024" s="20" t="s">
        <v>138</v>
      </c>
      <c r="G2024" s="21">
        <v>0</v>
      </c>
      <c r="H2024" s="21">
        <v>0</v>
      </c>
      <c r="I2024" s="21">
        <v>0</v>
      </c>
      <c r="J2024" s="21">
        <v>10000000</v>
      </c>
      <c r="K2024" s="21">
        <v>0</v>
      </c>
      <c r="L2024" s="21">
        <f>+H2024-I2024+J2024-K2024</f>
        <v>10000000</v>
      </c>
      <c r="M2024" s="21">
        <f>+G2024+L2024</f>
        <v>10000000</v>
      </c>
      <c r="N2024" s="25">
        <v>10000000</v>
      </c>
      <c r="O2024" s="25">
        <v>10000000</v>
      </c>
      <c r="P2024" s="21">
        <v>6569140.3399999999</v>
      </c>
      <c r="Q2024" s="21">
        <v>6569140.3399999999</v>
      </c>
    </row>
    <row r="2025" spans="1:17" ht="63.75" thickBot="1" x14ac:dyDescent="0.3">
      <c r="A2025" s="87" t="s">
        <v>514</v>
      </c>
      <c r="B2025" s="15" t="s">
        <v>139</v>
      </c>
      <c r="C2025" s="12" t="s">
        <v>16</v>
      </c>
      <c r="D2025" s="12">
        <v>20</v>
      </c>
      <c r="E2025" s="12" t="s">
        <v>14</v>
      </c>
      <c r="F2025" s="16" t="s">
        <v>140</v>
      </c>
      <c r="G2025" s="27">
        <f>+G2026+G2029+G2030+G2031+G2028+G2027</f>
        <v>952153325</v>
      </c>
      <c r="H2025" s="27">
        <f>+H2026+H2029+H2030+H2031+H2028+H2027</f>
        <v>0</v>
      </c>
      <c r="I2025" s="27">
        <f>+I2026+I2029+I2030+I2031+I2028+I2027</f>
        <v>0</v>
      </c>
      <c r="J2025" s="27">
        <f>+J2026+J2029+J2030+J2031+J2028+J2027</f>
        <v>45000000</v>
      </c>
      <c r="K2025" s="27">
        <f>+K2026+K2029+K2030+K2031+K2028+K2027</f>
        <v>0</v>
      </c>
      <c r="L2025" s="27">
        <f t="shared" si="712"/>
        <v>45000000</v>
      </c>
      <c r="M2025" s="27">
        <f>+M2026+M2029+M2030+M2031+M2028+M2027</f>
        <v>997153325</v>
      </c>
      <c r="N2025" s="27">
        <f>+N2026+N2029+N2030+N2031+N2028+N2027</f>
        <v>852146380.42000008</v>
      </c>
      <c r="O2025" s="27">
        <f>+O2026+O2029+O2030+O2031+O2028+O2027</f>
        <v>639940058.38999999</v>
      </c>
      <c r="P2025" s="27">
        <f>+P2026+P2029+P2030+P2031+P2028+P2027</f>
        <v>410732658.76999998</v>
      </c>
      <c r="Q2025" s="27">
        <f>+Q2026+Q2029+Q2030+Q2031+Q2028+Q2027</f>
        <v>410732658.76999998</v>
      </c>
    </row>
    <row r="2026" spans="1:17" ht="32.25" thickBot="1" x14ac:dyDescent="0.3">
      <c r="A2026" s="87" t="s">
        <v>514</v>
      </c>
      <c r="B2026" s="18" t="s">
        <v>141</v>
      </c>
      <c r="C2026" s="19" t="s">
        <v>16</v>
      </c>
      <c r="D2026" s="19">
        <v>20</v>
      </c>
      <c r="E2026" s="19" t="s">
        <v>14</v>
      </c>
      <c r="F2026" s="20" t="s">
        <v>142</v>
      </c>
      <c r="G2026" s="21">
        <v>16420000</v>
      </c>
      <c r="H2026" s="21">
        <v>0</v>
      </c>
      <c r="I2026" s="21">
        <v>0</v>
      </c>
      <c r="J2026" s="21">
        <v>0</v>
      </c>
      <c r="K2026" s="21">
        <v>0</v>
      </c>
      <c r="L2026" s="21">
        <f t="shared" si="712"/>
        <v>0</v>
      </c>
      <c r="M2026" s="21">
        <f t="shared" ref="M2026:M2031" si="714">+G2026+L2026</f>
        <v>16420000</v>
      </c>
      <c r="N2026" s="25">
        <v>5977010.29</v>
      </c>
      <c r="O2026" s="25">
        <v>5977010.29</v>
      </c>
      <c r="P2026" s="21">
        <v>5977010.29</v>
      </c>
      <c r="Q2026" s="21">
        <v>5977010.29</v>
      </c>
    </row>
    <row r="2027" spans="1:17" ht="19.5" thickBot="1" x14ac:dyDescent="0.3">
      <c r="A2027" s="87" t="s">
        <v>514</v>
      </c>
      <c r="B2027" s="18" t="s">
        <v>143</v>
      </c>
      <c r="C2027" s="19" t="s">
        <v>16</v>
      </c>
      <c r="D2027" s="19">
        <v>20</v>
      </c>
      <c r="E2027" s="19" t="s">
        <v>14</v>
      </c>
      <c r="F2027" s="20" t="s">
        <v>144</v>
      </c>
      <c r="G2027" s="21">
        <v>86852600</v>
      </c>
      <c r="H2027" s="21">
        <v>0</v>
      </c>
      <c r="I2027" s="21">
        <v>0</v>
      </c>
      <c r="J2027" s="21">
        <v>45000000</v>
      </c>
      <c r="K2027" s="21">
        <v>0</v>
      </c>
      <c r="L2027" s="21">
        <f t="shared" si="712"/>
        <v>45000000</v>
      </c>
      <c r="M2027" s="21">
        <f t="shared" si="714"/>
        <v>131852600</v>
      </c>
      <c r="N2027" s="25">
        <v>130539048</v>
      </c>
      <c r="O2027" s="25">
        <v>130538104.54000001</v>
      </c>
      <c r="P2027" s="21">
        <v>130538104.54000001</v>
      </c>
      <c r="Q2027" s="21">
        <v>130538104.54000001</v>
      </c>
    </row>
    <row r="2028" spans="1:17" ht="19.5" thickBot="1" x14ac:dyDescent="0.3">
      <c r="A2028" s="87" t="s">
        <v>514</v>
      </c>
      <c r="B2028" s="18" t="s">
        <v>145</v>
      </c>
      <c r="C2028" s="19" t="s">
        <v>16</v>
      </c>
      <c r="D2028" s="19">
        <v>20</v>
      </c>
      <c r="E2028" s="19" t="s">
        <v>14</v>
      </c>
      <c r="F2028" s="20" t="s">
        <v>146</v>
      </c>
      <c r="G2028" s="21">
        <v>15717514</v>
      </c>
      <c r="H2028" s="21">
        <v>0</v>
      </c>
      <c r="I2028" s="21">
        <v>0</v>
      </c>
      <c r="J2028" s="21">
        <v>0</v>
      </c>
      <c r="K2028" s="21">
        <v>0</v>
      </c>
      <c r="L2028" s="21">
        <f t="shared" si="712"/>
        <v>0</v>
      </c>
      <c r="M2028" s="21">
        <f t="shared" si="714"/>
        <v>15717514</v>
      </c>
      <c r="N2028" s="25">
        <v>2942570</v>
      </c>
      <c r="O2028" s="25">
        <v>2941589.37</v>
      </c>
      <c r="P2028" s="21">
        <v>818012.71</v>
      </c>
      <c r="Q2028" s="21">
        <v>818012.71</v>
      </c>
    </row>
    <row r="2029" spans="1:17" ht="19.5" thickBot="1" x14ac:dyDescent="0.3">
      <c r="A2029" s="87" t="s">
        <v>514</v>
      </c>
      <c r="B2029" s="18" t="s">
        <v>147</v>
      </c>
      <c r="C2029" s="19" t="s">
        <v>16</v>
      </c>
      <c r="D2029" s="19">
        <v>20</v>
      </c>
      <c r="E2029" s="19" t="s">
        <v>14</v>
      </c>
      <c r="F2029" s="20" t="s">
        <v>148</v>
      </c>
      <c r="G2029" s="21">
        <v>25215211</v>
      </c>
      <c r="H2029" s="21">
        <v>0</v>
      </c>
      <c r="I2029" s="21">
        <v>0</v>
      </c>
      <c r="J2029" s="21">
        <v>0</v>
      </c>
      <c r="K2029" s="21">
        <v>0</v>
      </c>
      <c r="L2029" s="21">
        <f t="shared" si="712"/>
        <v>0</v>
      </c>
      <c r="M2029" s="21">
        <f t="shared" si="714"/>
        <v>25215211</v>
      </c>
      <c r="N2029" s="25">
        <v>7769336.1299999999</v>
      </c>
      <c r="O2029" s="25">
        <v>7768372.2199999997</v>
      </c>
      <c r="P2029" s="21">
        <v>7586272.2599999998</v>
      </c>
      <c r="Q2029" s="21">
        <v>7586272.2599999998</v>
      </c>
    </row>
    <row r="2030" spans="1:17" ht="19.5" thickBot="1" x14ac:dyDescent="0.3">
      <c r="A2030" s="87" t="s">
        <v>514</v>
      </c>
      <c r="B2030" s="18" t="s">
        <v>149</v>
      </c>
      <c r="C2030" s="19" t="s">
        <v>16</v>
      </c>
      <c r="D2030" s="19">
        <v>20</v>
      </c>
      <c r="E2030" s="19" t="s">
        <v>14</v>
      </c>
      <c r="F2030" s="20" t="s">
        <v>150</v>
      </c>
      <c r="G2030" s="21">
        <v>421698000</v>
      </c>
      <c r="H2030" s="21">
        <v>0</v>
      </c>
      <c r="I2030" s="21">
        <v>0</v>
      </c>
      <c r="J2030" s="21">
        <v>0</v>
      </c>
      <c r="K2030" s="21">
        <v>0</v>
      </c>
      <c r="L2030" s="21">
        <f t="shared" si="712"/>
        <v>0</v>
      </c>
      <c r="M2030" s="21">
        <f t="shared" si="714"/>
        <v>421698000</v>
      </c>
      <c r="N2030" s="25">
        <v>318668416</v>
      </c>
      <c r="O2030" s="25">
        <v>318581840.97000003</v>
      </c>
      <c r="P2030" s="21">
        <v>91680117.969999999</v>
      </c>
      <c r="Q2030" s="21">
        <v>91680117.969999999</v>
      </c>
    </row>
    <row r="2031" spans="1:17" ht="32.25" thickBot="1" x14ac:dyDescent="0.3">
      <c r="A2031" s="87" t="s">
        <v>514</v>
      </c>
      <c r="B2031" s="18" t="s">
        <v>151</v>
      </c>
      <c r="C2031" s="19" t="s">
        <v>16</v>
      </c>
      <c r="D2031" s="19">
        <v>20</v>
      </c>
      <c r="E2031" s="19" t="s">
        <v>14</v>
      </c>
      <c r="F2031" s="20" t="s">
        <v>152</v>
      </c>
      <c r="G2031" s="21">
        <v>386250000</v>
      </c>
      <c r="H2031" s="21">
        <v>0</v>
      </c>
      <c r="I2031" s="21">
        <v>0</v>
      </c>
      <c r="J2031" s="21">
        <v>0</v>
      </c>
      <c r="K2031" s="21">
        <v>0</v>
      </c>
      <c r="L2031" s="21">
        <f t="shared" si="712"/>
        <v>0</v>
      </c>
      <c r="M2031" s="21">
        <f t="shared" si="714"/>
        <v>386250000</v>
      </c>
      <c r="N2031" s="25">
        <v>386250000</v>
      </c>
      <c r="O2031" s="25">
        <v>174133141</v>
      </c>
      <c r="P2031" s="21">
        <v>174133141</v>
      </c>
      <c r="Q2031" s="21">
        <v>174133141</v>
      </c>
    </row>
    <row r="2032" spans="1:17" ht="48" thickBot="1" x14ac:dyDescent="0.3">
      <c r="A2032" s="87" t="s">
        <v>514</v>
      </c>
      <c r="B2032" s="15" t="s">
        <v>153</v>
      </c>
      <c r="C2032" s="12" t="s">
        <v>16</v>
      </c>
      <c r="D2032" s="12">
        <v>20</v>
      </c>
      <c r="E2032" s="12" t="s">
        <v>14</v>
      </c>
      <c r="F2032" s="16" t="s">
        <v>154</v>
      </c>
      <c r="G2032" s="27">
        <f>+G2033+G2034+G2035</f>
        <v>9992637352</v>
      </c>
      <c r="H2032" s="27">
        <f>+H2033+H2034+H2035</f>
        <v>0</v>
      </c>
      <c r="I2032" s="27">
        <f>+I2033+I2034+I2035</f>
        <v>0</v>
      </c>
      <c r="J2032" s="27">
        <f>+J2033+J2034+J2035</f>
        <v>16575932</v>
      </c>
      <c r="K2032" s="27">
        <f>+K2033+K2034+K2035</f>
        <v>147903467</v>
      </c>
      <c r="L2032" s="27">
        <f t="shared" si="712"/>
        <v>-131327535</v>
      </c>
      <c r="M2032" s="27">
        <f>+M2033+M2034+M2035</f>
        <v>9861309817</v>
      </c>
      <c r="N2032" s="27">
        <f>+N2033+N2034+N2035</f>
        <v>8325966077.5999994</v>
      </c>
      <c r="O2032" s="27">
        <f>+O2033+O2034+O2035</f>
        <v>7939092663.46</v>
      </c>
      <c r="P2032" s="27">
        <f>+P2033+P2034+P2035</f>
        <v>6469280634.2399998</v>
      </c>
      <c r="Q2032" s="27">
        <f>+Q2033+Q2034+Q2035</f>
        <v>6469280634.2399998</v>
      </c>
    </row>
    <row r="2033" spans="1:17" ht="19.5" thickBot="1" x14ac:dyDescent="0.3">
      <c r="A2033" s="87" t="s">
        <v>514</v>
      </c>
      <c r="B2033" s="18" t="s">
        <v>155</v>
      </c>
      <c r="C2033" s="19" t="s">
        <v>16</v>
      </c>
      <c r="D2033" s="19">
        <v>20</v>
      </c>
      <c r="E2033" s="19" t="s">
        <v>14</v>
      </c>
      <c r="F2033" s="20" t="s">
        <v>156</v>
      </c>
      <c r="G2033" s="21">
        <v>1637544870</v>
      </c>
      <c r="H2033" s="21">
        <v>0</v>
      </c>
      <c r="I2033" s="21">
        <v>0</v>
      </c>
      <c r="J2033" s="21">
        <v>0</v>
      </c>
      <c r="K2033" s="21">
        <v>0</v>
      </c>
      <c r="L2033" s="21">
        <f t="shared" si="712"/>
        <v>0</v>
      </c>
      <c r="M2033" s="21">
        <f>+G2033+L2033</f>
        <v>1637544870</v>
      </c>
      <c r="N2033" s="21">
        <v>1197156390</v>
      </c>
      <c r="O2033" s="21">
        <v>1197156390</v>
      </c>
      <c r="P2033" s="21">
        <v>1192770594.99</v>
      </c>
      <c r="Q2033" s="21">
        <v>1192770594.99</v>
      </c>
    </row>
    <row r="2034" spans="1:17" ht="19.5" thickBot="1" x14ac:dyDescent="0.3">
      <c r="A2034" s="87" t="s">
        <v>514</v>
      </c>
      <c r="B2034" s="18" t="s">
        <v>157</v>
      </c>
      <c r="C2034" s="19" t="s">
        <v>16</v>
      </c>
      <c r="D2034" s="19">
        <v>20</v>
      </c>
      <c r="E2034" s="19" t="s">
        <v>14</v>
      </c>
      <c r="F2034" s="20" t="s">
        <v>158</v>
      </c>
      <c r="G2034" s="21">
        <v>8350831932</v>
      </c>
      <c r="H2034" s="21">
        <v>0</v>
      </c>
      <c r="I2034" s="21">
        <v>0</v>
      </c>
      <c r="J2034" s="21"/>
      <c r="K2034" s="21">
        <f>48021000+99882467</f>
        <v>147903467</v>
      </c>
      <c r="L2034" s="21">
        <f t="shared" si="712"/>
        <v>-147903467</v>
      </c>
      <c r="M2034" s="21">
        <f>+G2034+L2034</f>
        <v>8202928465</v>
      </c>
      <c r="N2034" s="21">
        <v>7114796195.6099997</v>
      </c>
      <c r="O2034" s="21">
        <v>6727924774.1099997</v>
      </c>
      <c r="P2034" s="21">
        <v>5275970812.3500004</v>
      </c>
      <c r="Q2034" s="21">
        <v>5275970812.3500004</v>
      </c>
    </row>
    <row r="2035" spans="1:17" ht="32.25" thickBot="1" x14ac:dyDescent="0.3">
      <c r="A2035" s="87" t="s">
        <v>514</v>
      </c>
      <c r="B2035" s="18" t="s">
        <v>159</v>
      </c>
      <c r="C2035" s="19" t="s">
        <v>16</v>
      </c>
      <c r="D2035" s="19">
        <v>20</v>
      </c>
      <c r="E2035" s="19" t="s">
        <v>14</v>
      </c>
      <c r="F2035" s="20" t="s">
        <v>160</v>
      </c>
      <c r="G2035" s="21">
        <v>4260550</v>
      </c>
      <c r="H2035" s="21">
        <v>0</v>
      </c>
      <c r="I2035" s="21">
        <v>0</v>
      </c>
      <c r="J2035" s="21">
        <v>16575932</v>
      </c>
      <c r="K2035" s="21">
        <v>0</v>
      </c>
      <c r="L2035" s="21">
        <f t="shared" si="712"/>
        <v>16575932</v>
      </c>
      <c r="M2035" s="21">
        <f>+G2035+L2035</f>
        <v>20836482</v>
      </c>
      <c r="N2035" s="21">
        <v>14013491.99</v>
      </c>
      <c r="O2035" s="21">
        <v>14011499.35</v>
      </c>
      <c r="P2035" s="21">
        <v>539226.9</v>
      </c>
      <c r="Q2035" s="21">
        <v>539226.9</v>
      </c>
    </row>
    <row r="2036" spans="1:17" ht="32.25" thickBot="1" x14ac:dyDescent="0.3">
      <c r="A2036" s="87" t="s">
        <v>514</v>
      </c>
      <c r="B2036" s="15" t="s">
        <v>161</v>
      </c>
      <c r="C2036" s="12" t="s">
        <v>16</v>
      </c>
      <c r="D2036" s="12">
        <v>20</v>
      </c>
      <c r="E2036" s="12" t="s">
        <v>14</v>
      </c>
      <c r="F2036" s="16" t="s">
        <v>162</v>
      </c>
      <c r="G2036" s="27">
        <f>SUM(G2037:G2042)</f>
        <v>7651445831</v>
      </c>
      <c r="H2036" s="27">
        <f>SUM(H2037:H2042)</f>
        <v>0</v>
      </c>
      <c r="I2036" s="27">
        <f>SUM(I2037:I2042)</f>
        <v>0</v>
      </c>
      <c r="J2036" s="27">
        <f>SUM(J2037:J2042)</f>
        <v>70000000</v>
      </c>
      <c r="K2036" s="27">
        <f>SUM(K2037:K2042)</f>
        <v>206612265.59999999</v>
      </c>
      <c r="L2036" s="27">
        <f t="shared" si="712"/>
        <v>-136612265.59999999</v>
      </c>
      <c r="M2036" s="27">
        <f>SUM(M2037:M2042)</f>
        <v>7514833565.3999996</v>
      </c>
      <c r="N2036" s="27">
        <f>SUM(N2037:N2042)</f>
        <v>6906206005.7399998</v>
      </c>
      <c r="O2036" s="27">
        <f>SUM(O2037:O2042)</f>
        <v>6542198712.96</v>
      </c>
      <c r="P2036" s="27">
        <f>SUM(P2037:P2042)</f>
        <v>4077578276.0100007</v>
      </c>
      <c r="Q2036" s="27">
        <f>SUM(Q2037:Q2042)</f>
        <v>3812998500.0100007</v>
      </c>
    </row>
    <row r="2037" spans="1:17" ht="19.5" thickBot="1" x14ac:dyDescent="0.3">
      <c r="A2037" s="87" t="s">
        <v>514</v>
      </c>
      <c r="B2037" s="18" t="s">
        <v>163</v>
      </c>
      <c r="C2037" s="19" t="s">
        <v>16</v>
      </c>
      <c r="D2037" s="19">
        <v>20</v>
      </c>
      <c r="E2037" s="19" t="s">
        <v>14</v>
      </c>
      <c r="F2037" s="20" t="s">
        <v>164</v>
      </c>
      <c r="G2037" s="21">
        <v>2184505767</v>
      </c>
      <c r="H2037" s="21">
        <v>0</v>
      </c>
      <c r="I2037" s="21">
        <v>0</v>
      </c>
      <c r="J2037" s="21">
        <v>0</v>
      </c>
      <c r="K2037" s="21">
        <v>70000000</v>
      </c>
      <c r="L2037" s="21">
        <f t="shared" si="712"/>
        <v>-70000000</v>
      </c>
      <c r="M2037" s="21">
        <f t="shared" ref="M2037:M2042" si="715">+G2037+L2037</f>
        <v>2114505767</v>
      </c>
      <c r="N2037" s="21">
        <v>1981375246.26</v>
      </c>
      <c r="O2037" s="21">
        <v>1981178153.79</v>
      </c>
      <c r="P2037" s="21">
        <v>1308946453.79</v>
      </c>
      <c r="Q2037" s="21">
        <v>1142956525.79</v>
      </c>
    </row>
    <row r="2038" spans="1:17" ht="32.25" thickBot="1" x14ac:dyDescent="0.3">
      <c r="A2038" s="87" t="s">
        <v>514</v>
      </c>
      <c r="B2038" s="18" t="s">
        <v>165</v>
      </c>
      <c r="C2038" s="19" t="s">
        <v>16</v>
      </c>
      <c r="D2038" s="19">
        <v>20</v>
      </c>
      <c r="E2038" s="19" t="s">
        <v>14</v>
      </c>
      <c r="F2038" s="20" t="s">
        <v>166</v>
      </c>
      <c r="G2038" s="21">
        <v>3068205231</v>
      </c>
      <c r="H2038" s="21">
        <v>0</v>
      </c>
      <c r="I2038" s="21">
        <v>0</v>
      </c>
      <c r="J2038" s="21">
        <v>70000000</v>
      </c>
      <c r="K2038" s="21">
        <v>0</v>
      </c>
      <c r="L2038" s="21">
        <f t="shared" si="712"/>
        <v>70000000</v>
      </c>
      <c r="M2038" s="21">
        <f t="shared" si="715"/>
        <v>3138205231</v>
      </c>
      <c r="N2038" s="21">
        <v>3105519519</v>
      </c>
      <c r="O2038" s="21">
        <v>2995878343.1399999</v>
      </c>
      <c r="P2038" s="21">
        <v>1826818279.1400001</v>
      </c>
      <c r="Q2038" s="21">
        <v>1730915125.1400001</v>
      </c>
    </row>
    <row r="2039" spans="1:17" ht="32.25" thickBot="1" x14ac:dyDescent="0.3">
      <c r="A2039" s="87" t="s">
        <v>514</v>
      </c>
      <c r="B2039" s="18" t="s">
        <v>167</v>
      </c>
      <c r="C2039" s="19" t="s">
        <v>16</v>
      </c>
      <c r="D2039" s="19">
        <v>20</v>
      </c>
      <c r="E2039" s="19" t="s">
        <v>14</v>
      </c>
      <c r="F2039" s="20" t="s">
        <v>168</v>
      </c>
      <c r="G2039" s="21">
        <v>373553600</v>
      </c>
      <c r="H2039" s="21">
        <v>0</v>
      </c>
      <c r="I2039" s="21">
        <v>0</v>
      </c>
      <c r="J2039" s="21">
        <v>0</v>
      </c>
      <c r="K2039" s="21">
        <v>0</v>
      </c>
      <c r="L2039" s="21">
        <f t="shared" si="712"/>
        <v>0</v>
      </c>
      <c r="M2039" s="21">
        <f t="shared" si="715"/>
        <v>373553600</v>
      </c>
      <c r="N2039" s="21">
        <v>233224600</v>
      </c>
      <c r="O2039" s="21">
        <v>85483198.709999993</v>
      </c>
      <c r="P2039" s="21">
        <v>62608666.710000001</v>
      </c>
      <c r="Q2039" s="21">
        <v>62608666.710000001</v>
      </c>
    </row>
    <row r="2040" spans="1:17" ht="19.5" thickBot="1" x14ac:dyDescent="0.3">
      <c r="A2040" s="87" t="s">
        <v>514</v>
      </c>
      <c r="B2040" s="18" t="s">
        <v>169</v>
      </c>
      <c r="C2040" s="19" t="s">
        <v>16</v>
      </c>
      <c r="D2040" s="19">
        <v>20</v>
      </c>
      <c r="E2040" s="19" t="s">
        <v>14</v>
      </c>
      <c r="F2040" s="20" t="s">
        <v>170</v>
      </c>
      <c r="G2040" s="21">
        <v>1353159517</v>
      </c>
      <c r="H2040" s="21">
        <v>0</v>
      </c>
      <c r="I2040" s="21">
        <v>0</v>
      </c>
      <c r="J2040" s="21">
        <v>0</v>
      </c>
      <c r="K2040" s="21">
        <v>87612265.599999994</v>
      </c>
      <c r="L2040" s="21">
        <f t="shared" si="712"/>
        <v>-87612265.599999994</v>
      </c>
      <c r="M2040" s="21">
        <f t="shared" si="715"/>
        <v>1265547251.4000001</v>
      </c>
      <c r="N2040" s="21">
        <v>1108854640.48</v>
      </c>
      <c r="O2040" s="21">
        <v>1108776482.3</v>
      </c>
      <c r="P2040" s="21">
        <v>630028736.54999995</v>
      </c>
      <c r="Q2040" s="21">
        <v>627342042.54999995</v>
      </c>
    </row>
    <row r="2041" spans="1:17" ht="48" thickBot="1" x14ac:dyDescent="0.3">
      <c r="A2041" s="87" t="s">
        <v>514</v>
      </c>
      <c r="B2041" s="18" t="s">
        <v>171</v>
      </c>
      <c r="C2041" s="19" t="s">
        <v>16</v>
      </c>
      <c r="D2041" s="19">
        <v>20</v>
      </c>
      <c r="E2041" s="19" t="s">
        <v>14</v>
      </c>
      <c r="F2041" s="20" t="s">
        <v>172</v>
      </c>
      <c r="G2041" s="21">
        <v>213650000</v>
      </c>
      <c r="H2041" s="21">
        <v>0</v>
      </c>
      <c r="I2041" s="21">
        <v>0</v>
      </c>
      <c r="J2041" s="21">
        <v>0</v>
      </c>
      <c r="K2041" s="21">
        <v>49000000</v>
      </c>
      <c r="L2041" s="21">
        <f t="shared" si="712"/>
        <v>-49000000</v>
      </c>
      <c r="M2041" s="21">
        <f t="shared" si="715"/>
        <v>164650000</v>
      </c>
      <c r="N2041" s="21">
        <v>152808000</v>
      </c>
      <c r="O2041" s="21">
        <v>152762052.40000001</v>
      </c>
      <c r="P2041" s="21">
        <v>78285180.400000006</v>
      </c>
      <c r="Q2041" s="21">
        <v>78285180.400000006</v>
      </c>
    </row>
    <row r="2042" spans="1:17" ht="48" thickBot="1" x14ac:dyDescent="0.3">
      <c r="A2042" s="87" t="s">
        <v>514</v>
      </c>
      <c r="B2042" s="18" t="s">
        <v>173</v>
      </c>
      <c r="C2042" s="19" t="s">
        <v>16</v>
      </c>
      <c r="D2042" s="19">
        <v>20</v>
      </c>
      <c r="E2042" s="19" t="s">
        <v>14</v>
      </c>
      <c r="F2042" s="20" t="s">
        <v>174</v>
      </c>
      <c r="G2042" s="21">
        <v>458371716</v>
      </c>
      <c r="H2042" s="21">
        <v>0</v>
      </c>
      <c r="I2042" s="21">
        <v>0</v>
      </c>
      <c r="J2042" s="21">
        <v>0</v>
      </c>
      <c r="K2042" s="21">
        <v>0</v>
      </c>
      <c r="L2042" s="21">
        <f t="shared" si="712"/>
        <v>0</v>
      </c>
      <c r="M2042" s="21">
        <f t="shared" si="715"/>
        <v>458371716</v>
      </c>
      <c r="N2042" s="21">
        <v>324424000</v>
      </c>
      <c r="O2042" s="21">
        <v>218120482.62</v>
      </c>
      <c r="P2042" s="21">
        <v>170890959.41999999</v>
      </c>
      <c r="Q2042" s="21">
        <v>170890959.41999999</v>
      </c>
    </row>
    <row r="2043" spans="1:17" ht="32.25" thickBot="1" x14ac:dyDescent="0.3">
      <c r="A2043" s="87" t="s">
        <v>514</v>
      </c>
      <c r="B2043" s="15" t="s">
        <v>175</v>
      </c>
      <c r="C2043" s="12" t="s">
        <v>16</v>
      </c>
      <c r="D2043" s="12">
        <v>20</v>
      </c>
      <c r="E2043" s="12" t="s">
        <v>14</v>
      </c>
      <c r="F2043" s="16" t="s">
        <v>176</v>
      </c>
      <c r="G2043" s="27">
        <f>SUM(G2044:G2048)</f>
        <v>587900000</v>
      </c>
      <c r="H2043" s="27">
        <f>SUM(H2044:H2048)</f>
        <v>0</v>
      </c>
      <c r="I2043" s="27">
        <f>SUM(I2044:I2048)</f>
        <v>0</v>
      </c>
      <c r="J2043" s="27">
        <f>SUM(J2044:J2048)</f>
        <v>92272800</v>
      </c>
      <c r="K2043" s="27">
        <f>SUM(K2044:K2048)</f>
        <v>72252800</v>
      </c>
      <c r="L2043" s="27">
        <f t="shared" si="712"/>
        <v>20020000</v>
      </c>
      <c r="M2043" s="27">
        <f>SUM(M2044:M2048)</f>
        <v>607920000</v>
      </c>
      <c r="N2043" s="27">
        <f>SUM(N2044:N2048)</f>
        <v>565183400</v>
      </c>
      <c r="O2043" s="27">
        <f>SUM(O2044:O2048)</f>
        <v>534997327.91000003</v>
      </c>
      <c r="P2043" s="27">
        <f>SUM(P2044:P2048)</f>
        <v>257949957.91</v>
      </c>
      <c r="Q2043" s="27">
        <f>SUM(Q2044:Q2048)</f>
        <v>257949957.91</v>
      </c>
    </row>
    <row r="2044" spans="1:17" ht="19.5" thickBot="1" x14ac:dyDescent="0.3">
      <c r="A2044" s="87" t="s">
        <v>514</v>
      </c>
      <c r="B2044" s="18" t="s">
        <v>177</v>
      </c>
      <c r="C2044" s="19" t="s">
        <v>16</v>
      </c>
      <c r="D2044" s="19">
        <v>20</v>
      </c>
      <c r="E2044" s="19" t="s">
        <v>14</v>
      </c>
      <c r="F2044" s="20" t="s">
        <v>178</v>
      </c>
      <c r="G2044" s="21">
        <v>282000000</v>
      </c>
      <c r="H2044" s="21">
        <v>0</v>
      </c>
      <c r="I2044" s="21">
        <v>0</v>
      </c>
      <c r="J2044" s="21">
        <v>20000000</v>
      </c>
      <c r="K2044" s="21">
        <v>0</v>
      </c>
      <c r="L2044" s="21">
        <f t="shared" si="712"/>
        <v>20000000</v>
      </c>
      <c r="M2044" s="21">
        <f t="shared" ref="M2044:M2049" si="716">+G2044+L2044</f>
        <v>302000000</v>
      </c>
      <c r="N2044" s="21">
        <v>302000000</v>
      </c>
      <c r="O2044" s="21">
        <v>278631400</v>
      </c>
      <c r="P2044" s="21">
        <v>201431400</v>
      </c>
      <c r="Q2044" s="21">
        <v>201431400</v>
      </c>
    </row>
    <row r="2045" spans="1:17" ht="32.25" thickBot="1" x14ac:dyDescent="0.3">
      <c r="A2045" s="87" t="s">
        <v>514</v>
      </c>
      <c r="B2045" s="18" t="s">
        <v>179</v>
      </c>
      <c r="C2045" s="19" t="s">
        <v>16</v>
      </c>
      <c r="D2045" s="19">
        <v>20</v>
      </c>
      <c r="E2045" s="19" t="s">
        <v>14</v>
      </c>
      <c r="F2045" s="20" t="s">
        <v>180</v>
      </c>
      <c r="G2045" s="21">
        <v>35000000</v>
      </c>
      <c r="H2045" s="21">
        <v>0</v>
      </c>
      <c r="I2045" s="21">
        <v>0</v>
      </c>
      <c r="J2045" s="21">
        <v>0</v>
      </c>
      <c r="K2045" s="21">
        <v>0</v>
      </c>
      <c r="L2045" s="21">
        <f t="shared" si="712"/>
        <v>0</v>
      </c>
      <c r="M2045" s="21">
        <f t="shared" si="716"/>
        <v>35000000</v>
      </c>
      <c r="N2045" s="21">
        <v>31612600</v>
      </c>
      <c r="O2045" s="21">
        <v>25860776.5</v>
      </c>
      <c r="P2045" s="21">
        <v>408.5</v>
      </c>
      <c r="Q2045" s="21">
        <v>408.5</v>
      </c>
    </row>
    <row r="2046" spans="1:17" ht="48" thickBot="1" x14ac:dyDescent="0.3">
      <c r="A2046" s="87" t="s">
        <v>514</v>
      </c>
      <c r="B2046" s="18" t="s">
        <v>181</v>
      </c>
      <c r="C2046" s="19" t="s">
        <v>16</v>
      </c>
      <c r="D2046" s="19">
        <v>20</v>
      </c>
      <c r="E2046" s="19" t="s">
        <v>14</v>
      </c>
      <c r="F2046" s="20" t="s">
        <v>182</v>
      </c>
      <c r="G2046" s="21">
        <v>1500000</v>
      </c>
      <c r="H2046" s="21">
        <v>0</v>
      </c>
      <c r="I2046" s="21">
        <v>0</v>
      </c>
      <c r="J2046" s="21">
        <v>10000</v>
      </c>
      <c r="K2046" s="21">
        <v>0</v>
      </c>
      <c r="L2046" s="21">
        <f t="shared" si="712"/>
        <v>10000</v>
      </c>
      <c r="M2046" s="21">
        <f t="shared" si="716"/>
        <v>1510000</v>
      </c>
      <c r="N2046" s="21">
        <v>1510000</v>
      </c>
      <c r="O2046" s="21">
        <v>499185</v>
      </c>
      <c r="P2046" s="21">
        <v>499185</v>
      </c>
      <c r="Q2046" s="21">
        <v>499185</v>
      </c>
    </row>
    <row r="2047" spans="1:17" ht="32.25" thickBot="1" x14ac:dyDescent="0.3">
      <c r="A2047" s="87" t="s">
        <v>514</v>
      </c>
      <c r="B2047" s="18" t="s">
        <v>183</v>
      </c>
      <c r="C2047" s="19" t="s">
        <v>16</v>
      </c>
      <c r="D2047" s="19">
        <v>20</v>
      </c>
      <c r="E2047" s="19" t="s">
        <v>14</v>
      </c>
      <c r="F2047" s="20" t="s">
        <v>184</v>
      </c>
      <c r="G2047" s="21">
        <v>239400000</v>
      </c>
      <c r="H2047" s="21">
        <v>0</v>
      </c>
      <c r="I2047" s="21">
        <v>0</v>
      </c>
      <c r="J2047" s="21">
        <v>0</v>
      </c>
      <c r="K2047" s="21">
        <v>72252800</v>
      </c>
      <c r="L2047" s="21">
        <f t="shared" si="712"/>
        <v>-72252800</v>
      </c>
      <c r="M2047" s="25">
        <f t="shared" si="716"/>
        <v>167147200</v>
      </c>
      <c r="N2047" s="21">
        <v>127798000</v>
      </c>
      <c r="O2047" s="21">
        <v>127751934.09</v>
      </c>
      <c r="P2047" s="21">
        <v>44206732.090000004</v>
      </c>
      <c r="Q2047" s="21">
        <v>44206732.090000004</v>
      </c>
    </row>
    <row r="2048" spans="1:17" ht="19.5" thickBot="1" x14ac:dyDescent="0.3">
      <c r="A2048" s="87" t="s">
        <v>514</v>
      </c>
      <c r="B2048" s="18" t="s">
        <v>185</v>
      </c>
      <c r="C2048" s="19" t="s">
        <v>16</v>
      </c>
      <c r="D2048" s="19">
        <v>20</v>
      </c>
      <c r="E2048" s="19" t="s">
        <v>14</v>
      </c>
      <c r="F2048" s="20" t="s">
        <v>186</v>
      </c>
      <c r="G2048" s="21">
        <v>30000000</v>
      </c>
      <c r="H2048" s="21">
        <v>0</v>
      </c>
      <c r="I2048" s="21">
        <v>0</v>
      </c>
      <c r="J2048" s="21">
        <f>10000+72252800</f>
        <v>72262800</v>
      </c>
      <c r="K2048" s="21">
        <v>0</v>
      </c>
      <c r="L2048" s="21">
        <f t="shared" si="712"/>
        <v>72262800</v>
      </c>
      <c r="M2048" s="25">
        <f t="shared" si="716"/>
        <v>102262800</v>
      </c>
      <c r="N2048" s="21">
        <v>102262800</v>
      </c>
      <c r="O2048" s="21">
        <v>102254032.31999999</v>
      </c>
      <c r="P2048" s="21">
        <v>11812232.32</v>
      </c>
      <c r="Q2048" s="21">
        <v>11812232.32</v>
      </c>
    </row>
    <row r="2049" spans="1:17" ht="19.5" thickBot="1" x14ac:dyDescent="0.3">
      <c r="A2049" s="87" t="s">
        <v>514</v>
      </c>
      <c r="B2049" s="15" t="s">
        <v>187</v>
      </c>
      <c r="C2049" s="12" t="s">
        <v>16</v>
      </c>
      <c r="D2049" s="12">
        <v>20</v>
      </c>
      <c r="E2049" s="12" t="s">
        <v>14</v>
      </c>
      <c r="F2049" s="16" t="s">
        <v>188</v>
      </c>
      <c r="G2049" s="27">
        <v>45000000</v>
      </c>
      <c r="H2049" s="27">
        <v>0</v>
      </c>
      <c r="I2049" s="27">
        <v>0</v>
      </c>
      <c r="J2049" s="27">
        <v>0</v>
      </c>
      <c r="K2049" s="27">
        <v>0</v>
      </c>
      <c r="L2049" s="27">
        <f t="shared" si="712"/>
        <v>0</v>
      </c>
      <c r="M2049" s="27">
        <f t="shared" si="716"/>
        <v>45000000</v>
      </c>
      <c r="N2049" s="27">
        <v>14229973.619999999</v>
      </c>
      <c r="O2049" s="27">
        <v>14229973.619999999</v>
      </c>
      <c r="P2049" s="27">
        <v>14229973.619999999</v>
      </c>
      <c r="Q2049" s="27">
        <v>14229973.619999999</v>
      </c>
    </row>
    <row r="2050" spans="1:17" ht="19.5" thickBot="1" x14ac:dyDescent="0.3">
      <c r="A2050" s="87" t="s">
        <v>514</v>
      </c>
      <c r="B2050" s="15" t="s">
        <v>189</v>
      </c>
      <c r="C2050" s="12" t="s">
        <v>13</v>
      </c>
      <c r="D2050" s="12">
        <v>10</v>
      </c>
      <c r="E2050" s="12" t="s">
        <v>14</v>
      </c>
      <c r="F2050" s="16" t="s">
        <v>190</v>
      </c>
      <c r="G2050" s="27">
        <f>+G2062</f>
        <v>1451042370</v>
      </c>
      <c r="H2050" s="27">
        <f>+H2062</f>
        <v>0</v>
      </c>
      <c r="I2050" s="27">
        <f>+I2062</f>
        <v>0</v>
      </c>
      <c r="J2050" s="27">
        <f>+J2062</f>
        <v>0</v>
      </c>
      <c r="K2050" s="27">
        <f>+K2062</f>
        <v>0</v>
      </c>
      <c r="L2050" s="27">
        <f t="shared" si="712"/>
        <v>0</v>
      </c>
      <c r="M2050" s="27">
        <f>+M2062</f>
        <v>1451042370</v>
      </c>
      <c r="N2050" s="27">
        <f>+N2062</f>
        <v>0</v>
      </c>
      <c r="O2050" s="27">
        <f>+O2062</f>
        <v>0</v>
      </c>
      <c r="P2050" s="27">
        <f>+P2062</f>
        <v>0</v>
      </c>
      <c r="Q2050" s="27">
        <f>+Q2062</f>
        <v>0</v>
      </c>
    </row>
    <row r="2051" spans="1:17" ht="19.5" thickBot="1" x14ac:dyDescent="0.3">
      <c r="A2051" s="87" t="s">
        <v>514</v>
      </c>
      <c r="B2051" s="15" t="s">
        <v>189</v>
      </c>
      <c r="C2051" s="12" t="s">
        <v>16</v>
      </c>
      <c r="D2051" s="12">
        <v>20</v>
      </c>
      <c r="E2051" s="12" t="s">
        <v>14</v>
      </c>
      <c r="F2051" s="16" t="s">
        <v>190</v>
      </c>
      <c r="G2051" s="27">
        <f>+G2052+G2055+G2061</f>
        <v>13400055000</v>
      </c>
      <c r="H2051" s="27">
        <f>+H2052+H2055+H2061</f>
        <v>0</v>
      </c>
      <c r="I2051" s="27">
        <f>+I2052+I2055+I2061</f>
        <v>0</v>
      </c>
      <c r="J2051" s="27">
        <f>+J2052+J2055+J2061</f>
        <v>0</v>
      </c>
      <c r="K2051" s="27">
        <f>+K2052+K2055+K2061</f>
        <v>0</v>
      </c>
      <c r="L2051" s="27">
        <f t="shared" si="712"/>
        <v>0</v>
      </c>
      <c r="M2051" s="27">
        <f>+M2052+M2055+M2061</f>
        <v>13400055000</v>
      </c>
      <c r="N2051" s="27">
        <f>+N2052+N2055+N2061</f>
        <v>2844108082.6400003</v>
      </c>
      <c r="O2051" s="27">
        <f>+O2052+O2055+O2061</f>
        <v>2091394940.6599998</v>
      </c>
      <c r="P2051" s="27">
        <f>+P2052+P2055+P2061</f>
        <v>2091394940.6599998</v>
      </c>
      <c r="Q2051" s="27">
        <f>+Q2052+Q2055+Q2061</f>
        <v>2022506683.6599998</v>
      </c>
    </row>
    <row r="2052" spans="1:17" ht="19.5" thickBot="1" x14ac:dyDescent="0.3">
      <c r="A2052" s="87" t="s">
        <v>514</v>
      </c>
      <c r="B2052" s="15" t="s">
        <v>191</v>
      </c>
      <c r="C2052" s="12" t="s">
        <v>16</v>
      </c>
      <c r="D2052" s="12">
        <v>20</v>
      </c>
      <c r="E2052" s="12" t="s">
        <v>14</v>
      </c>
      <c r="F2052" s="16" t="s">
        <v>192</v>
      </c>
      <c r="G2052" s="27">
        <f t="shared" ref="G2052:K2053" si="717">+G2053</f>
        <v>5574395000</v>
      </c>
      <c r="H2052" s="27">
        <f t="shared" si="717"/>
        <v>0</v>
      </c>
      <c r="I2052" s="27">
        <f t="shared" si="717"/>
        <v>0</v>
      </c>
      <c r="J2052" s="27">
        <f t="shared" si="717"/>
        <v>0</v>
      </c>
      <c r="K2052" s="27">
        <f t="shared" si="717"/>
        <v>0</v>
      </c>
      <c r="L2052" s="27">
        <f t="shared" si="712"/>
        <v>0</v>
      </c>
      <c r="M2052" s="27">
        <f>+M2053</f>
        <v>5574395000</v>
      </c>
      <c r="N2052" s="27">
        <f t="shared" ref="N2052:Q2053" si="718">+N2053</f>
        <v>0</v>
      </c>
      <c r="O2052" s="27">
        <f t="shared" si="718"/>
        <v>0</v>
      </c>
      <c r="P2052" s="27">
        <f t="shared" si="718"/>
        <v>0</v>
      </c>
      <c r="Q2052" s="27">
        <f t="shared" si="718"/>
        <v>0</v>
      </c>
    </row>
    <row r="2053" spans="1:17" ht="19.5" thickBot="1" x14ac:dyDescent="0.3">
      <c r="A2053" s="87" t="s">
        <v>514</v>
      </c>
      <c r="B2053" s="15" t="s">
        <v>193</v>
      </c>
      <c r="C2053" s="12" t="s">
        <v>16</v>
      </c>
      <c r="D2053" s="12">
        <v>20</v>
      </c>
      <c r="E2053" s="12" t="s">
        <v>14</v>
      </c>
      <c r="F2053" s="16" t="s">
        <v>194</v>
      </c>
      <c r="G2053" s="27">
        <f t="shared" si="717"/>
        <v>5574395000</v>
      </c>
      <c r="H2053" s="27">
        <f t="shared" si="717"/>
        <v>0</v>
      </c>
      <c r="I2053" s="27">
        <f t="shared" si="717"/>
        <v>0</v>
      </c>
      <c r="J2053" s="27">
        <f t="shared" si="717"/>
        <v>0</v>
      </c>
      <c r="K2053" s="27">
        <f t="shared" si="717"/>
        <v>0</v>
      </c>
      <c r="L2053" s="27">
        <f t="shared" si="712"/>
        <v>0</v>
      </c>
      <c r="M2053" s="27">
        <f>+M2054</f>
        <v>5574395000</v>
      </c>
      <c r="N2053" s="27">
        <f t="shared" si="718"/>
        <v>0</v>
      </c>
      <c r="O2053" s="27">
        <f t="shared" si="718"/>
        <v>0</v>
      </c>
      <c r="P2053" s="27">
        <f t="shared" si="718"/>
        <v>0</v>
      </c>
      <c r="Q2053" s="27">
        <f t="shared" si="718"/>
        <v>0</v>
      </c>
    </row>
    <row r="2054" spans="1:17" ht="32.25" thickBot="1" x14ac:dyDescent="0.3">
      <c r="A2054" s="87" t="s">
        <v>514</v>
      </c>
      <c r="B2054" s="18" t="s">
        <v>195</v>
      </c>
      <c r="C2054" s="19" t="s">
        <v>16</v>
      </c>
      <c r="D2054" s="19">
        <v>20</v>
      </c>
      <c r="E2054" s="19" t="s">
        <v>14</v>
      </c>
      <c r="F2054" s="20" t="s">
        <v>196</v>
      </c>
      <c r="G2054" s="32">
        <v>5574395000</v>
      </c>
      <c r="H2054" s="21">
        <v>0</v>
      </c>
      <c r="I2054" s="21">
        <v>0</v>
      </c>
      <c r="J2054" s="21">
        <v>0</v>
      </c>
      <c r="K2054" s="21">
        <v>0</v>
      </c>
      <c r="L2054" s="21">
        <f t="shared" si="712"/>
        <v>0</v>
      </c>
      <c r="M2054" s="21">
        <f>+G2054+L2054</f>
        <v>5574395000</v>
      </c>
      <c r="N2054" s="21">
        <v>0</v>
      </c>
      <c r="O2054" s="21">
        <v>0</v>
      </c>
      <c r="P2054" s="21">
        <v>0</v>
      </c>
      <c r="Q2054" s="21">
        <v>0</v>
      </c>
    </row>
    <row r="2055" spans="1:17" ht="19.5" thickBot="1" x14ac:dyDescent="0.3">
      <c r="A2055" s="87" t="s">
        <v>514</v>
      </c>
      <c r="B2055" s="15" t="s">
        <v>197</v>
      </c>
      <c r="C2055" s="12" t="s">
        <v>16</v>
      </c>
      <c r="D2055" s="12">
        <v>20</v>
      </c>
      <c r="E2055" s="12" t="s">
        <v>14</v>
      </c>
      <c r="F2055" s="16" t="s">
        <v>198</v>
      </c>
      <c r="G2055" s="27">
        <f t="shared" ref="G2055:K2056" si="719">+G2056</f>
        <v>193264000</v>
      </c>
      <c r="H2055" s="27">
        <f t="shared" si="719"/>
        <v>0</v>
      </c>
      <c r="I2055" s="27">
        <f t="shared" si="719"/>
        <v>0</v>
      </c>
      <c r="J2055" s="27">
        <f t="shared" si="719"/>
        <v>0</v>
      </c>
      <c r="K2055" s="27">
        <f t="shared" si="719"/>
        <v>0</v>
      </c>
      <c r="L2055" s="27">
        <f t="shared" si="712"/>
        <v>0</v>
      </c>
      <c r="M2055" s="27">
        <f>+M2056</f>
        <v>193264000</v>
      </c>
      <c r="N2055" s="27">
        <f t="shared" ref="N2055:Q2056" si="720">+N2056</f>
        <v>193264000</v>
      </c>
      <c r="O2055" s="27">
        <f t="shared" si="720"/>
        <v>20277837</v>
      </c>
      <c r="P2055" s="27">
        <f t="shared" si="720"/>
        <v>20277837</v>
      </c>
      <c r="Q2055" s="27">
        <f t="shared" si="720"/>
        <v>20277837</v>
      </c>
    </row>
    <row r="2056" spans="1:17" ht="32.25" thickBot="1" x14ac:dyDescent="0.3">
      <c r="A2056" s="87" t="s">
        <v>514</v>
      </c>
      <c r="B2056" s="15" t="s">
        <v>199</v>
      </c>
      <c r="C2056" s="12" t="s">
        <v>16</v>
      </c>
      <c r="D2056" s="12">
        <v>20</v>
      </c>
      <c r="E2056" s="12" t="s">
        <v>14</v>
      </c>
      <c r="F2056" s="16" t="s">
        <v>200</v>
      </c>
      <c r="G2056" s="27">
        <f t="shared" si="719"/>
        <v>193264000</v>
      </c>
      <c r="H2056" s="27">
        <f t="shared" si="719"/>
        <v>0</v>
      </c>
      <c r="I2056" s="27">
        <f t="shared" si="719"/>
        <v>0</v>
      </c>
      <c r="J2056" s="27">
        <f t="shared" si="719"/>
        <v>0</v>
      </c>
      <c r="K2056" s="27">
        <f t="shared" si="719"/>
        <v>0</v>
      </c>
      <c r="L2056" s="27">
        <f t="shared" si="712"/>
        <v>0</v>
      </c>
      <c r="M2056" s="27">
        <f>+M2057</f>
        <v>193264000</v>
      </c>
      <c r="N2056" s="27">
        <f t="shared" si="720"/>
        <v>193264000</v>
      </c>
      <c r="O2056" s="27">
        <f t="shared" si="720"/>
        <v>20277837</v>
      </c>
      <c r="P2056" s="27">
        <f t="shared" si="720"/>
        <v>20277837</v>
      </c>
      <c r="Q2056" s="27">
        <f t="shared" si="720"/>
        <v>20277837</v>
      </c>
    </row>
    <row r="2057" spans="1:17" ht="32.25" thickBot="1" x14ac:dyDescent="0.3">
      <c r="A2057" s="87" t="s">
        <v>514</v>
      </c>
      <c r="B2057" s="15" t="s">
        <v>201</v>
      </c>
      <c r="C2057" s="12" t="s">
        <v>16</v>
      </c>
      <c r="D2057" s="12">
        <v>20</v>
      </c>
      <c r="E2057" s="12" t="s">
        <v>14</v>
      </c>
      <c r="F2057" s="16" t="s">
        <v>202</v>
      </c>
      <c r="G2057" s="27">
        <f>+G2058+G2059</f>
        <v>193264000</v>
      </c>
      <c r="H2057" s="27">
        <f>+H2058+H2059</f>
        <v>0</v>
      </c>
      <c r="I2057" s="27">
        <f>+I2058+I2059</f>
        <v>0</v>
      </c>
      <c r="J2057" s="27">
        <f>+J2058+J2059</f>
        <v>0</v>
      </c>
      <c r="K2057" s="27">
        <f>+K2058+K2059</f>
        <v>0</v>
      </c>
      <c r="L2057" s="27">
        <f t="shared" si="712"/>
        <v>0</v>
      </c>
      <c r="M2057" s="27">
        <f>+M2058+M2059</f>
        <v>193264000</v>
      </c>
      <c r="N2057" s="27">
        <f>+N2058+N2059</f>
        <v>193264000</v>
      </c>
      <c r="O2057" s="27">
        <f>+O2058+O2059</f>
        <v>20277837</v>
      </c>
      <c r="P2057" s="27">
        <f>+P2058+P2059</f>
        <v>20277837</v>
      </c>
      <c r="Q2057" s="27">
        <f>+Q2058+Q2059</f>
        <v>20277837</v>
      </c>
    </row>
    <row r="2058" spans="1:17" ht="19.5" thickBot="1" x14ac:dyDescent="0.3">
      <c r="A2058" s="87" t="s">
        <v>514</v>
      </c>
      <c r="B2058" s="18" t="s">
        <v>203</v>
      </c>
      <c r="C2058" s="19" t="s">
        <v>16</v>
      </c>
      <c r="D2058" s="19">
        <v>20</v>
      </c>
      <c r="E2058" s="19" t="s">
        <v>14</v>
      </c>
      <c r="F2058" s="20" t="s">
        <v>204</v>
      </c>
      <c r="G2058" s="21">
        <v>92662153</v>
      </c>
      <c r="H2058" s="21">
        <v>0</v>
      </c>
      <c r="I2058" s="21">
        <v>0</v>
      </c>
      <c r="J2058" s="21">
        <v>0</v>
      </c>
      <c r="K2058" s="21">
        <v>0</v>
      </c>
      <c r="L2058" s="21">
        <f t="shared" si="712"/>
        <v>0</v>
      </c>
      <c r="M2058" s="21">
        <f t="shared" ref="M2058:M2066" si="721">+G2058+L2058</f>
        <v>92662153</v>
      </c>
      <c r="N2058" s="21">
        <v>92662153</v>
      </c>
      <c r="O2058" s="21">
        <v>6121400</v>
      </c>
      <c r="P2058" s="21">
        <v>6121400</v>
      </c>
      <c r="Q2058" s="21">
        <v>6121400</v>
      </c>
    </row>
    <row r="2059" spans="1:17" ht="32.25" thickBot="1" x14ac:dyDescent="0.3">
      <c r="A2059" s="87" t="s">
        <v>514</v>
      </c>
      <c r="B2059" s="18" t="s">
        <v>205</v>
      </c>
      <c r="C2059" s="19" t="s">
        <v>16</v>
      </c>
      <c r="D2059" s="19">
        <v>20</v>
      </c>
      <c r="E2059" s="19" t="s">
        <v>14</v>
      </c>
      <c r="F2059" s="20" t="s">
        <v>206</v>
      </c>
      <c r="G2059" s="21">
        <v>100601847</v>
      </c>
      <c r="H2059" s="21">
        <v>0</v>
      </c>
      <c r="I2059" s="21">
        <v>0</v>
      </c>
      <c r="J2059" s="21">
        <v>0</v>
      </c>
      <c r="K2059" s="21">
        <v>0</v>
      </c>
      <c r="L2059" s="21">
        <f t="shared" si="712"/>
        <v>0</v>
      </c>
      <c r="M2059" s="21">
        <f t="shared" si="721"/>
        <v>100601847</v>
      </c>
      <c r="N2059" s="21">
        <v>100601847</v>
      </c>
      <c r="O2059" s="21">
        <v>14156437</v>
      </c>
      <c r="P2059" s="21">
        <v>14156437</v>
      </c>
      <c r="Q2059" s="21">
        <v>14156437</v>
      </c>
    </row>
    <row r="2060" spans="1:17" ht="19.5" thickBot="1" x14ac:dyDescent="0.3">
      <c r="A2060" s="87" t="s">
        <v>514</v>
      </c>
      <c r="B2060" s="15" t="s">
        <v>207</v>
      </c>
      <c r="C2060" s="12" t="s">
        <v>13</v>
      </c>
      <c r="D2060" s="12">
        <v>10</v>
      </c>
      <c r="E2060" s="12" t="s">
        <v>14</v>
      </c>
      <c r="F2060" s="16" t="s">
        <v>208</v>
      </c>
      <c r="G2060" s="27">
        <f t="shared" ref="G2060:K2062" si="722">+G2062</f>
        <v>1451042370</v>
      </c>
      <c r="H2060" s="27">
        <f t="shared" si="722"/>
        <v>0</v>
      </c>
      <c r="I2060" s="27">
        <f t="shared" si="722"/>
        <v>0</v>
      </c>
      <c r="J2060" s="27">
        <f t="shared" si="722"/>
        <v>0</v>
      </c>
      <c r="K2060" s="27">
        <f t="shared" si="722"/>
        <v>0</v>
      </c>
      <c r="L2060" s="27">
        <f t="shared" si="712"/>
        <v>0</v>
      </c>
      <c r="M2060" s="27">
        <f t="shared" si="721"/>
        <v>1451042370</v>
      </c>
      <c r="N2060" s="27">
        <f t="shared" ref="N2060:Q2062" si="723">+N2062</f>
        <v>0</v>
      </c>
      <c r="O2060" s="27">
        <f t="shared" si="723"/>
        <v>0</v>
      </c>
      <c r="P2060" s="27">
        <f t="shared" si="723"/>
        <v>0</v>
      </c>
      <c r="Q2060" s="27">
        <f t="shared" si="723"/>
        <v>0</v>
      </c>
    </row>
    <row r="2061" spans="1:17" ht="19.5" thickBot="1" x14ac:dyDescent="0.3">
      <c r="A2061" s="87" t="s">
        <v>514</v>
      </c>
      <c r="B2061" s="15" t="s">
        <v>207</v>
      </c>
      <c r="C2061" s="12" t="s">
        <v>16</v>
      </c>
      <c r="D2061" s="12">
        <v>20</v>
      </c>
      <c r="E2061" s="12" t="s">
        <v>14</v>
      </c>
      <c r="F2061" s="16" t="s">
        <v>208</v>
      </c>
      <c r="G2061" s="27">
        <f t="shared" si="722"/>
        <v>7632396000</v>
      </c>
      <c r="H2061" s="27">
        <f t="shared" si="722"/>
        <v>0</v>
      </c>
      <c r="I2061" s="27">
        <f t="shared" si="722"/>
        <v>0</v>
      </c>
      <c r="J2061" s="27">
        <f t="shared" si="722"/>
        <v>0</v>
      </c>
      <c r="K2061" s="27">
        <f t="shared" si="722"/>
        <v>0</v>
      </c>
      <c r="L2061" s="27">
        <f t="shared" si="712"/>
        <v>0</v>
      </c>
      <c r="M2061" s="27">
        <f t="shared" si="721"/>
        <v>7632396000</v>
      </c>
      <c r="N2061" s="27">
        <f t="shared" si="723"/>
        <v>2650844082.6400003</v>
      </c>
      <c r="O2061" s="27">
        <f t="shared" si="723"/>
        <v>2071117103.6599998</v>
      </c>
      <c r="P2061" s="27">
        <f t="shared" si="723"/>
        <v>2071117103.6599998</v>
      </c>
      <c r="Q2061" s="27">
        <f t="shared" si="723"/>
        <v>2002228846.6599998</v>
      </c>
    </row>
    <row r="2062" spans="1:17" ht="19.5" thickBot="1" x14ac:dyDescent="0.3">
      <c r="A2062" s="87" t="s">
        <v>514</v>
      </c>
      <c r="B2062" s="15" t="s">
        <v>209</v>
      </c>
      <c r="C2062" s="12" t="s">
        <v>13</v>
      </c>
      <c r="D2062" s="12">
        <v>10</v>
      </c>
      <c r="E2062" s="12" t="s">
        <v>14</v>
      </c>
      <c r="F2062" s="16" t="s">
        <v>210</v>
      </c>
      <c r="G2062" s="27">
        <f t="shared" si="722"/>
        <v>1451042370</v>
      </c>
      <c r="H2062" s="27">
        <f t="shared" si="722"/>
        <v>0</v>
      </c>
      <c r="I2062" s="27">
        <f t="shared" si="722"/>
        <v>0</v>
      </c>
      <c r="J2062" s="27">
        <f t="shared" si="722"/>
        <v>0</v>
      </c>
      <c r="K2062" s="27">
        <f t="shared" si="722"/>
        <v>0</v>
      </c>
      <c r="L2062" s="27">
        <f t="shared" si="712"/>
        <v>0</v>
      </c>
      <c r="M2062" s="27">
        <f t="shared" si="721"/>
        <v>1451042370</v>
      </c>
      <c r="N2062" s="27">
        <f t="shared" si="723"/>
        <v>0</v>
      </c>
      <c r="O2062" s="27">
        <f t="shared" si="723"/>
        <v>0</v>
      </c>
      <c r="P2062" s="27">
        <f t="shared" si="723"/>
        <v>0</v>
      </c>
      <c r="Q2062" s="27">
        <f t="shared" si="723"/>
        <v>0</v>
      </c>
    </row>
    <row r="2063" spans="1:17" ht="19.5" thickBot="1" x14ac:dyDescent="0.3">
      <c r="A2063" s="87" t="s">
        <v>514</v>
      </c>
      <c r="B2063" s="15" t="s">
        <v>209</v>
      </c>
      <c r="C2063" s="12" t="s">
        <v>16</v>
      </c>
      <c r="D2063" s="12">
        <v>20</v>
      </c>
      <c r="E2063" s="12" t="s">
        <v>14</v>
      </c>
      <c r="F2063" s="16" t="s">
        <v>210</v>
      </c>
      <c r="G2063" s="27">
        <f>+G2065+G2066</f>
        <v>7632396000</v>
      </c>
      <c r="H2063" s="27">
        <f>+H2065+H2066</f>
        <v>0</v>
      </c>
      <c r="I2063" s="27">
        <f>+I2065+I2066</f>
        <v>0</v>
      </c>
      <c r="J2063" s="27">
        <f>+J2065+J2066</f>
        <v>0</v>
      </c>
      <c r="K2063" s="27">
        <f>+K2065+K2066</f>
        <v>0</v>
      </c>
      <c r="L2063" s="27">
        <f t="shared" si="712"/>
        <v>0</v>
      </c>
      <c r="M2063" s="27">
        <f t="shared" si="721"/>
        <v>7632396000</v>
      </c>
      <c r="N2063" s="27">
        <f>+N2065+N2066</f>
        <v>2650844082.6400003</v>
      </c>
      <c r="O2063" s="27">
        <f>+O2065+O2066</f>
        <v>2071117103.6599998</v>
      </c>
      <c r="P2063" s="27">
        <f>+P2065+P2066</f>
        <v>2071117103.6599998</v>
      </c>
      <c r="Q2063" s="27">
        <f>+Q2065+Q2066</f>
        <v>2002228846.6599998</v>
      </c>
    </row>
    <row r="2064" spans="1:17" ht="19.5" thickBot="1" x14ac:dyDescent="0.3">
      <c r="A2064" s="87" t="s">
        <v>514</v>
      </c>
      <c r="B2064" s="18" t="s">
        <v>211</v>
      </c>
      <c r="C2064" s="19" t="s">
        <v>13</v>
      </c>
      <c r="D2064" s="19">
        <v>10</v>
      </c>
      <c r="E2064" s="19" t="s">
        <v>14</v>
      </c>
      <c r="F2064" s="20" t="s">
        <v>212</v>
      </c>
      <c r="G2064" s="21">
        <v>1451042370</v>
      </c>
      <c r="H2064" s="21">
        <v>0</v>
      </c>
      <c r="I2064" s="21">
        <v>0</v>
      </c>
      <c r="J2064" s="21">
        <v>0</v>
      </c>
      <c r="K2064" s="21">
        <v>0</v>
      </c>
      <c r="L2064" s="21">
        <f t="shared" si="712"/>
        <v>0</v>
      </c>
      <c r="M2064" s="21">
        <f t="shared" si="721"/>
        <v>1451042370</v>
      </c>
      <c r="N2064" s="21">
        <v>0</v>
      </c>
      <c r="O2064" s="21">
        <v>0</v>
      </c>
      <c r="P2064" s="21">
        <v>0</v>
      </c>
      <c r="Q2064" s="21">
        <v>0</v>
      </c>
    </row>
    <row r="2065" spans="1:17" ht="19.5" thickBot="1" x14ac:dyDescent="0.3">
      <c r="A2065" s="87" t="s">
        <v>514</v>
      </c>
      <c r="B2065" s="18" t="s">
        <v>211</v>
      </c>
      <c r="C2065" s="19" t="s">
        <v>16</v>
      </c>
      <c r="D2065" s="19">
        <v>20</v>
      </c>
      <c r="E2065" s="19" t="s">
        <v>14</v>
      </c>
      <c r="F2065" s="20" t="s">
        <v>212</v>
      </c>
      <c r="G2065" s="21">
        <v>3100000000</v>
      </c>
      <c r="H2065" s="21">
        <v>0</v>
      </c>
      <c r="I2065" s="21">
        <v>0</v>
      </c>
      <c r="J2065" s="21">
        <v>0</v>
      </c>
      <c r="K2065" s="21">
        <v>0</v>
      </c>
      <c r="L2065" s="21">
        <f t="shared" si="712"/>
        <v>0</v>
      </c>
      <c r="M2065" s="21">
        <f t="shared" si="721"/>
        <v>3100000000</v>
      </c>
      <c r="N2065" s="21">
        <v>1589880619.6400001</v>
      </c>
      <c r="O2065" s="21">
        <v>1011008555.3</v>
      </c>
      <c r="P2065" s="21">
        <v>1011008555.3</v>
      </c>
      <c r="Q2065" s="21">
        <v>942120298.29999995</v>
      </c>
    </row>
    <row r="2066" spans="1:17" ht="19.5" thickBot="1" x14ac:dyDescent="0.3">
      <c r="A2066" s="87" t="s">
        <v>514</v>
      </c>
      <c r="B2066" s="18" t="s">
        <v>213</v>
      </c>
      <c r="C2066" s="19" t="s">
        <v>16</v>
      </c>
      <c r="D2066" s="19">
        <v>20</v>
      </c>
      <c r="E2066" s="19" t="s">
        <v>14</v>
      </c>
      <c r="F2066" s="20" t="s">
        <v>214</v>
      </c>
      <c r="G2066" s="21">
        <v>4532396000</v>
      </c>
      <c r="H2066" s="21">
        <v>0</v>
      </c>
      <c r="I2066" s="21">
        <v>0</v>
      </c>
      <c r="J2066" s="21">
        <v>0</v>
      </c>
      <c r="K2066" s="21">
        <v>0</v>
      </c>
      <c r="L2066" s="21">
        <f t="shared" si="712"/>
        <v>0</v>
      </c>
      <c r="M2066" s="21">
        <f t="shared" si="721"/>
        <v>4532396000</v>
      </c>
      <c r="N2066" s="21">
        <v>1060963463</v>
      </c>
      <c r="O2066" s="21">
        <v>1060108548.36</v>
      </c>
      <c r="P2066" s="21">
        <v>1060108548.36</v>
      </c>
      <c r="Q2066" s="21">
        <v>1060108548.36</v>
      </c>
    </row>
    <row r="2067" spans="1:17" ht="32.25" thickBot="1" x14ac:dyDescent="0.3">
      <c r="A2067" s="87" t="s">
        <v>514</v>
      </c>
      <c r="B2067" s="15" t="s">
        <v>215</v>
      </c>
      <c r="C2067" s="33" t="s">
        <v>16</v>
      </c>
      <c r="D2067" s="33">
        <v>20</v>
      </c>
      <c r="E2067" s="33" t="s">
        <v>14</v>
      </c>
      <c r="F2067" s="16" t="s">
        <v>216</v>
      </c>
      <c r="G2067" s="27">
        <f t="shared" ref="G2067:K2068" si="724">+G2068</f>
        <v>14051472000</v>
      </c>
      <c r="H2067" s="27">
        <f t="shared" si="724"/>
        <v>0</v>
      </c>
      <c r="I2067" s="27">
        <f t="shared" si="724"/>
        <v>0</v>
      </c>
      <c r="J2067" s="27">
        <f t="shared" si="724"/>
        <v>0</v>
      </c>
      <c r="K2067" s="27">
        <f t="shared" si="724"/>
        <v>0</v>
      </c>
      <c r="L2067" s="27">
        <f t="shared" si="712"/>
        <v>0</v>
      </c>
      <c r="M2067" s="27">
        <f>+M2068</f>
        <v>14051472000</v>
      </c>
      <c r="N2067" s="27">
        <f t="shared" ref="N2067:Q2068" si="725">+N2068</f>
        <v>0</v>
      </c>
      <c r="O2067" s="27">
        <f t="shared" si="725"/>
        <v>0</v>
      </c>
      <c r="P2067" s="27">
        <f t="shared" si="725"/>
        <v>0</v>
      </c>
      <c r="Q2067" s="27">
        <f t="shared" si="725"/>
        <v>0</v>
      </c>
    </row>
    <row r="2068" spans="1:17" ht="19.5" thickBot="1" x14ac:dyDescent="0.3">
      <c r="A2068" s="87" t="s">
        <v>514</v>
      </c>
      <c r="B2068" s="15" t="s">
        <v>217</v>
      </c>
      <c r="C2068" s="33" t="s">
        <v>16</v>
      </c>
      <c r="D2068" s="33">
        <v>20</v>
      </c>
      <c r="E2068" s="33" t="s">
        <v>14</v>
      </c>
      <c r="F2068" s="16" t="s">
        <v>218</v>
      </c>
      <c r="G2068" s="27">
        <f t="shared" si="724"/>
        <v>14051472000</v>
      </c>
      <c r="H2068" s="27">
        <f t="shared" si="724"/>
        <v>0</v>
      </c>
      <c r="I2068" s="27">
        <f t="shared" si="724"/>
        <v>0</v>
      </c>
      <c r="J2068" s="27">
        <f t="shared" si="724"/>
        <v>0</v>
      </c>
      <c r="K2068" s="27">
        <f t="shared" si="724"/>
        <v>0</v>
      </c>
      <c r="L2068" s="27">
        <f t="shared" si="712"/>
        <v>0</v>
      </c>
      <c r="M2068" s="27">
        <f>+M2069</f>
        <v>14051472000</v>
      </c>
      <c r="N2068" s="27">
        <f t="shared" si="725"/>
        <v>0</v>
      </c>
      <c r="O2068" s="27">
        <f t="shared" si="725"/>
        <v>0</v>
      </c>
      <c r="P2068" s="27">
        <f t="shared" si="725"/>
        <v>0</v>
      </c>
      <c r="Q2068" s="27">
        <f t="shared" si="725"/>
        <v>0</v>
      </c>
    </row>
    <row r="2069" spans="1:17" ht="19.5" thickBot="1" x14ac:dyDescent="0.3">
      <c r="A2069" s="87" t="s">
        <v>514</v>
      </c>
      <c r="B2069" s="34" t="s">
        <v>219</v>
      </c>
      <c r="C2069" s="35" t="s">
        <v>16</v>
      </c>
      <c r="D2069" s="35">
        <v>20</v>
      </c>
      <c r="E2069" s="35" t="s">
        <v>14</v>
      </c>
      <c r="F2069" s="36" t="s">
        <v>220</v>
      </c>
      <c r="G2069" s="37">
        <v>14051472000</v>
      </c>
      <c r="H2069" s="37">
        <v>0</v>
      </c>
      <c r="I2069" s="37">
        <v>0</v>
      </c>
      <c r="J2069" s="37"/>
      <c r="K2069" s="37">
        <v>0</v>
      </c>
      <c r="L2069" s="37">
        <f t="shared" si="712"/>
        <v>0</v>
      </c>
      <c r="M2069" s="37">
        <f>+G2069+L2069</f>
        <v>14051472000</v>
      </c>
      <c r="N2069" s="21">
        <v>0</v>
      </c>
      <c r="O2069" s="21">
        <v>0</v>
      </c>
      <c r="P2069" s="21">
        <v>0</v>
      </c>
      <c r="Q2069" s="21">
        <v>0</v>
      </c>
    </row>
    <row r="2070" spans="1:17" ht="19.5" thickBot="1" x14ac:dyDescent="0.3">
      <c r="A2070" s="87" t="s">
        <v>514</v>
      </c>
      <c r="B2070" s="7" t="s">
        <v>221</v>
      </c>
      <c r="C2070" s="39" t="s">
        <v>13</v>
      </c>
      <c r="D2070" s="40">
        <v>11</v>
      </c>
      <c r="E2070" s="39" t="s">
        <v>222</v>
      </c>
      <c r="F2070" s="9" t="s">
        <v>223</v>
      </c>
      <c r="G2070" s="10">
        <f t="shared" ref="G2070:K2072" si="726">+G2072</f>
        <v>139786580047</v>
      </c>
      <c r="H2070" s="10">
        <f t="shared" si="726"/>
        <v>0</v>
      </c>
      <c r="I2070" s="10">
        <f t="shared" si="726"/>
        <v>0</v>
      </c>
      <c r="J2070" s="10">
        <f t="shared" si="726"/>
        <v>0</v>
      </c>
      <c r="K2070" s="10">
        <f t="shared" si="726"/>
        <v>0</v>
      </c>
      <c r="L2070" s="10">
        <f t="shared" si="712"/>
        <v>0</v>
      </c>
      <c r="M2070" s="10">
        <f>+M2072</f>
        <v>139786580047</v>
      </c>
      <c r="N2070" s="10">
        <f t="shared" ref="N2070:Q2072" si="727">+N2072</f>
        <v>0</v>
      </c>
      <c r="O2070" s="10">
        <f t="shared" si="727"/>
        <v>0</v>
      </c>
      <c r="P2070" s="10">
        <f t="shared" si="727"/>
        <v>0</v>
      </c>
      <c r="Q2070" s="10">
        <f t="shared" si="727"/>
        <v>0</v>
      </c>
    </row>
    <row r="2071" spans="1:17" ht="19.5" thickBot="1" x14ac:dyDescent="0.3">
      <c r="A2071" s="87" t="s">
        <v>514</v>
      </c>
      <c r="B2071" s="7" t="s">
        <v>221</v>
      </c>
      <c r="C2071" s="39" t="s">
        <v>13</v>
      </c>
      <c r="D2071" s="40">
        <v>11</v>
      </c>
      <c r="E2071" s="39" t="s">
        <v>14</v>
      </c>
      <c r="F2071" s="9" t="s">
        <v>223</v>
      </c>
      <c r="G2071" s="10">
        <f t="shared" si="726"/>
        <v>1027817755000</v>
      </c>
      <c r="H2071" s="10">
        <f t="shared" si="726"/>
        <v>0</v>
      </c>
      <c r="I2071" s="10">
        <f t="shared" si="726"/>
        <v>0</v>
      </c>
      <c r="J2071" s="10">
        <f t="shared" si="726"/>
        <v>0</v>
      </c>
      <c r="K2071" s="10">
        <f t="shared" si="726"/>
        <v>0</v>
      </c>
      <c r="L2071" s="10">
        <f t="shared" si="712"/>
        <v>0</v>
      </c>
      <c r="M2071" s="10">
        <f>+M2073</f>
        <v>1027817755000</v>
      </c>
      <c r="N2071" s="10">
        <f t="shared" si="727"/>
        <v>697064471822</v>
      </c>
      <c r="O2071" s="10">
        <f t="shared" si="727"/>
        <v>697064471822</v>
      </c>
      <c r="P2071" s="10">
        <f t="shared" si="727"/>
        <v>697064471822</v>
      </c>
      <c r="Q2071" s="10">
        <f t="shared" si="727"/>
        <v>697064471822</v>
      </c>
    </row>
    <row r="2072" spans="1:17" ht="19.5" thickBot="1" x14ac:dyDescent="0.3">
      <c r="A2072" s="87" t="s">
        <v>514</v>
      </c>
      <c r="B2072" s="15" t="s">
        <v>224</v>
      </c>
      <c r="C2072" s="12" t="s">
        <v>13</v>
      </c>
      <c r="D2072" s="12">
        <v>11</v>
      </c>
      <c r="E2072" s="12" t="s">
        <v>222</v>
      </c>
      <c r="F2072" s="16" t="s">
        <v>225</v>
      </c>
      <c r="G2072" s="28">
        <f t="shared" si="726"/>
        <v>139786580047</v>
      </c>
      <c r="H2072" s="28">
        <f t="shared" si="726"/>
        <v>0</v>
      </c>
      <c r="I2072" s="28">
        <f t="shared" si="726"/>
        <v>0</v>
      </c>
      <c r="J2072" s="28">
        <f t="shared" si="726"/>
        <v>0</v>
      </c>
      <c r="K2072" s="28">
        <f t="shared" si="726"/>
        <v>0</v>
      </c>
      <c r="L2072" s="28">
        <f t="shared" si="712"/>
        <v>0</v>
      </c>
      <c r="M2072" s="28">
        <f>+M2074</f>
        <v>139786580047</v>
      </c>
      <c r="N2072" s="28">
        <f t="shared" si="727"/>
        <v>0</v>
      </c>
      <c r="O2072" s="28">
        <f t="shared" si="727"/>
        <v>0</v>
      </c>
      <c r="P2072" s="28">
        <f t="shared" si="727"/>
        <v>0</v>
      </c>
      <c r="Q2072" s="28">
        <f t="shared" si="727"/>
        <v>0</v>
      </c>
    </row>
    <row r="2073" spans="1:17" ht="19.5" thickBot="1" x14ac:dyDescent="0.3">
      <c r="A2073" s="87" t="s">
        <v>514</v>
      </c>
      <c r="B2073" s="15" t="s">
        <v>224</v>
      </c>
      <c r="C2073" s="33" t="s">
        <v>13</v>
      </c>
      <c r="D2073" s="33">
        <v>11</v>
      </c>
      <c r="E2073" s="33" t="s">
        <v>14</v>
      </c>
      <c r="F2073" s="16" t="s">
        <v>225</v>
      </c>
      <c r="G2073" s="28">
        <f>+G2077</f>
        <v>1027817755000</v>
      </c>
      <c r="H2073" s="28">
        <f>+H2077</f>
        <v>0</v>
      </c>
      <c r="I2073" s="28">
        <f>+I2077</f>
        <v>0</v>
      </c>
      <c r="J2073" s="28">
        <f>+J2077</f>
        <v>0</v>
      </c>
      <c r="K2073" s="28">
        <f>+K2077</f>
        <v>0</v>
      </c>
      <c r="L2073" s="28">
        <f t="shared" si="712"/>
        <v>0</v>
      </c>
      <c r="M2073" s="28">
        <f>+M2077</f>
        <v>1027817755000</v>
      </c>
      <c r="N2073" s="28">
        <f>+N2077</f>
        <v>697064471822</v>
      </c>
      <c r="O2073" s="28">
        <f>+O2077</f>
        <v>697064471822</v>
      </c>
      <c r="P2073" s="28">
        <f>+P2077</f>
        <v>697064471822</v>
      </c>
      <c r="Q2073" s="28">
        <f>+Q2077</f>
        <v>697064471822</v>
      </c>
    </row>
    <row r="2074" spans="1:17" ht="19.5" thickBot="1" x14ac:dyDescent="0.3">
      <c r="A2074" s="87" t="s">
        <v>514</v>
      </c>
      <c r="B2074" s="15" t="s">
        <v>226</v>
      </c>
      <c r="C2074" s="12" t="s">
        <v>13</v>
      </c>
      <c r="D2074" s="12">
        <v>11</v>
      </c>
      <c r="E2074" s="12" t="s">
        <v>222</v>
      </c>
      <c r="F2074" s="16" t="s">
        <v>227</v>
      </c>
      <c r="G2074" s="28">
        <f t="shared" ref="G2074:K2075" si="728">+G2075</f>
        <v>139786580047</v>
      </c>
      <c r="H2074" s="28">
        <f t="shared" si="728"/>
        <v>0</v>
      </c>
      <c r="I2074" s="28">
        <f t="shared" si="728"/>
        <v>0</v>
      </c>
      <c r="J2074" s="28">
        <f t="shared" si="728"/>
        <v>0</v>
      </c>
      <c r="K2074" s="28">
        <f t="shared" si="728"/>
        <v>0</v>
      </c>
      <c r="L2074" s="28">
        <f t="shared" si="712"/>
        <v>0</v>
      </c>
      <c r="M2074" s="28">
        <f t="shared" ref="M2074:Q2075" si="729">+M2075</f>
        <v>139786580047</v>
      </c>
      <c r="N2074" s="28">
        <f t="shared" si="729"/>
        <v>0</v>
      </c>
      <c r="O2074" s="28">
        <f t="shared" si="729"/>
        <v>0</v>
      </c>
      <c r="P2074" s="28">
        <f t="shared" si="729"/>
        <v>0</v>
      </c>
      <c r="Q2074" s="28">
        <f t="shared" si="729"/>
        <v>0</v>
      </c>
    </row>
    <row r="2075" spans="1:17" ht="19.5" thickBot="1" x14ac:dyDescent="0.3">
      <c r="A2075" s="87" t="s">
        <v>514</v>
      </c>
      <c r="B2075" s="15" t="s">
        <v>228</v>
      </c>
      <c r="C2075" s="12" t="s">
        <v>13</v>
      </c>
      <c r="D2075" s="12">
        <v>11</v>
      </c>
      <c r="E2075" s="12" t="s">
        <v>222</v>
      </c>
      <c r="F2075" s="16" t="s">
        <v>229</v>
      </c>
      <c r="G2075" s="28">
        <f t="shared" si="728"/>
        <v>139786580047</v>
      </c>
      <c r="H2075" s="28">
        <f t="shared" si="728"/>
        <v>0</v>
      </c>
      <c r="I2075" s="28">
        <f t="shared" si="728"/>
        <v>0</v>
      </c>
      <c r="J2075" s="28">
        <f t="shared" si="728"/>
        <v>0</v>
      </c>
      <c r="K2075" s="28">
        <f t="shared" si="728"/>
        <v>0</v>
      </c>
      <c r="L2075" s="28">
        <f t="shared" si="712"/>
        <v>0</v>
      </c>
      <c r="M2075" s="28">
        <f t="shared" si="729"/>
        <v>139786580047</v>
      </c>
      <c r="N2075" s="28">
        <f t="shared" si="729"/>
        <v>0</v>
      </c>
      <c r="O2075" s="28">
        <f t="shared" si="729"/>
        <v>0</v>
      </c>
      <c r="P2075" s="28">
        <f t="shared" si="729"/>
        <v>0</v>
      </c>
      <c r="Q2075" s="28">
        <f t="shared" si="729"/>
        <v>0</v>
      </c>
    </row>
    <row r="2076" spans="1:17" ht="19.5" thickBot="1" x14ac:dyDescent="0.3">
      <c r="A2076" s="87" t="s">
        <v>514</v>
      </c>
      <c r="B2076" s="18" t="s">
        <v>230</v>
      </c>
      <c r="C2076" s="19" t="s">
        <v>13</v>
      </c>
      <c r="D2076" s="19">
        <v>11</v>
      </c>
      <c r="E2076" s="19" t="s">
        <v>222</v>
      </c>
      <c r="F2076" s="20" t="s">
        <v>13</v>
      </c>
      <c r="G2076" s="23">
        <v>139786580047</v>
      </c>
      <c r="H2076" s="23">
        <v>0</v>
      </c>
      <c r="I2076" s="23">
        <v>0</v>
      </c>
      <c r="J2076" s="23"/>
      <c r="K2076" s="23">
        <v>0</v>
      </c>
      <c r="L2076" s="23">
        <f t="shared" si="712"/>
        <v>0</v>
      </c>
      <c r="M2076" s="23">
        <f>+G2076+L2076</f>
        <v>139786580047</v>
      </c>
      <c r="N2076" s="21">
        <v>0</v>
      </c>
      <c r="O2076" s="21">
        <v>0</v>
      </c>
      <c r="P2076" s="21">
        <v>0</v>
      </c>
      <c r="Q2076" s="21">
        <v>0</v>
      </c>
    </row>
    <row r="2077" spans="1:17" ht="19.5" thickBot="1" x14ac:dyDescent="0.3">
      <c r="A2077" s="87" t="s">
        <v>514</v>
      </c>
      <c r="B2077" s="15" t="s">
        <v>231</v>
      </c>
      <c r="C2077" s="33" t="s">
        <v>13</v>
      </c>
      <c r="D2077" s="33">
        <v>11</v>
      </c>
      <c r="E2077" s="33" t="s">
        <v>14</v>
      </c>
      <c r="F2077" s="16" t="s">
        <v>232</v>
      </c>
      <c r="G2077" s="28">
        <f>+G2078</f>
        <v>1027817755000</v>
      </c>
      <c r="H2077" s="28">
        <f>+H2078</f>
        <v>0</v>
      </c>
      <c r="I2077" s="28">
        <f>+I2078</f>
        <v>0</v>
      </c>
      <c r="J2077" s="28">
        <f>+J2078</f>
        <v>0</v>
      </c>
      <c r="K2077" s="28">
        <f>+K2078</f>
        <v>0</v>
      </c>
      <c r="L2077" s="28">
        <f t="shared" si="712"/>
        <v>0</v>
      </c>
      <c r="M2077" s="28">
        <f>+M2078</f>
        <v>1027817755000</v>
      </c>
      <c r="N2077" s="28">
        <f>+N2078</f>
        <v>697064471822</v>
      </c>
      <c r="O2077" s="28">
        <f>+O2078</f>
        <v>697064471822</v>
      </c>
      <c r="P2077" s="28">
        <f>+P2078</f>
        <v>697064471822</v>
      </c>
      <c r="Q2077" s="28">
        <f>+Q2078</f>
        <v>697064471822</v>
      </c>
    </row>
    <row r="2078" spans="1:17" ht="19.5" thickBot="1" x14ac:dyDescent="0.3">
      <c r="A2078" s="87" t="s">
        <v>514</v>
      </c>
      <c r="B2078" s="34" t="s">
        <v>233</v>
      </c>
      <c r="C2078" s="35" t="s">
        <v>13</v>
      </c>
      <c r="D2078" s="35">
        <v>11</v>
      </c>
      <c r="E2078" s="35" t="s">
        <v>14</v>
      </c>
      <c r="F2078" s="36" t="s">
        <v>234</v>
      </c>
      <c r="G2078" s="21">
        <v>1027817755000</v>
      </c>
      <c r="H2078" s="38">
        <v>0</v>
      </c>
      <c r="I2078" s="38">
        <v>0</v>
      </c>
      <c r="J2078" s="38">
        <v>0</v>
      </c>
      <c r="K2078" s="38">
        <v>0</v>
      </c>
      <c r="L2078" s="38">
        <f t="shared" si="712"/>
        <v>0</v>
      </c>
      <c r="M2078" s="38">
        <f>+G2078+L2078</f>
        <v>1027817755000</v>
      </c>
      <c r="N2078" s="21">
        <v>697064471822</v>
      </c>
      <c r="O2078" s="21">
        <v>697064471822</v>
      </c>
      <c r="P2078" s="21">
        <v>697064471822</v>
      </c>
      <c r="Q2078" s="21">
        <v>697064471822</v>
      </c>
    </row>
    <row r="2079" spans="1:17" ht="19.5" thickBot="1" x14ac:dyDescent="0.3">
      <c r="A2079" s="87" t="s">
        <v>514</v>
      </c>
      <c r="B2079" s="7" t="s">
        <v>235</v>
      </c>
      <c r="C2079" s="39" t="s">
        <v>13</v>
      </c>
      <c r="D2079" s="40">
        <v>11</v>
      </c>
      <c r="E2079" s="39" t="s">
        <v>14</v>
      </c>
      <c r="F2079" s="9" t="s">
        <v>236</v>
      </c>
      <c r="G2079" s="10">
        <f>+G2082</f>
        <v>25000000000</v>
      </c>
      <c r="H2079" s="10">
        <f>+H2082</f>
        <v>0</v>
      </c>
      <c r="I2079" s="10">
        <f>+I2082</f>
        <v>0</v>
      </c>
      <c r="J2079" s="10">
        <f>+J2082</f>
        <v>0</v>
      </c>
      <c r="K2079" s="10">
        <f>+K2082</f>
        <v>0</v>
      </c>
      <c r="L2079" s="10">
        <f t="shared" si="712"/>
        <v>0</v>
      </c>
      <c r="M2079" s="10">
        <f>+M2082</f>
        <v>25000000000</v>
      </c>
      <c r="N2079" s="10">
        <f>+N2082</f>
        <v>4391290743.8699999</v>
      </c>
      <c r="O2079" s="10">
        <f>+O2082</f>
        <v>2303964423.7199998</v>
      </c>
      <c r="P2079" s="10">
        <f>+P2082</f>
        <v>1413785948.22</v>
      </c>
      <c r="Q2079" s="10">
        <f>+Q2082</f>
        <v>1215968509.22</v>
      </c>
    </row>
    <row r="2080" spans="1:17" ht="19.5" thickBot="1" x14ac:dyDescent="0.3">
      <c r="A2080" s="87" t="s">
        <v>514</v>
      </c>
      <c r="B2080" s="7" t="s">
        <v>235</v>
      </c>
      <c r="C2080" s="39" t="s">
        <v>13</v>
      </c>
      <c r="D2080" s="40">
        <v>13</v>
      </c>
      <c r="E2080" s="39" t="s">
        <v>14</v>
      </c>
      <c r="F2080" s="9" t="s">
        <v>236</v>
      </c>
      <c r="G2080" s="10">
        <f>+G2083+G2188+G2198+G2212+G2222+G2228</f>
        <v>4393946143700</v>
      </c>
      <c r="H2080" s="10">
        <f>+H2083+H2188+H2198+H2212+H2222+H2228</f>
        <v>0</v>
      </c>
      <c r="I2080" s="10">
        <f>+I2083+I2188+I2198+I2212+I2222+I2228</f>
        <v>0</v>
      </c>
      <c r="J2080" s="10">
        <f>+J2083+J2188+J2198+J2212+J2222+J2228</f>
        <v>0</v>
      </c>
      <c r="K2080" s="10">
        <f>+K2083+K2188+K2198+K2212+K2222+K2228</f>
        <v>0</v>
      </c>
      <c r="L2080" s="10">
        <f t="shared" ref="L2080:L2143" si="730">+H2080-I2080+J2080-K2080</f>
        <v>0</v>
      </c>
      <c r="M2080" s="10">
        <f>+M2083+M2188+M2198+M2212+M2222+M2228</f>
        <v>4393946143700</v>
      </c>
      <c r="N2080" s="10">
        <f>+N2083+N2188+N2198+N2212+N2222+N2228</f>
        <v>4278468547305.8994</v>
      </c>
      <c r="O2080" s="10">
        <f>+O2083+O2188+O2198+O2212+O2222+O2228</f>
        <v>4275424963048.7197</v>
      </c>
      <c r="P2080" s="10">
        <f>+P2083+P2188+P2198+P2212+P2222+P2228</f>
        <v>340309213141.07001</v>
      </c>
      <c r="Q2080" s="10">
        <f>+Q2083+Q2188+Q2198+Q2212+Q2222+Q2228</f>
        <v>340121413739.07001</v>
      </c>
    </row>
    <row r="2081" spans="1:17" ht="19.5" thickBot="1" x14ac:dyDescent="0.3">
      <c r="A2081" s="87" t="s">
        <v>514</v>
      </c>
      <c r="B2081" s="7" t="s">
        <v>235</v>
      </c>
      <c r="C2081" s="39" t="s">
        <v>16</v>
      </c>
      <c r="D2081" s="40">
        <v>20</v>
      </c>
      <c r="E2081" s="39" t="s">
        <v>14</v>
      </c>
      <c r="F2081" s="9" t="s">
        <v>236</v>
      </c>
      <c r="G2081" s="10">
        <f>+G2199+G2229</f>
        <v>86235881312</v>
      </c>
      <c r="H2081" s="10">
        <f>+H2199+H2229</f>
        <v>0</v>
      </c>
      <c r="I2081" s="10">
        <f>+I2199+I2229</f>
        <v>0</v>
      </c>
      <c r="J2081" s="10">
        <f>+J2199+J2229</f>
        <v>0</v>
      </c>
      <c r="K2081" s="10">
        <f>+K2199+K2229</f>
        <v>0</v>
      </c>
      <c r="L2081" s="10">
        <f t="shared" si="730"/>
        <v>0</v>
      </c>
      <c r="M2081" s="10">
        <f>+M2199+M2229</f>
        <v>86235881312</v>
      </c>
      <c r="N2081" s="10">
        <f>+N2199+N2229</f>
        <v>67875461101.620003</v>
      </c>
      <c r="O2081" s="10">
        <f>+O2199+O2229</f>
        <v>66305133313.620003</v>
      </c>
      <c r="P2081" s="10">
        <f>+P2199+P2229</f>
        <v>16340887254.129999</v>
      </c>
      <c r="Q2081" s="10">
        <f>+Q2199+Q2229</f>
        <v>16340887254.129999</v>
      </c>
    </row>
    <row r="2082" spans="1:17" ht="19.5" thickBot="1" x14ac:dyDescent="0.3">
      <c r="A2082" s="87" t="s">
        <v>514</v>
      </c>
      <c r="B2082" s="11" t="s">
        <v>237</v>
      </c>
      <c r="C2082" s="41" t="s">
        <v>13</v>
      </c>
      <c r="D2082" s="41">
        <v>11</v>
      </c>
      <c r="E2082" s="41" t="s">
        <v>14</v>
      </c>
      <c r="F2082" s="13" t="s">
        <v>238</v>
      </c>
      <c r="G2082" s="42">
        <f t="shared" ref="G2082:K2083" si="731">+G2084</f>
        <v>25000000000</v>
      </c>
      <c r="H2082" s="42">
        <f t="shared" si="731"/>
        <v>0</v>
      </c>
      <c r="I2082" s="42">
        <f t="shared" si="731"/>
        <v>0</v>
      </c>
      <c r="J2082" s="42">
        <f t="shared" si="731"/>
        <v>0</v>
      </c>
      <c r="K2082" s="42">
        <f t="shared" si="731"/>
        <v>0</v>
      </c>
      <c r="L2082" s="42">
        <f t="shared" si="730"/>
        <v>0</v>
      </c>
      <c r="M2082" s="42">
        <f>+M2084</f>
        <v>25000000000</v>
      </c>
      <c r="N2082" s="42">
        <f t="shared" ref="N2082:Q2083" si="732">+N2084</f>
        <v>4391290743.8699999</v>
      </c>
      <c r="O2082" s="42">
        <f t="shared" si="732"/>
        <v>2303964423.7199998</v>
      </c>
      <c r="P2082" s="42">
        <f t="shared" si="732"/>
        <v>1413785948.22</v>
      </c>
      <c r="Q2082" s="42">
        <f t="shared" si="732"/>
        <v>1215968509.22</v>
      </c>
    </row>
    <row r="2083" spans="1:17" ht="19.5" thickBot="1" x14ac:dyDescent="0.3">
      <c r="A2083" s="87" t="s">
        <v>514</v>
      </c>
      <c r="B2083" s="15" t="s">
        <v>237</v>
      </c>
      <c r="C2083" s="12" t="s">
        <v>13</v>
      </c>
      <c r="D2083" s="12">
        <v>13</v>
      </c>
      <c r="E2083" s="12" t="s">
        <v>14</v>
      </c>
      <c r="F2083" s="16" t="s">
        <v>238</v>
      </c>
      <c r="G2083" s="27">
        <f t="shared" si="731"/>
        <v>4326815240292</v>
      </c>
      <c r="H2083" s="27">
        <f t="shared" si="731"/>
        <v>0</v>
      </c>
      <c r="I2083" s="27">
        <f t="shared" si="731"/>
        <v>0</v>
      </c>
      <c r="J2083" s="27">
        <f t="shared" si="731"/>
        <v>0</v>
      </c>
      <c r="K2083" s="27">
        <f t="shared" si="731"/>
        <v>0</v>
      </c>
      <c r="L2083" s="27">
        <f t="shared" si="730"/>
        <v>0</v>
      </c>
      <c r="M2083" s="27">
        <f>+M2085</f>
        <v>4326815240292</v>
      </c>
      <c r="N2083" s="27">
        <f t="shared" si="732"/>
        <v>4246110873686.5898</v>
      </c>
      <c r="O2083" s="27">
        <f t="shared" si="732"/>
        <v>4245657921569.1797</v>
      </c>
      <c r="P2083" s="27">
        <f t="shared" si="732"/>
        <v>323973781731.33997</v>
      </c>
      <c r="Q2083" s="27">
        <f t="shared" si="732"/>
        <v>323915903911.33997</v>
      </c>
    </row>
    <row r="2084" spans="1:17" ht="19.5" thickBot="1" x14ac:dyDescent="0.3">
      <c r="A2084" s="87" t="s">
        <v>514</v>
      </c>
      <c r="B2084" s="15" t="s">
        <v>239</v>
      </c>
      <c r="C2084" s="12" t="s">
        <v>13</v>
      </c>
      <c r="D2084" s="12">
        <v>11</v>
      </c>
      <c r="E2084" s="12" t="s">
        <v>14</v>
      </c>
      <c r="F2084" s="16" t="s">
        <v>240</v>
      </c>
      <c r="G2084" s="27">
        <f>+G2180</f>
        <v>25000000000</v>
      </c>
      <c r="H2084" s="27">
        <f>+H2180</f>
        <v>0</v>
      </c>
      <c r="I2084" s="27">
        <f>+I2180</f>
        <v>0</v>
      </c>
      <c r="J2084" s="27">
        <f>+J2180</f>
        <v>0</v>
      </c>
      <c r="K2084" s="27">
        <f>+K2180</f>
        <v>0</v>
      </c>
      <c r="L2084" s="27">
        <f t="shared" si="730"/>
        <v>0</v>
      </c>
      <c r="M2084" s="27">
        <f>+M2180</f>
        <v>25000000000</v>
      </c>
      <c r="N2084" s="27">
        <f>+N2180</f>
        <v>4391290743.8699999</v>
      </c>
      <c r="O2084" s="27">
        <f>+O2180</f>
        <v>2303964423.7199998</v>
      </c>
      <c r="P2084" s="27">
        <f>+P2180</f>
        <v>1413785948.22</v>
      </c>
      <c r="Q2084" s="27">
        <f>+Q2180</f>
        <v>1215968509.22</v>
      </c>
    </row>
    <row r="2085" spans="1:17" ht="19.5" thickBot="1" x14ac:dyDescent="0.3">
      <c r="A2085" s="87" t="s">
        <v>514</v>
      </c>
      <c r="B2085" s="15" t="s">
        <v>239</v>
      </c>
      <c r="C2085" s="12" t="s">
        <v>13</v>
      </c>
      <c r="D2085" s="12">
        <v>13</v>
      </c>
      <c r="E2085" s="12" t="s">
        <v>14</v>
      </c>
      <c r="F2085" s="16" t="s">
        <v>240</v>
      </c>
      <c r="G2085" s="27">
        <f>+G2087+G2091+G2095+G2099+G2103+G2107+G2111+G2115+G2119+G2123+G2127+G2131+G2135+G2139+G2143+G2147+G2151+G2156+G2159+G2163+G2167+G2171+G2175+G2179</f>
        <v>4326815240292</v>
      </c>
      <c r="H2085" s="27">
        <f>+H2087+H2091+H2095+H2099+H2103+H2107+H2111+H2115+H2119+H2123+H2127+H2131+H2135+H2139+H2143+H2147+H2151+H2156+H2159+H2163+H2167+H2171+H2175+H2179</f>
        <v>0</v>
      </c>
      <c r="I2085" s="27">
        <f>+I2087+I2091+I2095+I2099+I2103+I2107+I2111+I2115+I2119+I2123+I2127+I2131+I2135+I2139+I2143+I2147+I2151+I2156+I2159+I2163+I2167+I2171+I2175+I2179</f>
        <v>0</v>
      </c>
      <c r="J2085" s="27">
        <f>+J2087+J2091+J2095+J2099+J2103+J2107+J2111+J2115+J2119+J2123+J2127+J2131+J2135+J2139+J2143+J2147+J2151+J2156+J2159+J2163+J2167+J2171+J2175+J2179</f>
        <v>0</v>
      </c>
      <c r="K2085" s="27">
        <f>+K2087+K2091+K2095+K2099+K2103+K2107+K2111+K2115+K2119+K2123+K2127+K2131+K2135+K2139+K2143+K2147+K2151+K2156+K2159+K2163+K2167+K2171+K2175+K2179</f>
        <v>0</v>
      </c>
      <c r="L2085" s="27">
        <f t="shared" si="730"/>
        <v>0</v>
      </c>
      <c r="M2085" s="27">
        <f>+M2087+M2091+M2095+M2099+M2103+M2107+M2111+M2115+M2119+M2123+M2127+M2131+M2135+M2139+M2143+M2147+M2151+M2156+M2159+M2163+M2167+M2171+M2175+M2179</f>
        <v>4326815240292</v>
      </c>
      <c r="N2085" s="27">
        <f>+N2087+N2091+N2095+N2099+N2103+N2107+N2111+N2115+N2119+N2123+N2127+N2131+N2135+N2139+N2143+N2147+N2151+N2156+N2159+N2163+N2167+N2171+N2175+N2179</f>
        <v>4246110873686.5898</v>
      </c>
      <c r="O2085" s="27">
        <f>+O2087+O2091+O2095+O2099+O2103+O2107+O2111+O2115+O2119+O2123+O2127+O2131+O2135+O2139+O2143+O2147+O2151+O2156+O2159+O2163+O2167+O2171+O2175+O2179</f>
        <v>4245657921569.1797</v>
      </c>
      <c r="P2085" s="27">
        <f>+P2087+P2091+P2095+P2099+P2103+P2107+P2111+P2115+P2119+P2123+P2127+P2131+P2135+P2139+P2143+P2147+P2151+P2156+P2159+P2163+P2167+P2171+P2175+P2179</f>
        <v>323973781731.33997</v>
      </c>
      <c r="Q2085" s="27">
        <f>+Q2087+Q2091+Q2095+Q2099+Q2103+Q2107+Q2111+Q2115+Q2119+Q2123+Q2127+Q2131+Q2135+Q2139+Q2143+Q2147+Q2151+Q2156+Q2159+Q2163+Q2167+Q2171+Q2175+Q2179</f>
        <v>323915903911.33997</v>
      </c>
    </row>
    <row r="2086" spans="1:17" ht="48" thickBot="1" x14ac:dyDescent="0.3">
      <c r="A2086" s="87" t="s">
        <v>514</v>
      </c>
      <c r="B2086" s="15" t="s">
        <v>241</v>
      </c>
      <c r="C2086" s="12" t="s">
        <v>13</v>
      </c>
      <c r="D2086" s="12">
        <v>13</v>
      </c>
      <c r="E2086" s="12" t="s">
        <v>14</v>
      </c>
      <c r="F2086" s="16" t="s">
        <v>242</v>
      </c>
      <c r="G2086" s="27">
        <f t="shared" ref="G2086:K2088" si="733">+G2087</f>
        <v>199229942693</v>
      </c>
      <c r="H2086" s="27">
        <f t="shared" si="733"/>
        <v>0</v>
      </c>
      <c r="I2086" s="27">
        <f t="shared" si="733"/>
        <v>0</v>
      </c>
      <c r="J2086" s="27">
        <f t="shared" si="733"/>
        <v>0</v>
      </c>
      <c r="K2086" s="27">
        <f t="shared" si="733"/>
        <v>0</v>
      </c>
      <c r="L2086" s="27">
        <f t="shared" si="730"/>
        <v>0</v>
      </c>
      <c r="M2086" s="27">
        <f>+M2087</f>
        <v>199229942693</v>
      </c>
      <c r="N2086" s="27">
        <f t="shared" ref="N2086:Q2088" si="734">+N2087</f>
        <v>199229942693</v>
      </c>
      <c r="O2086" s="27">
        <f t="shared" si="734"/>
        <v>199229942693</v>
      </c>
      <c r="P2086" s="27">
        <f t="shared" si="734"/>
        <v>667460180</v>
      </c>
      <c r="Q2086" s="27">
        <f t="shared" si="734"/>
        <v>667460180</v>
      </c>
    </row>
    <row r="2087" spans="1:17" ht="48" thickBot="1" x14ac:dyDescent="0.3">
      <c r="A2087" s="87" t="s">
        <v>514</v>
      </c>
      <c r="B2087" s="15" t="s">
        <v>243</v>
      </c>
      <c r="C2087" s="12" t="s">
        <v>13</v>
      </c>
      <c r="D2087" s="12">
        <v>13</v>
      </c>
      <c r="E2087" s="12" t="s">
        <v>14</v>
      </c>
      <c r="F2087" s="16" t="s">
        <v>242</v>
      </c>
      <c r="G2087" s="27">
        <f t="shared" si="733"/>
        <v>199229942693</v>
      </c>
      <c r="H2087" s="27">
        <f t="shared" si="733"/>
        <v>0</v>
      </c>
      <c r="I2087" s="27">
        <f t="shared" si="733"/>
        <v>0</v>
      </c>
      <c r="J2087" s="27">
        <f t="shared" si="733"/>
        <v>0</v>
      </c>
      <c r="K2087" s="27">
        <f t="shared" si="733"/>
        <v>0</v>
      </c>
      <c r="L2087" s="27">
        <f t="shared" si="730"/>
        <v>0</v>
      </c>
      <c r="M2087" s="27">
        <f>+M2088</f>
        <v>199229942693</v>
      </c>
      <c r="N2087" s="27">
        <f t="shared" si="734"/>
        <v>199229942693</v>
      </c>
      <c r="O2087" s="27">
        <f t="shared" si="734"/>
        <v>199229942693</v>
      </c>
      <c r="P2087" s="27">
        <f t="shared" si="734"/>
        <v>667460180</v>
      </c>
      <c r="Q2087" s="27">
        <f t="shared" si="734"/>
        <v>667460180</v>
      </c>
    </row>
    <row r="2088" spans="1:17" ht="19.5" thickBot="1" x14ac:dyDescent="0.3">
      <c r="A2088" s="87" t="s">
        <v>514</v>
      </c>
      <c r="B2088" s="15" t="s">
        <v>244</v>
      </c>
      <c r="C2088" s="12" t="s">
        <v>13</v>
      </c>
      <c r="D2088" s="12">
        <v>13</v>
      </c>
      <c r="E2088" s="12" t="s">
        <v>14</v>
      </c>
      <c r="F2088" s="16" t="s">
        <v>245</v>
      </c>
      <c r="G2088" s="27">
        <f t="shared" si="733"/>
        <v>199229942693</v>
      </c>
      <c r="H2088" s="27">
        <f t="shared" si="733"/>
        <v>0</v>
      </c>
      <c r="I2088" s="27">
        <f t="shared" si="733"/>
        <v>0</v>
      </c>
      <c r="J2088" s="27">
        <f t="shared" si="733"/>
        <v>0</v>
      </c>
      <c r="K2088" s="27">
        <f t="shared" si="733"/>
        <v>0</v>
      </c>
      <c r="L2088" s="27">
        <f t="shared" si="730"/>
        <v>0</v>
      </c>
      <c r="M2088" s="27">
        <f>+M2089</f>
        <v>199229942693</v>
      </c>
      <c r="N2088" s="27">
        <f t="shared" si="734"/>
        <v>199229942693</v>
      </c>
      <c r="O2088" s="27">
        <f t="shared" si="734"/>
        <v>199229942693</v>
      </c>
      <c r="P2088" s="27">
        <f t="shared" si="734"/>
        <v>667460180</v>
      </c>
      <c r="Q2088" s="27">
        <f t="shared" si="734"/>
        <v>667460180</v>
      </c>
    </row>
    <row r="2089" spans="1:17" ht="19.5" thickBot="1" x14ac:dyDescent="0.3">
      <c r="A2089" s="87" t="s">
        <v>514</v>
      </c>
      <c r="B2089" s="18" t="s">
        <v>246</v>
      </c>
      <c r="C2089" s="19" t="s">
        <v>13</v>
      </c>
      <c r="D2089" s="19">
        <v>13</v>
      </c>
      <c r="E2089" s="19" t="s">
        <v>14</v>
      </c>
      <c r="F2089" s="20" t="s">
        <v>247</v>
      </c>
      <c r="G2089" s="21">
        <v>199229942693</v>
      </c>
      <c r="H2089" s="21">
        <v>0</v>
      </c>
      <c r="I2089" s="21">
        <v>0</v>
      </c>
      <c r="J2089" s="21">
        <v>0</v>
      </c>
      <c r="K2089" s="21">
        <v>0</v>
      </c>
      <c r="L2089" s="21">
        <f t="shared" si="730"/>
        <v>0</v>
      </c>
      <c r="M2089" s="21">
        <f>+G2089+L2089</f>
        <v>199229942693</v>
      </c>
      <c r="N2089" s="21">
        <v>199229942693</v>
      </c>
      <c r="O2089" s="21">
        <v>199229942693</v>
      </c>
      <c r="P2089" s="21">
        <v>667460180</v>
      </c>
      <c r="Q2089" s="21">
        <v>667460180</v>
      </c>
    </row>
    <row r="2090" spans="1:17" ht="48" thickBot="1" x14ac:dyDescent="0.3">
      <c r="A2090" s="87" t="s">
        <v>514</v>
      </c>
      <c r="B2090" s="15" t="s">
        <v>248</v>
      </c>
      <c r="C2090" s="12" t="s">
        <v>13</v>
      </c>
      <c r="D2090" s="12">
        <v>13</v>
      </c>
      <c r="E2090" s="12" t="s">
        <v>14</v>
      </c>
      <c r="F2090" s="16" t="s">
        <v>249</v>
      </c>
      <c r="G2090" s="27">
        <f t="shared" ref="G2090:K2092" si="735">+G2091</f>
        <v>3111246158</v>
      </c>
      <c r="H2090" s="27">
        <f t="shared" si="735"/>
        <v>0</v>
      </c>
      <c r="I2090" s="27">
        <f t="shared" si="735"/>
        <v>0</v>
      </c>
      <c r="J2090" s="27">
        <f t="shared" si="735"/>
        <v>0</v>
      </c>
      <c r="K2090" s="27">
        <f t="shared" si="735"/>
        <v>0</v>
      </c>
      <c r="L2090" s="27">
        <f t="shared" si="730"/>
        <v>0</v>
      </c>
      <c r="M2090" s="27">
        <f>+M2091</f>
        <v>3111246158</v>
      </c>
      <c r="N2090" s="27">
        <f t="shared" ref="N2090:Q2092" si="736">+N2091</f>
        <v>3111246158</v>
      </c>
      <c r="O2090" s="27">
        <f t="shared" si="736"/>
        <v>3111246158</v>
      </c>
      <c r="P2090" s="27">
        <f t="shared" si="736"/>
        <v>0</v>
      </c>
      <c r="Q2090" s="27">
        <f t="shared" si="736"/>
        <v>0</v>
      </c>
    </row>
    <row r="2091" spans="1:17" ht="48" thickBot="1" x14ac:dyDescent="0.3">
      <c r="A2091" s="87" t="s">
        <v>514</v>
      </c>
      <c r="B2091" s="15" t="s">
        <v>250</v>
      </c>
      <c r="C2091" s="12" t="s">
        <v>13</v>
      </c>
      <c r="D2091" s="12">
        <v>13</v>
      </c>
      <c r="E2091" s="12" t="s">
        <v>14</v>
      </c>
      <c r="F2091" s="43" t="s">
        <v>249</v>
      </c>
      <c r="G2091" s="27">
        <f t="shared" si="735"/>
        <v>3111246158</v>
      </c>
      <c r="H2091" s="27">
        <f t="shared" si="735"/>
        <v>0</v>
      </c>
      <c r="I2091" s="27">
        <f t="shared" si="735"/>
        <v>0</v>
      </c>
      <c r="J2091" s="27">
        <f t="shared" si="735"/>
        <v>0</v>
      </c>
      <c r="K2091" s="27">
        <f t="shared" si="735"/>
        <v>0</v>
      </c>
      <c r="L2091" s="27">
        <f t="shared" si="730"/>
        <v>0</v>
      </c>
      <c r="M2091" s="27">
        <f>+M2092</f>
        <v>3111246158</v>
      </c>
      <c r="N2091" s="27">
        <f t="shared" si="736"/>
        <v>3111246158</v>
      </c>
      <c r="O2091" s="27">
        <f t="shared" si="736"/>
        <v>3111246158</v>
      </c>
      <c r="P2091" s="27">
        <f t="shared" si="736"/>
        <v>0</v>
      </c>
      <c r="Q2091" s="27">
        <f t="shared" si="736"/>
        <v>0</v>
      </c>
    </row>
    <row r="2092" spans="1:17" ht="19.5" thickBot="1" x14ac:dyDescent="0.3">
      <c r="A2092" s="87" t="s">
        <v>514</v>
      </c>
      <c r="B2092" s="15" t="s">
        <v>251</v>
      </c>
      <c r="C2092" s="12" t="s">
        <v>13</v>
      </c>
      <c r="D2092" s="12">
        <v>13</v>
      </c>
      <c r="E2092" s="12" t="s">
        <v>14</v>
      </c>
      <c r="F2092" s="16" t="s">
        <v>245</v>
      </c>
      <c r="G2092" s="27">
        <f t="shared" si="735"/>
        <v>3111246158</v>
      </c>
      <c r="H2092" s="27">
        <f t="shared" si="735"/>
        <v>0</v>
      </c>
      <c r="I2092" s="27">
        <f t="shared" si="735"/>
        <v>0</v>
      </c>
      <c r="J2092" s="27">
        <f t="shared" si="735"/>
        <v>0</v>
      </c>
      <c r="K2092" s="27">
        <f t="shared" si="735"/>
        <v>0</v>
      </c>
      <c r="L2092" s="27">
        <f t="shared" si="730"/>
        <v>0</v>
      </c>
      <c r="M2092" s="27">
        <f>+M2093</f>
        <v>3111246158</v>
      </c>
      <c r="N2092" s="27">
        <f t="shared" si="736"/>
        <v>3111246158</v>
      </c>
      <c r="O2092" s="27">
        <f t="shared" si="736"/>
        <v>3111246158</v>
      </c>
      <c r="P2092" s="27">
        <f t="shared" si="736"/>
        <v>0</v>
      </c>
      <c r="Q2092" s="27">
        <f t="shared" si="736"/>
        <v>0</v>
      </c>
    </row>
    <row r="2093" spans="1:17" ht="19.5" thickBot="1" x14ac:dyDescent="0.3">
      <c r="A2093" s="87" t="s">
        <v>514</v>
      </c>
      <c r="B2093" s="18" t="s">
        <v>252</v>
      </c>
      <c r="C2093" s="19" t="s">
        <v>13</v>
      </c>
      <c r="D2093" s="19">
        <v>13</v>
      </c>
      <c r="E2093" s="19" t="s">
        <v>14</v>
      </c>
      <c r="F2093" s="20" t="s">
        <v>247</v>
      </c>
      <c r="G2093" s="21">
        <v>3111246158</v>
      </c>
      <c r="H2093" s="21">
        <v>0</v>
      </c>
      <c r="I2093" s="21">
        <v>0</v>
      </c>
      <c r="J2093" s="21">
        <v>0</v>
      </c>
      <c r="K2093" s="21">
        <v>0</v>
      </c>
      <c r="L2093" s="21">
        <f t="shared" si="730"/>
        <v>0</v>
      </c>
      <c r="M2093" s="21">
        <f>+G2093+L2093</f>
        <v>3111246158</v>
      </c>
      <c r="N2093" s="21">
        <v>3111246158</v>
      </c>
      <c r="O2093" s="21">
        <v>3111246158</v>
      </c>
      <c r="P2093" s="21">
        <v>0</v>
      </c>
      <c r="Q2093" s="21">
        <v>0</v>
      </c>
    </row>
    <row r="2094" spans="1:17" ht="63.75" thickBot="1" x14ac:dyDescent="0.3">
      <c r="A2094" s="87" t="s">
        <v>514</v>
      </c>
      <c r="B2094" s="15" t="s">
        <v>253</v>
      </c>
      <c r="C2094" s="12" t="s">
        <v>13</v>
      </c>
      <c r="D2094" s="12">
        <v>13</v>
      </c>
      <c r="E2094" s="12" t="s">
        <v>14</v>
      </c>
      <c r="F2094" s="16" t="s">
        <v>254</v>
      </c>
      <c r="G2094" s="27">
        <f t="shared" ref="G2094:K2096" si="737">+G2095</f>
        <v>267568660974</v>
      </c>
      <c r="H2094" s="27">
        <f t="shared" si="737"/>
        <v>0</v>
      </c>
      <c r="I2094" s="27">
        <f t="shared" si="737"/>
        <v>0</v>
      </c>
      <c r="J2094" s="27">
        <f t="shared" si="737"/>
        <v>0</v>
      </c>
      <c r="K2094" s="27">
        <f t="shared" si="737"/>
        <v>0</v>
      </c>
      <c r="L2094" s="27">
        <f t="shared" si="730"/>
        <v>0</v>
      </c>
      <c r="M2094" s="27">
        <f>+M2095</f>
        <v>267568660974</v>
      </c>
      <c r="N2094" s="27">
        <f t="shared" ref="N2094:Q2096" si="738">+N2095</f>
        <v>267568660974</v>
      </c>
      <c r="O2094" s="27">
        <f t="shared" si="738"/>
        <v>267568660974</v>
      </c>
      <c r="P2094" s="27">
        <f t="shared" si="738"/>
        <v>515340818</v>
      </c>
      <c r="Q2094" s="27">
        <f t="shared" si="738"/>
        <v>515340818</v>
      </c>
    </row>
    <row r="2095" spans="1:17" ht="63.75" thickBot="1" x14ac:dyDescent="0.3">
      <c r="A2095" s="87" t="s">
        <v>514</v>
      </c>
      <c r="B2095" s="15" t="s">
        <v>255</v>
      </c>
      <c r="C2095" s="12" t="s">
        <v>13</v>
      </c>
      <c r="D2095" s="12">
        <v>13</v>
      </c>
      <c r="E2095" s="12" t="s">
        <v>14</v>
      </c>
      <c r="F2095" s="16" t="s">
        <v>254</v>
      </c>
      <c r="G2095" s="27">
        <f t="shared" si="737"/>
        <v>267568660974</v>
      </c>
      <c r="H2095" s="27">
        <f t="shared" si="737"/>
        <v>0</v>
      </c>
      <c r="I2095" s="27">
        <f t="shared" si="737"/>
        <v>0</v>
      </c>
      <c r="J2095" s="27">
        <f t="shared" si="737"/>
        <v>0</v>
      </c>
      <c r="K2095" s="27">
        <f t="shared" si="737"/>
        <v>0</v>
      </c>
      <c r="L2095" s="27">
        <f t="shared" si="730"/>
        <v>0</v>
      </c>
      <c r="M2095" s="27">
        <f>+M2096</f>
        <v>267568660974</v>
      </c>
      <c r="N2095" s="27">
        <f t="shared" si="738"/>
        <v>267568660974</v>
      </c>
      <c r="O2095" s="27">
        <f t="shared" si="738"/>
        <v>267568660974</v>
      </c>
      <c r="P2095" s="27">
        <f t="shared" si="738"/>
        <v>515340818</v>
      </c>
      <c r="Q2095" s="27">
        <f t="shared" si="738"/>
        <v>515340818</v>
      </c>
    </row>
    <row r="2096" spans="1:17" ht="19.5" thickBot="1" x14ac:dyDescent="0.3">
      <c r="A2096" s="87" t="s">
        <v>514</v>
      </c>
      <c r="B2096" s="15" t="s">
        <v>256</v>
      </c>
      <c r="C2096" s="12" t="s">
        <v>13</v>
      </c>
      <c r="D2096" s="12">
        <v>13</v>
      </c>
      <c r="E2096" s="12" t="s">
        <v>14</v>
      </c>
      <c r="F2096" s="16" t="s">
        <v>257</v>
      </c>
      <c r="G2096" s="27">
        <f t="shared" si="737"/>
        <v>267568660974</v>
      </c>
      <c r="H2096" s="27">
        <f t="shared" si="737"/>
        <v>0</v>
      </c>
      <c r="I2096" s="27">
        <f t="shared" si="737"/>
        <v>0</v>
      </c>
      <c r="J2096" s="27">
        <f t="shared" si="737"/>
        <v>0</v>
      </c>
      <c r="K2096" s="27">
        <f t="shared" si="737"/>
        <v>0</v>
      </c>
      <c r="L2096" s="27">
        <f t="shared" si="730"/>
        <v>0</v>
      </c>
      <c r="M2096" s="27">
        <f>+M2097</f>
        <v>267568660974</v>
      </c>
      <c r="N2096" s="27">
        <f t="shared" si="738"/>
        <v>267568660974</v>
      </c>
      <c r="O2096" s="27">
        <f t="shared" si="738"/>
        <v>267568660974</v>
      </c>
      <c r="P2096" s="27">
        <f t="shared" si="738"/>
        <v>515340818</v>
      </c>
      <c r="Q2096" s="27">
        <f t="shared" si="738"/>
        <v>515340818</v>
      </c>
    </row>
    <row r="2097" spans="1:17" ht="19.5" thickBot="1" x14ac:dyDescent="0.3">
      <c r="A2097" s="87" t="s">
        <v>514</v>
      </c>
      <c r="B2097" s="18" t="s">
        <v>258</v>
      </c>
      <c r="C2097" s="19" t="s">
        <v>13</v>
      </c>
      <c r="D2097" s="19">
        <v>13</v>
      </c>
      <c r="E2097" s="19" t="s">
        <v>14</v>
      </c>
      <c r="F2097" s="20" t="s">
        <v>247</v>
      </c>
      <c r="G2097" s="21">
        <v>267568660974</v>
      </c>
      <c r="H2097" s="21">
        <v>0</v>
      </c>
      <c r="I2097" s="21">
        <v>0</v>
      </c>
      <c r="J2097" s="21">
        <v>0</v>
      </c>
      <c r="K2097" s="21">
        <v>0</v>
      </c>
      <c r="L2097" s="21">
        <f t="shared" si="730"/>
        <v>0</v>
      </c>
      <c r="M2097" s="21">
        <f>+G2097+L2097</f>
        <v>267568660974</v>
      </c>
      <c r="N2097" s="21">
        <v>267568660974</v>
      </c>
      <c r="O2097" s="21">
        <v>267568660974</v>
      </c>
      <c r="P2097" s="21">
        <v>515340818</v>
      </c>
      <c r="Q2097" s="21">
        <v>515340818</v>
      </c>
    </row>
    <row r="2098" spans="1:17" ht="79.5" thickBot="1" x14ac:dyDescent="0.3">
      <c r="A2098" s="87" t="s">
        <v>514</v>
      </c>
      <c r="B2098" s="15" t="s">
        <v>259</v>
      </c>
      <c r="C2098" s="12" t="s">
        <v>13</v>
      </c>
      <c r="D2098" s="12">
        <v>13</v>
      </c>
      <c r="E2098" s="12" t="s">
        <v>14</v>
      </c>
      <c r="F2098" s="43" t="s">
        <v>260</v>
      </c>
      <c r="G2098" s="27">
        <f t="shared" ref="G2098:K2100" si="739">+G2099</f>
        <v>175859178607</v>
      </c>
      <c r="H2098" s="27">
        <f t="shared" si="739"/>
        <v>0</v>
      </c>
      <c r="I2098" s="27">
        <f t="shared" si="739"/>
        <v>0</v>
      </c>
      <c r="J2098" s="27">
        <f t="shared" si="739"/>
        <v>0</v>
      </c>
      <c r="K2098" s="27">
        <f t="shared" si="739"/>
        <v>0</v>
      </c>
      <c r="L2098" s="27">
        <f t="shared" si="730"/>
        <v>0</v>
      </c>
      <c r="M2098" s="27">
        <f>+M2099</f>
        <v>175859178607</v>
      </c>
      <c r="N2098" s="27">
        <f t="shared" ref="N2098:Q2100" si="740">+N2099</f>
        <v>175859178607</v>
      </c>
      <c r="O2098" s="27">
        <f t="shared" si="740"/>
        <v>175859178607</v>
      </c>
      <c r="P2098" s="27">
        <f t="shared" si="740"/>
        <v>589163443</v>
      </c>
      <c r="Q2098" s="27">
        <f t="shared" si="740"/>
        <v>589163443</v>
      </c>
    </row>
    <row r="2099" spans="1:17" ht="79.5" thickBot="1" x14ac:dyDescent="0.3">
      <c r="A2099" s="87" t="s">
        <v>514</v>
      </c>
      <c r="B2099" s="15" t="s">
        <v>261</v>
      </c>
      <c r="C2099" s="12" t="s">
        <v>13</v>
      </c>
      <c r="D2099" s="12">
        <v>13</v>
      </c>
      <c r="E2099" s="12" t="s">
        <v>14</v>
      </c>
      <c r="F2099" s="43" t="s">
        <v>260</v>
      </c>
      <c r="G2099" s="27">
        <f t="shared" si="739"/>
        <v>175859178607</v>
      </c>
      <c r="H2099" s="27">
        <f t="shared" si="739"/>
        <v>0</v>
      </c>
      <c r="I2099" s="27">
        <f t="shared" si="739"/>
        <v>0</v>
      </c>
      <c r="J2099" s="27">
        <f t="shared" si="739"/>
        <v>0</v>
      </c>
      <c r="K2099" s="27">
        <f t="shared" si="739"/>
        <v>0</v>
      </c>
      <c r="L2099" s="27">
        <f t="shared" si="730"/>
        <v>0</v>
      </c>
      <c r="M2099" s="27">
        <f>+M2100</f>
        <v>175859178607</v>
      </c>
      <c r="N2099" s="27">
        <f t="shared" si="740"/>
        <v>175859178607</v>
      </c>
      <c r="O2099" s="27">
        <f t="shared" si="740"/>
        <v>175859178607</v>
      </c>
      <c r="P2099" s="27">
        <f t="shared" si="740"/>
        <v>589163443</v>
      </c>
      <c r="Q2099" s="27">
        <f t="shared" si="740"/>
        <v>589163443</v>
      </c>
    </row>
    <row r="2100" spans="1:17" ht="19.5" thickBot="1" x14ac:dyDescent="0.3">
      <c r="A2100" s="87" t="s">
        <v>514</v>
      </c>
      <c r="B2100" s="15" t="s">
        <v>262</v>
      </c>
      <c r="C2100" s="12" t="s">
        <v>13</v>
      </c>
      <c r="D2100" s="12">
        <v>13</v>
      </c>
      <c r="E2100" s="12" t="s">
        <v>14</v>
      </c>
      <c r="F2100" s="16" t="s">
        <v>257</v>
      </c>
      <c r="G2100" s="27">
        <f t="shared" si="739"/>
        <v>175859178607</v>
      </c>
      <c r="H2100" s="27">
        <f t="shared" si="739"/>
        <v>0</v>
      </c>
      <c r="I2100" s="27">
        <f t="shared" si="739"/>
        <v>0</v>
      </c>
      <c r="J2100" s="27">
        <f t="shared" si="739"/>
        <v>0</v>
      </c>
      <c r="K2100" s="27">
        <f t="shared" si="739"/>
        <v>0</v>
      </c>
      <c r="L2100" s="27">
        <f t="shared" si="730"/>
        <v>0</v>
      </c>
      <c r="M2100" s="27">
        <f>+M2101</f>
        <v>175859178607</v>
      </c>
      <c r="N2100" s="27">
        <f t="shared" si="740"/>
        <v>175859178607</v>
      </c>
      <c r="O2100" s="27">
        <f t="shared" si="740"/>
        <v>175859178607</v>
      </c>
      <c r="P2100" s="27">
        <f t="shared" si="740"/>
        <v>589163443</v>
      </c>
      <c r="Q2100" s="27">
        <f t="shared" si="740"/>
        <v>589163443</v>
      </c>
    </row>
    <row r="2101" spans="1:17" ht="19.5" thickBot="1" x14ac:dyDescent="0.3">
      <c r="A2101" s="87" t="s">
        <v>514</v>
      </c>
      <c r="B2101" s="18" t="s">
        <v>263</v>
      </c>
      <c r="C2101" s="19" t="s">
        <v>13</v>
      </c>
      <c r="D2101" s="19">
        <v>13</v>
      </c>
      <c r="E2101" s="19" t="s">
        <v>14</v>
      </c>
      <c r="F2101" s="20" t="s">
        <v>247</v>
      </c>
      <c r="G2101" s="21">
        <v>175859178607</v>
      </c>
      <c r="H2101" s="21">
        <v>0</v>
      </c>
      <c r="I2101" s="21">
        <v>0</v>
      </c>
      <c r="J2101" s="21">
        <v>0</v>
      </c>
      <c r="K2101" s="21">
        <v>0</v>
      </c>
      <c r="L2101" s="21">
        <f t="shared" si="730"/>
        <v>0</v>
      </c>
      <c r="M2101" s="21">
        <f>+G2101+L2101</f>
        <v>175859178607</v>
      </c>
      <c r="N2101" s="21">
        <v>175859178607</v>
      </c>
      <c r="O2101" s="21">
        <v>175859178607</v>
      </c>
      <c r="P2101" s="21">
        <v>589163443</v>
      </c>
      <c r="Q2101" s="21">
        <v>589163443</v>
      </c>
    </row>
    <row r="2102" spans="1:17" ht="63.75" thickBot="1" x14ac:dyDescent="0.3">
      <c r="A2102" s="87" t="s">
        <v>514</v>
      </c>
      <c r="B2102" s="15" t="s">
        <v>264</v>
      </c>
      <c r="C2102" s="12" t="s">
        <v>13</v>
      </c>
      <c r="D2102" s="12">
        <v>13</v>
      </c>
      <c r="E2102" s="12" t="s">
        <v>14</v>
      </c>
      <c r="F2102" s="16" t="s">
        <v>265</v>
      </c>
      <c r="G2102" s="27">
        <f t="shared" ref="G2102:K2104" si="741">+G2103</f>
        <v>253083219752</v>
      </c>
      <c r="H2102" s="27">
        <f t="shared" si="741"/>
        <v>0</v>
      </c>
      <c r="I2102" s="27">
        <f t="shared" si="741"/>
        <v>0</v>
      </c>
      <c r="J2102" s="27">
        <f t="shared" si="741"/>
        <v>0</v>
      </c>
      <c r="K2102" s="27">
        <f t="shared" si="741"/>
        <v>0</v>
      </c>
      <c r="L2102" s="27">
        <f t="shared" si="730"/>
        <v>0</v>
      </c>
      <c r="M2102" s="27">
        <f>+M2103</f>
        <v>253083219752</v>
      </c>
      <c r="N2102" s="27">
        <f t="shared" ref="N2102:Q2104" si="742">+N2103</f>
        <v>253083219752</v>
      </c>
      <c r="O2102" s="27">
        <f t="shared" si="742"/>
        <v>253083219752</v>
      </c>
      <c r="P2102" s="27">
        <f t="shared" si="742"/>
        <v>8076357952</v>
      </c>
      <c r="Q2102" s="27">
        <f t="shared" si="742"/>
        <v>8076357952</v>
      </c>
    </row>
    <row r="2103" spans="1:17" ht="63.75" thickBot="1" x14ac:dyDescent="0.3">
      <c r="A2103" s="87" t="s">
        <v>514</v>
      </c>
      <c r="B2103" s="15" t="s">
        <v>266</v>
      </c>
      <c r="C2103" s="12" t="s">
        <v>13</v>
      </c>
      <c r="D2103" s="12">
        <v>13</v>
      </c>
      <c r="E2103" s="12" t="s">
        <v>14</v>
      </c>
      <c r="F2103" s="43" t="s">
        <v>265</v>
      </c>
      <c r="G2103" s="27">
        <f t="shared" si="741"/>
        <v>253083219752</v>
      </c>
      <c r="H2103" s="27">
        <f t="shared" si="741"/>
        <v>0</v>
      </c>
      <c r="I2103" s="27">
        <f t="shared" si="741"/>
        <v>0</v>
      </c>
      <c r="J2103" s="27">
        <f t="shared" si="741"/>
        <v>0</v>
      </c>
      <c r="K2103" s="27">
        <f t="shared" si="741"/>
        <v>0</v>
      </c>
      <c r="L2103" s="27">
        <f t="shared" si="730"/>
        <v>0</v>
      </c>
      <c r="M2103" s="27">
        <f>+M2104</f>
        <v>253083219752</v>
      </c>
      <c r="N2103" s="27">
        <f t="shared" si="742"/>
        <v>253083219752</v>
      </c>
      <c r="O2103" s="27">
        <f t="shared" si="742"/>
        <v>253083219752</v>
      </c>
      <c r="P2103" s="27">
        <f t="shared" si="742"/>
        <v>8076357952</v>
      </c>
      <c r="Q2103" s="27">
        <f t="shared" si="742"/>
        <v>8076357952</v>
      </c>
    </row>
    <row r="2104" spans="1:17" ht="19.5" thickBot="1" x14ac:dyDescent="0.3">
      <c r="A2104" s="87" t="s">
        <v>514</v>
      </c>
      <c r="B2104" s="15" t="s">
        <v>267</v>
      </c>
      <c r="C2104" s="12" t="s">
        <v>13</v>
      </c>
      <c r="D2104" s="12">
        <v>13</v>
      </c>
      <c r="E2104" s="12" t="s">
        <v>14</v>
      </c>
      <c r="F2104" s="16" t="s">
        <v>257</v>
      </c>
      <c r="G2104" s="27">
        <f t="shared" si="741"/>
        <v>253083219752</v>
      </c>
      <c r="H2104" s="27">
        <f t="shared" si="741"/>
        <v>0</v>
      </c>
      <c r="I2104" s="27">
        <f t="shared" si="741"/>
        <v>0</v>
      </c>
      <c r="J2104" s="27">
        <f t="shared" si="741"/>
        <v>0</v>
      </c>
      <c r="K2104" s="27">
        <f t="shared" si="741"/>
        <v>0</v>
      </c>
      <c r="L2104" s="27">
        <f t="shared" si="730"/>
        <v>0</v>
      </c>
      <c r="M2104" s="27">
        <f>+M2105</f>
        <v>253083219752</v>
      </c>
      <c r="N2104" s="27">
        <f t="shared" si="742"/>
        <v>253083219752</v>
      </c>
      <c r="O2104" s="27">
        <f t="shared" si="742"/>
        <v>253083219752</v>
      </c>
      <c r="P2104" s="27">
        <f t="shared" si="742"/>
        <v>8076357952</v>
      </c>
      <c r="Q2104" s="27">
        <f t="shared" si="742"/>
        <v>8076357952</v>
      </c>
    </row>
    <row r="2105" spans="1:17" ht="19.5" thickBot="1" x14ac:dyDescent="0.3">
      <c r="A2105" s="87" t="s">
        <v>514</v>
      </c>
      <c r="B2105" s="18" t="s">
        <v>268</v>
      </c>
      <c r="C2105" s="19" t="s">
        <v>13</v>
      </c>
      <c r="D2105" s="19">
        <v>13</v>
      </c>
      <c r="E2105" s="19" t="s">
        <v>14</v>
      </c>
      <c r="F2105" s="20" t="s">
        <v>247</v>
      </c>
      <c r="G2105" s="21">
        <v>253083219752</v>
      </c>
      <c r="H2105" s="21">
        <v>0</v>
      </c>
      <c r="I2105" s="21">
        <v>0</v>
      </c>
      <c r="J2105" s="21">
        <v>0</v>
      </c>
      <c r="K2105" s="21">
        <v>0</v>
      </c>
      <c r="L2105" s="21">
        <f t="shared" si="730"/>
        <v>0</v>
      </c>
      <c r="M2105" s="21">
        <f>+G2105+L2105</f>
        <v>253083219752</v>
      </c>
      <c r="N2105" s="21">
        <v>253083219752</v>
      </c>
      <c r="O2105" s="21">
        <v>253083219752</v>
      </c>
      <c r="P2105" s="21">
        <v>8076357952</v>
      </c>
      <c r="Q2105" s="21">
        <v>8076357952</v>
      </c>
    </row>
    <row r="2106" spans="1:17" ht="63.75" thickBot="1" x14ac:dyDescent="0.3">
      <c r="A2106" s="87" t="s">
        <v>514</v>
      </c>
      <c r="B2106" s="15" t="s">
        <v>269</v>
      </c>
      <c r="C2106" s="12" t="s">
        <v>13</v>
      </c>
      <c r="D2106" s="12">
        <v>13</v>
      </c>
      <c r="E2106" s="12" t="s">
        <v>14</v>
      </c>
      <c r="F2106" s="16" t="s">
        <v>270</v>
      </c>
      <c r="G2106" s="27">
        <f t="shared" ref="G2106:K2108" si="743">+G2107</f>
        <v>243923443489</v>
      </c>
      <c r="H2106" s="27">
        <f t="shared" si="743"/>
        <v>0</v>
      </c>
      <c r="I2106" s="27">
        <f t="shared" si="743"/>
        <v>0</v>
      </c>
      <c r="J2106" s="27">
        <f t="shared" si="743"/>
        <v>0</v>
      </c>
      <c r="K2106" s="27">
        <f t="shared" si="743"/>
        <v>0</v>
      </c>
      <c r="L2106" s="27">
        <f t="shared" si="730"/>
        <v>0</v>
      </c>
      <c r="M2106" s="27">
        <f>+M2107</f>
        <v>243923443489</v>
      </c>
      <c r="N2106" s="27">
        <f t="shared" ref="N2106:Q2108" si="744">+N2107</f>
        <v>243923443489</v>
      </c>
      <c r="O2106" s="27">
        <f t="shared" si="744"/>
        <v>243923443489</v>
      </c>
      <c r="P2106" s="27">
        <f t="shared" si="744"/>
        <v>21653320129</v>
      </c>
      <c r="Q2106" s="27">
        <f t="shared" si="744"/>
        <v>21653320129</v>
      </c>
    </row>
    <row r="2107" spans="1:17" ht="63.75" thickBot="1" x14ac:dyDescent="0.3">
      <c r="A2107" s="87" t="s">
        <v>514</v>
      </c>
      <c r="B2107" s="15" t="s">
        <v>271</v>
      </c>
      <c r="C2107" s="12" t="s">
        <v>13</v>
      </c>
      <c r="D2107" s="12">
        <v>13</v>
      </c>
      <c r="E2107" s="12" t="s">
        <v>14</v>
      </c>
      <c r="F2107" s="16" t="s">
        <v>270</v>
      </c>
      <c r="G2107" s="27">
        <f t="shared" si="743"/>
        <v>243923443489</v>
      </c>
      <c r="H2107" s="27">
        <f t="shared" si="743"/>
        <v>0</v>
      </c>
      <c r="I2107" s="27">
        <f t="shared" si="743"/>
        <v>0</v>
      </c>
      <c r="J2107" s="27">
        <f t="shared" si="743"/>
        <v>0</v>
      </c>
      <c r="K2107" s="27">
        <f t="shared" si="743"/>
        <v>0</v>
      </c>
      <c r="L2107" s="27">
        <f t="shared" si="730"/>
        <v>0</v>
      </c>
      <c r="M2107" s="27">
        <f>+M2108</f>
        <v>243923443489</v>
      </c>
      <c r="N2107" s="27">
        <f t="shared" si="744"/>
        <v>243923443489</v>
      </c>
      <c r="O2107" s="27">
        <f t="shared" si="744"/>
        <v>243923443489</v>
      </c>
      <c r="P2107" s="27">
        <f t="shared" si="744"/>
        <v>21653320129</v>
      </c>
      <c r="Q2107" s="27">
        <f t="shared" si="744"/>
        <v>21653320129</v>
      </c>
    </row>
    <row r="2108" spans="1:17" ht="19.5" thickBot="1" x14ac:dyDescent="0.3">
      <c r="A2108" s="87" t="s">
        <v>514</v>
      </c>
      <c r="B2108" s="15" t="s">
        <v>272</v>
      </c>
      <c r="C2108" s="12" t="s">
        <v>13</v>
      </c>
      <c r="D2108" s="12">
        <v>13</v>
      </c>
      <c r="E2108" s="12" t="s">
        <v>14</v>
      </c>
      <c r="F2108" s="16" t="s">
        <v>257</v>
      </c>
      <c r="G2108" s="27">
        <f t="shared" si="743"/>
        <v>243923443489</v>
      </c>
      <c r="H2108" s="27">
        <f t="shared" si="743"/>
        <v>0</v>
      </c>
      <c r="I2108" s="27">
        <f t="shared" si="743"/>
        <v>0</v>
      </c>
      <c r="J2108" s="27">
        <f t="shared" si="743"/>
        <v>0</v>
      </c>
      <c r="K2108" s="27">
        <f t="shared" si="743"/>
        <v>0</v>
      </c>
      <c r="L2108" s="27">
        <f t="shared" si="730"/>
        <v>0</v>
      </c>
      <c r="M2108" s="27">
        <f>+M2109</f>
        <v>243923443489</v>
      </c>
      <c r="N2108" s="27">
        <f t="shared" si="744"/>
        <v>243923443489</v>
      </c>
      <c r="O2108" s="27">
        <f t="shared" si="744"/>
        <v>243923443489</v>
      </c>
      <c r="P2108" s="27">
        <f t="shared" si="744"/>
        <v>21653320129</v>
      </c>
      <c r="Q2108" s="27">
        <f t="shared" si="744"/>
        <v>21653320129</v>
      </c>
    </row>
    <row r="2109" spans="1:17" ht="19.5" thickBot="1" x14ac:dyDescent="0.3">
      <c r="A2109" s="87" t="s">
        <v>514</v>
      </c>
      <c r="B2109" s="18" t="s">
        <v>273</v>
      </c>
      <c r="C2109" s="19" t="s">
        <v>13</v>
      </c>
      <c r="D2109" s="19">
        <v>13</v>
      </c>
      <c r="E2109" s="19" t="s">
        <v>14</v>
      </c>
      <c r="F2109" s="20" t="s">
        <v>247</v>
      </c>
      <c r="G2109" s="21">
        <v>243923443489</v>
      </c>
      <c r="H2109" s="21">
        <v>0</v>
      </c>
      <c r="I2109" s="21">
        <v>0</v>
      </c>
      <c r="J2109" s="21">
        <v>0</v>
      </c>
      <c r="K2109" s="21">
        <v>0</v>
      </c>
      <c r="L2109" s="21">
        <f t="shared" si="730"/>
        <v>0</v>
      </c>
      <c r="M2109" s="21">
        <f>+G2109+L2109</f>
        <v>243923443489</v>
      </c>
      <c r="N2109" s="21">
        <v>243923443489</v>
      </c>
      <c r="O2109" s="21">
        <v>243923443489</v>
      </c>
      <c r="P2109" s="21">
        <v>21653320129</v>
      </c>
      <c r="Q2109" s="21">
        <v>21653320129</v>
      </c>
    </row>
    <row r="2110" spans="1:17" ht="63.75" thickBot="1" x14ac:dyDescent="0.3">
      <c r="A2110" s="87" t="s">
        <v>514</v>
      </c>
      <c r="B2110" s="15" t="s">
        <v>274</v>
      </c>
      <c r="C2110" s="12" t="s">
        <v>13</v>
      </c>
      <c r="D2110" s="12">
        <v>13</v>
      </c>
      <c r="E2110" s="12" t="s">
        <v>14</v>
      </c>
      <c r="F2110" s="16" t="s">
        <v>275</v>
      </c>
      <c r="G2110" s="27">
        <f t="shared" ref="G2110:K2112" si="745">+G2111</f>
        <v>173754342655</v>
      </c>
      <c r="H2110" s="27">
        <f t="shared" si="745"/>
        <v>0</v>
      </c>
      <c r="I2110" s="27">
        <f t="shared" si="745"/>
        <v>0</v>
      </c>
      <c r="J2110" s="27">
        <f t="shared" si="745"/>
        <v>0</v>
      </c>
      <c r="K2110" s="27">
        <f t="shared" si="745"/>
        <v>0</v>
      </c>
      <c r="L2110" s="27">
        <f t="shared" si="730"/>
        <v>0</v>
      </c>
      <c r="M2110" s="27">
        <f>+M2111</f>
        <v>173754342655</v>
      </c>
      <c r="N2110" s="27">
        <f t="shared" ref="N2110:Q2112" si="746">+N2111</f>
        <v>173754342655</v>
      </c>
      <c r="O2110" s="27">
        <f t="shared" si="746"/>
        <v>173754342655</v>
      </c>
      <c r="P2110" s="27">
        <f t="shared" si="746"/>
        <v>26218470693</v>
      </c>
      <c r="Q2110" s="27">
        <f t="shared" si="746"/>
        <v>26218470693</v>
      </c>
    </row>
    <row r="2111" spans="1:17" ht="63.75" thickBot="1" x14ac:dyDescent="0.3">
      <c r="A2111" s="87" t="s">
        <v>514</v>
      </c>
      <c r="B2111" s="15" t="s">
        <v>276</v>
      </c>
      <c r="C2111" s="12" t="s">
        <v>13</v>
      </c>
      <c r="D2111" s="12">
        <v>13</v>
      </c>
      <c r="E2111" s="12" t="s">
        <v>14</v>
      </c>
      <c r="F2111" s="43" t="s">
        <v>275</v>
      </c>
      <c r="G2111" s="27">
        <f t="shared" si="745"/>
        <v>173754342655</v>
      </c>
      <c r="H2111" s="27">
        <f t="shared" si="745"/>
        <v>0</v>
      </c>
      <c r="I2111" s="27">
        <f t="shared" si="745"/>
        <v>0</v>
      </c>
      <c r="J2111" s="27">
        <f t="shared" si="745"/>
        <v>0</v>
      </c>
      <c r="K2111" s="27">
        <f t="shared" si="745"/>
        <v>0</v>
      </c>
      <c r="L2111" s="27">
        <f t="shared" si="730"/>
        <v>0</v>
      </c>
      <c r="M2111" s="27">
        <f>+M2112</f>
        <v>173754342655</v>
      </c>
      <c r="N2111" s="27">
        <f t="shared" si="746"/>
        <v>173754342655</v>
      </c>
      <c r="O2111" s="27">
        <f t="shared" si="746"/>
        <v>173754342655</v>
      </c>
      <c r="P2111" s="27">
        <f t="shared" si="746"/>
        <v>26218470693</v>
      </c>
      <c r="Q2111" s="27">
        <f t="shared" si="746"/>
        <v>26218470693</v>
      </c>
    </row>
    <row r="2112" spans="1:17" ht="19.5" thickBot="1" x14ac:dyDescent="0.3">
      <c r="A2112" s="87" t="s">
        <v>514</v>
      </c>
      <c r="B2112" s="15" t="s">
        <v>277</v>
      </c>
      <c r="C2112" s="12" t="s">
        <v>13</v>
      </c>
      <c r="D2112" s="12">
        <v>13</v>
      </c>
      <c r="E2112" s="12" t="s">
        <v>14</v>
      </c>
      <c r="F2112" s="16" t="s">
        <v>257</v>
      </c>
      <c r="G2112" s="27">
        <f t="shared" si="745"/>
        <v>173754342655</v>
      </c>
      <c r="H2112" s="27">
        <f t="shared" si="745"/>
        <v>0</v>
      </c>
      <c r="I2112" s="27">
        <f t="shared" si="745"/>
        <v>0</v>
      </c>
      <c r="J2112" s="27">
        <f t="shared" si="745"/>
        <v>0</v>
      </c>
      <c r="K2112" s="27">
        <f t="shared" si="745"/>
        <v>0</v>
      </c>
      <c r="L2112" s="27">
        <f t="shared" si="730"/>
        <v>0</v>
      </c>
      <c r="M2112" s="27">
        <f>+M2113</f>
        <v>173754342655</v>
      </c>
      <c r="N2112" s="27">
        <f t="shared" si="746"/>
        <v>173754342655</v>
      </c>
      <c r="O2112" s="27">
        <f t="shared" si="746"/>
        <v>173754342655</v>
      </c>
      <c r="P2112" s="27">
        <f t="shared" si="746"/>
        <v>26218470693</v>
      </c>
      <c r="Q2112" s="27">
        <f t="shared" si="746"/>
        <v>26218470693</v>
      </c>
    </row>
    <row r="2113" spans="1:17" ht="19.5" thickBot="1" x14ac:dyDescent="0.3">
      <c r="A2113" s="87" t="s">
        <v>514</v>
      </c>
      <c r="B2113" s="18" t="s">
        <v>278</v>
      </c>
      <c r="C2113" s="19" t="s">
        <v>13</v>
      </c>
      <c r="D2113" s="19">
        <v>13</v>
      </c>
      <c r="E2113" s="19" t="s">
        <v>14</v>
      </c>
      <c r="F2113" s="20" t="s">
        <v>247</v>
      </c>
      <c r="G2113" s="21">
        <v>173754342655</v>
      </c>
      <c r="H2113" s="21">
        <v>0</v>
      </c>
      <c r="I2113" s="21">
        <v>0</v>
      </c>
      <c r="J2113" s="21">
        <v>0</v>
      </c>
      <c r="K2113" s="21">
        <v>0</v>
      </c>
      <c r="L2113" s="21">
        <f t="shared" si="730"/>
        <v>0</v>
      </c>
      <c r="M2113" s="21">
        <f>+G2113+L2113</f>
        <v>173754342655</v>
      </c>
      <c r="N2113" s="21">
        <v>173754342655</v>
      </c>
      <c r="O2113" s="21">
        <v>173754342655</v>
      </c>
      <c r="P2113" s="21">
        <v>26218470693</v>
      </c>
      <c r="Q2113" s="21">
        <v>26218470693</v>
      </c>
    </row>
    <row r="2114" spans="1:17" ht="63.75" thickBot="1" x14ac:dyDescent="0.3">
      <c r="A2114" s="87" t="s">
        <v>514</v>
      </c>
      <c r="B2114" s="15" t="s">
        <v>279</v>
      </c>
      <c r="C2114" s="12" t="s">
        <v>13</v>
      </c>
      <c r="D2114" s="12">
        <v>13</v>
      </c>
      <c r="E2114" s="12" t="s">
        <v>14</v>
      </c>
      <c r="F2114" s="16" t="s">
        <v>280</v>
      </c>
      <c r="G2114" s="27">
        <f t="shared" ref="G2114:K2116" si="747">+G2115</f>
        <v>188036887431</v>
      </c>
      <c r="H2114" s="27">
        <f t="shared" si="747"/>
        <v>0</v>
      </c>
      <c r="I2114" s="27">
        <f t="shared" si="747"/>
        <v>0</v>
      </c>
      <c r="J2114" s="27">
        <f t="shared" si="747"/>
        <v>0</v>
      </c>
      <c r="K2114" s="27">
        <f t="shared" si="747"/>
        <v>0</v>
      </c>
      <c r="L2114" s="27">
        <f t="shared" si="730"/>
        <v>0</v>
      </c>
      <c r="M2114" s="27">
        <f>+M2115</f>
        <v>188036887431</v>
      </c>
      <c r="N2114" s="27">
        <f t="shared" ref="N2114:Q2116" si="748">+N2115</f>
        <v>188036887431</v>
      </c>
      <c r="O2114" s="27">
        <f t="shared" si="748"/>
        <v>188036887431</v>
      </c>
      <c r="P2114" s="27">
        <f t="shared" si="748"/>
        <v>31914916292</v>
      </c>
      <c r="Q2114" s="27">
        <f t="shared" si="748"/>
        <v>31914916292</v>
      </c>
    </row>
    <row r="2115" spans="1:17" ht="63.75" thickBot="1" x14ac:dyDescent="0.3">
      <c r="A2115" s="87" t="s">
        <v>514</v>
      </c>
      <c r="B2115" s="15" t="s">
        <v>281</v>
      </c>
      <c r="C2115" s="12" t="s">
        <v>13</v>
      </c>
      <c r="D2115" s="12">
        <v>13</v>
      </c>
      <c r="E2115" s="12" t="s">
        <v>14</v>
      </c>
      <c r="F2115" s="43" t="s">
        <v>280</v>
      </c>
      <c r="G2115" s="27">
        <f t="shared" si="747"/>
        <v>188036887431</v>
      </c>
      <c r="H2115" s="27">
        <f t="shared" si="747"/>
        <v>0</v>
      </c>
      <c r="I2115" s="27">
        <f t="shared" si="747"/>
        <v>0</v>
      </c>
      <c r="J2115" s="27">
        <f t="shared" si="747"/>
        <v>0</v>
      </c>
      <c r="K2115" s="27">
        <f t="shared" si="747"/>
        <v>0</v>
      </c>
      <c r="L2115" s="27">
        <f t="shared" si="730"/>
        <v>0</v>
      </c>
      <c r="M2115" s="27">
        <f>+M2116</f>
        <v>188036887431</v>
      </c>
      <c r="N2115" s="27">
        <f t="shared" si="748"/>
        <v>188036887431</v>
      </c>
      <c r="O2115" s="27">
        <f t="shared" si="748"/>
        <v>188036887431</v>
      </c>
      <c r="P2115" s="27">
        <f t="shared" si="748"/>
        <v>31914916292</v>
      </c>
      <c r="Q2115" s="27">
        <f t="shared" si="748"/>
        <v>31914916292</v>
      </c>
    </row>
    <row r="2116" spans="1:17" ht="19.5" thickBot="1" x14ac:dyDescent="0.3">
      <c r="A2116" s="87" t="s">
        <v>514</v>
      </c>
      <c r="B2116" s="15" t="s">
        <v>282</v>
      </c>
      <c r="C2116" s="12" t="s">
        <v>13</v>
      </c>
      <c r="D2116" s="12">
        <v>13</v>
      </c>
      <c r="E2116" s="12" t="s">
        <v>14</v>
      </c>
      <c r="F2116" s="16" t="s">
        <v>257</v>
      </c>
      <c r="G2116" s="27">
        <f t="shared" si="747"/>
        <v>188036887431</v>
      </c>
      <c r="H2116" s="27">
        <f t="shared" si="747"/>
        <v>0</v>
      </c>
      <c r="I2116" s="27">
        <f t="shared" si="747"/>
        <v>0</v>
      </c>
      <c r="J2116" s="27">
        <f t="shared" si="747"/>
        <v>0</v>
      </c>
      <c r="K2116" s="27">
        <f t="shared" si="747"/>
        <v>0</v>
      </c>
      <c r="L2116" s="27">
        <f t="shared" si="730"/>
        <v>0</v>
      </c>
      <c r="M2116" s="27">
        <f>+M2117</f>
        <v>188036887431</v>
      </c>
      <c r="N2116" s="27">
        <f t="shared" si="748"/>
        <v>188036887431</v>
      </c>
      <c r="O2116" s="27">
        <f t="shared" si="748"/>
        <v>188036887431</v>
      </c>
      <c r="P2116" s="27">
        <f t="shared" si="748"/>
        <v>31914916292</v>
      </c>
      <c r="Q2116" s="27">
        <f t="shared" si="748"/>
        <v>31914916292</v>
      </c>
    </row>
    <row r="2117" spans="1:17" ht="19.5" thickBot="1" x14ac:dyDescent="0.3">
      <c r="A2117" s="87" t="s">
        <v>514</v>
      </c>
      <c r="B2117" s="18" t="s">
        <v>283</v>
      </c>
      <c r="C2117" s="19" t="s">
        <v>13</v>
      </c>
      <c r="D2117" s="19">
        <v>13</v>
      </c>
      <c r="E2117" s="19" t="s">
        <v>14</v>
      </c>
      <c r="F2117" s="20" t="s">
        <v>247</v>
      </c>
      <c r="G2117" s="21">
        <v>188036887431</v>
      </c>
      <c r="H2117" s="21">
        <v>0</v>
      </c>
      <c r="I2117" s="21">
        <v>0</v>
      </c>
      <c r="J2117" s="21">
        <v>0</v>
      </c>
      <c r="K2117" s="21">
        <v>0</v>
      </c>
      <c r="L2117" s="21">
        <f t="shared" si="730"/>
        <v>0</v>
      </c>
      <c r="M2117" s="21">
        <f>+G2117+L2117</f>
        <v>188036887431</v>
      </c>
      <c r="N2117" s="21">
        <v>188036887431</v>
      </c>
      <c r="O2117" s="21">
        <v>188036887431</v>
      </c>
      <c r="P2117" s="21">
        <v>31914916292</v>
      </c>
      <c r="Q2117" s="21">
        <v>31914916292</v>
      </c>
    </row>
    <row r="2118" spans="1:17" ht="63.75" thickBot="1" x14ac:dyDescent="0.3">
      <c r="A2118" s="87" t="s">
        <v>514</v>
      </c>
      <c r="B2118" s="15" t="s">
        <v>284</v>
      </c>
      <c r="C2118" s="12" t="s">
        <v>13</v>
      </c>
      <c r="D2118" s="12">
        <v>13</v>
      </c>
      <c r="E2118" s="12" t="s">
        <v>14</v>
      </c>
      <c r="F2118" s="16" t="s">
        <v>285</v>
      </c>
      <c r="G2118" s="27">
        <f t="shared" ref="G2118:K2120" si="749">+G2119</f>
        <v>230526549416</v>
      </c>
      <c r="H2118" s="27">
        <f t="shared" si="749"/>
        <v>0</v>
      </c>
      <c r="I2118" s="27">
        <f t="shared" si="749"/>
        <v>0</v>
      </c>
      <c r="J2118" s="27">
        <f t="shared" si="749"/>
        <v>0</v>
      </c>
      <c r="K2118" s="27">
        <f t="shared" si="749"/>
        <v>0</v>
      </c>
      <c r="L2118" s="27">
        <f t="shared" si="730"/>
        <v>0</v>
      </c>
      <c r="M2118" s="27">
        <f>+M2119</f>
        <v>230526549416</v>
      </c>
      <c r="N2118" s="27">
        <f t="shared" ref="N2118:Q2120" si="750">+N2119</f>
        <v>230526549416</v>
      </c>
      <c r="O2118" s="27">
        <f t="shared" si="750"/>
        <v>230526549416</v>
      </c>
      <c r="P2118" s="27">
        <f t="shared" si="750"/>
        <v>27184528940</v>
      </c>
      <c r="Q2118" s="27">
        <f t="shared" si="750"/>
        <v>27184528940</v>
      </c>
    </row>
    <row r="2119" spans="1:17" ht="63.75" thickBot="1" x14ac:dyDescent="0.3">
      <c r="A2119" s="87" t="s">
        <v>514</v>
      </c>
      <c r="B2119" s="15" t="s">
        <v>286</v>
      </c>
      <c r="C2119" s="12" t="s">
        <v>13</v>
      </c>
      <c r="D2119" s="12">
        <v>13</v>
      </c>
      <c r="E2119" s="12" t="s">
        <v>14</v>
      </c>
      <c r="F2119" s="43" t="s">
        <v>285</v>
      </c>
      <c r="G2119" s="27">
        <f t="shared" si="749"/>
        <v>230526549416</v>
      </c>
      <c r="H2119" s="27">
        <f t="shared" si="749"/>
        <v>0</v>
      </c>
      <c r="I2119" s="27">
        <f t="shared" si="749"/>
        <v>0</v>
      </c>
      <c r="J2119" s="27">
        <f t="shared" si="749"/>
        <v>0</v>
      </c>
      <c r="K2119" s="27">
        <f t="shared" si="749"/>
        <v>0</v>
      </c>
      <c r="L2119" s="27">
        <f t="shared" si="730"/>
        <v>0</v>
      </c>
      <c r="M2119" s="27">
        <f>+M2120</f>
        <v>230526549416</v>
      </c>
      <c r="N2119" s="27">
        <f t="shared" si="750"/>
        <v>230526549416</v>
      </c>
      <c r="O2119" s="27">
        <f t="shared" si="750"/>
        <v>230526549416</v>
      </c>
      <c r="P2119" s="27">
        <f t="shared" si="750"/>
        <v>27184528940</v>
      </c>
      <c r="Q2119" s="27">
        <f t="shared" si="750"/>
        <v>27184528940</v>
      </c>
    </row>
    <row r="2120" spans="1:17" ht="19.5" thickBot="1" x14ac:dyDescent="0.3">
      <c r="A2120" s="87" t="s">
        <v>514</v>
      </c>
      <c r="B2120" s="15" t="s">
        <v>287</v>
      </c>
      <c r="C2120" s="12" t="s">
        <v>13</v>
      </c>
      <c r="D2120" s="12">
        <v>13</v>
      </c>
      <c r="E2120" s="12" t="s">
        <v>14</v>
      </c>
      <c r="F2120" s="16" t="s">
        <v>257</v>
      </c>
      <c r="G2120" s="27">
        <f t="shared" si="749"/>
        <v>230526549416</v>
      </c>
      <c r="H2120" s="27">
        <f t="shared" si="749"/>
        <v>0</v>
      </c>
      <c r="I2120" s="27">
        <f t="shared" si="749"/>
        <v>0</v>
      </c>
      <c r="J2120" s="27">
        <f t="shared" si="749"/>
        <v>0</v>
      </c>
      <c r="K2120" s="27">
        <f t="shared" si="749"/>
        <v>0</v>
      </c>
      <c r="L2120" s="27">
        <f t="shared" si="730"/>
        <v>0</v>
      </c>
      <c r="M2120" s="27">
        <f>+M2121</f>
        <v>230526549416</v>
      </c>
      <c r="N2120" s="27">
        <f t="shared" si="750"/>
        <v>230526549416</v>
      </c>
      <c r="O2120" s="27">
        <f t="shared" si="750"/>
        <v>230526549416</v>
      </c>
      <c r="P2120" s="27">
        <f t="shared" si="750"/>
        <v>27184528940</v>
      </c>
      <c r="Q2120" s="27">
        <f t="shared" si="750"/>
        <v>27184528940</v>
      </c>
    </row>
    <row r="2121" spans="1:17" ht="19.5" thickBot="1" x14ac:dyDescent="0.3">
      <c r="A2121" s="87" t="s">
        <v>514</v>
      </c>
      <c r="B2121" s="18" t="s">
        <v>288</v>
      </c>
      <c r="C2121" s="19" t="s">
        <v>13</v>
      </c>
      <c r="D2121" s="19">
        <v>13</v>
      </c>
      <c r="E2121" s="19" t="s">
        <v>14</v>
      </c>
      <c r="F2121" s="20" t="s">
        <v>247</v>
      </c>
      <c r="G2121" s="21">
        <v>230526549416</v>
      </c>
      <c r="H2121" s="21">
        <v>0</v>
      </c>
      <c r="I2121" s="21">
        <v>0</v>
      </c>
      <c r="J2121" s="21">
        <v>0</v>
      </c>
      <c r="K2121" s="21">
        <v>0</v>
      </c>
      <c r="L2121" s="21">
        <f t="shared" si="730"/>
        <v>0</v>
      </c>
      <c r="M2121" s="21">
        <f>+G2121+L2121</f>
        <v>230526549416</v>
      </c>
      <c r="N2121" s="21">
        <v>230526549416</v>
      </c>
      <c r="O2121" s="21">
        <v>230526549416</v>
      </c>
      <c r="P2121" s="21">
        <v>27184528940</v>
      </c>
      <c r="Q2121" s="21">
        <v>27184528940</v>
      </c>
    </row>
    <row r="2122" spans="1:17" ht="32.25" thickBot="1" x14ac:dyDescent="0.3">
      <c r="A2122" s="87" t="s">
        <v>514</v>
      </c>
      <c r="B2122" s="44" t="s">
        <v>289</v>
      </c>
      <c r="C2122" s="12" t="s">
        <v>13</v>
      </c>
      <c r="D2122" s="12">
        <v>13</v>
      </c>
      <c r="E2122" s="12" t="s">
        <v>14</v>
      </c>
      <c r="F2122" s="16" t="s">
        <v>290</v>
      </c>
      <c r="G2122" s="27">
        <f t="shared" ref="G2122:K2123" si="751">+G2123</f>
        <v>12654096592</v>
      </c>
      <c r="H2122" s="27">
        <f t="shared" si="751"/>
        <v>0</v>
      </c>
      <c r="I2122" s="27">
        <f t="shared" si="751"/>
        <v>0</v>
      </c>
      <c r="J2122" s="27">
        <f t="shared" si="751"/>
        <v>0</v>
      </c>
      <c r="K2122" s="27">
        <f t="shared" si="751"/>
        <v>0</v>
      </c>
      <c r="L2122" s="27">
        <f t="shared" si="730"/>
        <v>0</v>
      </c>
      <c r="M2122" s="27">
        <f>+G2122+L2122</f>
        <v>12654096592</v>
      </c>
      <c r="N2122" s="27">
        <f t="shared" ref="N2122:Q2123" si="752">+N2123</f>
        <v>11949729986.59</v>
      </c>
      <c r="O2122" s="27">
        <f t="shared" si="752"/>
        <v>11496777869.18</v>
      </c>
      <c r="P2122" s="27">
        <f t="shared" si="752"/>
        <v>6708678522.3400002</v>
      </c>
      <c r="Q2122" s="27">
        <f t="shared" si="752"/>
        <v>6650800702.3400002</v>
      </c>
    </row>
    <row r="2123" spans="1:17" ht="32.25" thickBot="1" x14ac:dyDescent="0.3">
      <c r="A2123" s="87" t="s">
        <v>514</v>
      </c>
      <c r="B2123" s="15" t="s">
        <v>291</v>
      </c>
      <c r="C2123" s="12" t="s">
        <v>13</v>
      </c>
      <c r="D2123" s="12">
        <v>13</v>
      </c>
      <c r="E2123" s="12" t="s">
        <v>14</v>
      </c>
      <c r="F2123" s="16" t="s">
        <v>290</v>
      </c>
      <c r="G2123" s="27">
        <f t="shared" si="751"/>
        <v>12654096592</v>
      </c>
      <c r="H2123" s="27">
        <f t="shared" si="751"/>
        <v>0</v>
      </c>
      <c r="I2123" s="27">
        <f t="shared" si="751"/>
        <v>0</v>
      </c>
      <c r="J2123" s="27">
        <f t="shared" si="751"/>
        <v>0</v>
      </c>
      <c r="K2123" s="27">
        <f t="shared" si="751"/>
        <v>0</v>
      </c>
      <c r="L2123" s="27">
        <f t="shared" si="730"/>
        <v>0</v>
      </c>
      <c r="M2123" s="27">
        <f>+M2124</f>
        <v>12654096592</v>
      </c>
      <c r="N2123" s="27">
        <f t="shared" si="752"/>
        <v>11949729986.59</v>
      </c>
      <c r="O2123" s="27">
        <f t="shared" si="752"/>
        <v>11496777869.18</v>
      </c>
      <c r="P2123" s="27">
        <f t="shared" si="752"/>
        <v>6708678522.3400002</v>
      </c>
      <c r="Q2123" s="27">
        <f t="shared" si="752"/>
        <v>6650800702.3400002</v>
      </c>
    </row>
    <row r="2124" spans="1:17" ht="48" thickBot="1" x14ac:dyDescent="0.3">
      <c r="A2124" s="87" t="s">
        <v>514</v>
      </c>
      <c r="B2124" s="15" t="s">
        <v>292</v>
      </c>
      <c r="C2124" s="12" t="s">
        <v>13</v>
      </c>
      <c r="D2124" s="12">
        <v>13</v>
      </c>
      <c r="E2124" s="12" t="s">
        <v>14</v>
      </c>
      <c r="F2124" s="16" t="s">
        <v>293</v>
      </c>
      <c r="G2124" s="27">
        <f>SUM(G2125:G2125)</f>
        <v>12654096592</v>
      </c>
      <c r="H2124" s="27">
        <f>SUM(H2125:H2125)</f>
        <v>0</v>
      </c>
      <c r="I2124" s="27">
        <f>SUM(I2125:I2125)</f>
        <v>0</v>
      </c>
      <c r="J2124" s="27">
        <f>SUM(J2125:J2125)</f>
        <v>0</v>
      </c>
      <c r="K2124" s="27">
        <f>SUM(K2125:K2125)</f>
        <v>0</v>
      </c>
      <c r="L2124" s="27">
        <f t="shared" si="730"/>
        <v>0</v>
      </c>
      <c r="M2124" s="27">
        <f>SUM(M2125:M2125)</f>
        <v>12654096592</v>
      </c>
      <c r="N2124" s="27">
        <f>SUM(N2125:N2125)</f>
        <v>11949729986.59</v>
      </c>
      <c r="O2124" s="27">
        <f>SUM(O2125:O2125)</f>
        <v>11496777869.18</v>
      </c>
      <c r="P2124" s="27">
        <f>SUM(P2125:P2125)</f>
        <v>6708678522.3400002</v>
      </c>
      <c r="Q2124" s="27">
        <f>SUM(Q2125:Q2125)</f>
        <v>6650800702.3400002</v>
      </c>
    </row>
    <row r="2125" spans="1:17" ht="19.5" thickBot="1" x14ac:dyDescent="0.3">
      <c r="A2125" s="87" t="s">
        <v>514</v>
      </c>
      <c r="B2125" s="18" t="s">
        <v>294</v>
      </c>
      <c r="C2125" s="19" t="s">
        <v>13</v>
      </c>
      <c r="D2125" s="19">
        <v>13</v>
      </c>
      <c r="E2125" s="19" t="s">
        <v>14</v>
      </c>
      <c r="F2125" s="20" t="s">
        <v>247</v>
      </c>
      <c r="G2125" s="21">
        <v>12654096592</v>
      </c>
      <c r="H2125" s="21">
        <v>0</v>
      </c>
      <c r="I2125" s="21">
        <v>0</v>
      </c>
      <c r="J2125" s="21">
        <v>0</v>
      </c>
      <c r="K2125" s="21">
        <v>0</v>
      </c>
      <c r="L2125" s="21">
        <f t="shared" si="730"/>
        <v>0</v>
      </c>
      <c r="M2125" s="21">
        <f>+G2125+L2125</f>
        <v>12654096592</v>
      </c>
      <c r="N2125" s="25">
        <v>11949729986.59</v>
      </c>
      <c r="O2125" s="21">
        <v>11496777869.18</v>
      </c>
      <c r="P2125" s="21">
        <v>6708678522.3400002</v>
      </c>
      <c r="Q2125" s="21">
        <v>6650800702.3400002</v>
      </c>
    </row>
    <row r="2126" spans="1:17" ht="63.75" thickBot="1" x14ac:dyDescent="0.3">
      <c r="A2126" s="87" t="s">
        <v>514</v>
      </c>
      <c r="B2126" s="15" t="s">
        <v>295</v>
      </c>
      <c r="C2126" s="12" t="s">
        <v>13</v>
      </c>
      <c r="D2126" s="12">
        <v>13</v>
      </c>
      <c r="E2126" s="12" t="s">
        <v>14</v>
      </c>
      <c r="F2126" s="16" t="s">
        <v>296</v>
      </c>
      <c r="G2126" s="27">
        <f t="shared" ref="G2126:K2128" si="753">+G2127</f>
        <v>222571821813</v>
      </c>
      <c r="H2126" s="27">
        <f t="shared" si="753"/>
        <v>0</v>
      </c>
      <c r="I2126" s="27">
        <f t="shared" si="753"/>
        <v>0</v>
      </c>
      <c r="J2126" s="27">
        <f t="shared" si="753"/>
        <v>0</v>
      </c>
      <c r="K2126" s="27">
        <f t="shared" si="753"/>
        <v>0</v>
      </c>
      <c r="L2126" s="27">
        <f t="shared" si="730"/>
        <v>0</v>
      </c>
      <c r="M2126" s="27">
        <f>+M2127</f>
        <v>222571821813</v>
      </c>
      <c r="N2126" s="27">
        <f t="shared" ref="N2126:Q2128" si="754">+N2127</f>
        <v>222571821813</v>
      </c>
      <c r="O2126" s="27">
        <f t="shared" si="754"/>
        <v>222571821813</v>
      </c>
      <c r="P2126" s="27">
        <f t="shared" si="754"/>
        <v>7839829655</v>
      </c>
      <c r="Q2126" s="27">
        <f t="shared" si="754"/>
        <v>7839829655</v>
      </c>
    </row>
    <row r="2127" spans="1:17" ht="63.75" thickBot="1" x14ac:dyDescent="0.3">
      <c r="A2127" s="87" t="s">
        <v>514</v>
      </c>
      <c r="B2127" s="15" t="s">
        <v>297</v>
      </c>
      <c r="C2127" s="12" t="s">
        <v>13</v>
      </c>
      <c r="D2127" s="12">
        <v>13</v>
      </c>
      <c r="E2127" s="12" t="s">
        <v>14</v>
      </c>
      <c r="F2127" s="43" t="s">
        <v>296</v>
      </c>
      <c r="G2127" s="27">
        <f t="shared" si="753"/>
        <v>222571821813</v>
      </c>
      <c r="H2127" s="27">
        <f t="shared" si="753"/>
        <v>0</v>
      </c>
      <c r="I2127" s="27">
        <f t="shared" si="753"/>
        <v>0</v>
      </c>
      <c r="J2127" s="27">
        <f t="shared" si="753"/>
        <v>0</v>
      </c>
      <c r="K2127" s="27">
        <f t="shared" si="753"/>
        <v>0</v>
      </c>
      <c r="L2127" s="27">
        <f t="shared" si="730"/>
        <v>0</v>
      </c>
      <c r="M2127" s="27">
        <f>+M2128</f>
        <v>222571821813</v>
      </c>
      <c r="N2127" s="27">
        <f t="shared" si="754"/>
        <v>222571821813</v>
      </c>
      <c r="O2127" s="27">
        <f t="shared" si="754"/>
        <v>222571821813</v>
      </c>
      <c r="P2127" s="27">
        <f t="shared" si="754"/>
        <v>7839829655</v>
      </c>
      <c r="Q2127" s="27">
        <f t="shared" si="754"/>
        <v>7839829655</v>
      </c>
    </row>
    <row r="2128" spans="1:17" ht="19.5" thickBot="1" x14ac:dyDescent="0.3">
      <c r="A2128" s="87" t="s">
        <v>514</v>
      </c>
      <c r="B2128" s="15" t="s">
        <v>298</v>
      </c>
      <c r="C2128" s="12" t="s">
        <v>13</v>
      </c>
      <c r="D2128" s="12">
        <v>13</v>
      </c>
      <c r="E2128" s="12" t="s">
        <v>14</v>
      </c>
      <c r="F2128" s="16" t="s">
        <v>257</v>
      </c>
      <c r="G2128" s="27">
        <f t="shared" si="753"/>
        <v>222571821813</v>
      </c>
      <c r="H2128" s="27">
        <f t="shared" si="753"/>
        <v>0</v>
      </c>
      <c r="I2128" s="27">
        <f t="shared" si="753"/>
        <v>0</v>
      </c>
      <c r="J2128" s="27">
        <f t="shared" si="753"/>
        <v>0</v>
      </c>
      <c r="K2128" s="27">
        <f t="shared" si="753"/>
        <v>0</v>
      </c>
      <c r="L2128" s="27">
        <f t="shared" si="730"/>
        <v>0</v>
      </c>
      <c r="M2128" s="27">
        <f>+M2129</f>
        <v>222571821813</v>
      </c>
      <c r="N2128" s="27">
        <f t="shared" si="754"/>
        <v>222571821813</v>
      </c>
      <c r="O2128" s="27">
        <f t="shared" si="754"/>
        <v>222571821813</v>
      </c>
      <c r="P2128" s="27">
        <f t="shared" si="754"/>
        <v>7839829655</v>
      </c>
      <c r="Q2128" s="27">
        <f t="shared" si="754"/>
        <v>7839829655</v>
      </c>
    </row>
    <row r="2129" spans="1:17" ht="19.5" thickBot="1" x14ac:dyDescent="0.3">
      <c r="A2129" s="87" t="s">
        <v>514</v>
      </c>
      <c r="B2129" s="18" t="s">
        <v>299</v>
      </c>
      <c r="C2129" s="19" t="s">
        <v>13</v>
      </c>
      <c r="D2129" s="19">
        <v>13</v>
      </c>
      <c r="E2129" s="19" t="s">
        <v>14</v>
      </c>
      <c r="F2129" s="20" t="s">
        <v>247</v>
      </c>
      <c r="G2129" s="21">
        <v>222571821813</v>
      </c>
      <c r="H2129" s="21">
        <v>0</v>
      </c>
      <c r="I2129" s="21">
        <v>0</v>
      </c>
      <c r="J2129" s="21">
        <v>0</v>
      </c>
      <c r="K2129" s="21">
        <v>0</v>
      </c>
      <c r="L2129" s="21">
        <f t="shared" si="730"/>
        <v>0</v>
      </c>
      <c r="M2129" s="21">
        <f>+G2129+L2129</f>
        <v>222571821813</v>
      </c>
      <c r="N2129" s="21">
        <v>222571821813</v>
      </c>
      <c r="O2129" s="21">
        <v>222571821813</v>
      </c>
      <c r="P2129" s="21">
        <v>7839829655</v>
      </c>
      <c r="Q2129" s="21">
        <v>7839829655</v>
      </c>
    </row>
    <row r="2130" spans="1:17" ht="48" thickBot="1" x14ac:dyDescent="0.3">
      <c r="A2130" s="87" t="s">
        <v>514</v>
      </c>
      <c r="B2130" s="15" t="s">
        <v>300</v>
      </c>
      <c r="C2130" s="12" t="s">
        <v>13</v>
      </c>
      <c r="D2130" s="12">
        <v>13</v>
      </c>
      <c r="E2130" s="12" t="s">
        <v>14</v>
      </c>
      <c r="F2130" s="16" t="s">
        <v>301</v>
      </c>
      <c r="G2130" s="27">
        <f t="shared" ref="G2130:K2132" si="755">+G2131</f>
        <v>256174672458</v>
      </c>
      <c r="H2130" s="27">
        <f t="shared" si="755"/>
        <v>0</v>
      </c>
      <c r="I2130" s="27">
        <f t="shared" si="755"/>
        <v>0</v>
      </c>
      <c r="J2130" s="27">
        <f t="shared" si="755"/>
        <v>0</v>
      </c>
      <c r="K2130" s="27">
        <f t="shared" si="755"/>
        <v>0</v>
      </c>
      <c r="L2130" s="27">
        <f t="shared" si="730"/>
        <v>0</v>
      </c>
      <c r="M2130" s="27">
        <f>+M2131</f>
        <v>256174672458</v>
      </c>
      <c r="N2130" s="27">
        <f t="shared" ref="N2130:Q2132" si="756">+N2131</f>
        <v>256174672458</v>
      </c>
      <c r="O2130" s="27">
        <f t="shared" si="756"/>
        <v>256174672458</v>
      </c>
      <c r="P2130" s="27">
        <f t="shared" si="756"/>
        <v>783848182</v>
      </c>
      <c r="Q2130" s="27">
        <f t="shared" si="756"/>
        <v>783848182</v>
      </c>
    </row>
    <row r="2131" spans="1:17" ht="48" thickBot="1" x14ac:dyDescent="0.3">
      <c r="A2131" s="87" t="s">
        <v>514</v>
      </c>
      <c r="B2131" s="15" t="s">
        <v>302</v>
      </c>
      <c r="C2131" s="12" t="s">
        <v>13</v>
      </c>
      <c r="D2131" s="12">
        <v>13</v>
      </c>
      <c r="E2131" s="12" t="s">
        <v>14</v>
      </c>
      <c r="F2131" s="16" t="s">
        <v>301</v>
      </c>
      <c r="G2131" s="27">
        <f t="shared" si="755"/>
        <v>256174672458</v>
      </c>
      <c r="H2131" s="27">
        <f t="shared" si="755"/>
        <v>0</v>
      </c>
      <c r="I2131" s="27">
        <f t="shared" si="755"/>
        <v>0</v>
      </c>
      <c r="J2131" s="27">
        <f t="shared" si="755"/>
        <v>0</v>
      </c>
      <c r="K2131" s="27">
        <f t="shared" si="755"/>
        <v>0</v>
      </c>
      <c r="L2131" s="27">
        <f t="shared" si="730"/>
        <v>0</v>
      </c>
      <c r="M2131" s="27">
        <f>+M2132</f>
        <v>256174672458</v>
      </c>
      <c r="N2131" s="27">
        <f t="shared" si="756"/>
        <v>256174672458</v>
      </c>
      <c r="O2131" s="27">
        <f t="shared" si="756"/>
        <v>256174672458</v>
      </c>
      <c r="P2131" s="27">
        <f t="shared" si="756"/>
        <v>783848182</v>
      </c>
      <c r="Q2131" s="27">
        <f t="shared" si="756"/>
        <v>783848182</v>
      </c>
    </row>
    <row r="2132" spans="1:17" ht="19.5" thickBot="1" x14ac:dyDescent="0.3">
      <c r="A2132" s="87" t="s">
        <v>514</v>
      </c>
      <c r="B2132" s="15" t="s">
        <v>303</v>
      </c>
      <c r="C2132" s="12" t="s">
        <v>13</v>
      </c>
      <c r="D2132" s="12">
        <v>13</v>
      </c>
      <c r="E2132" s="12" t="s">
        <v>14</v>
      </c>
      <c r="F2132" s="16" t="s">
        <v>257</v>
      </c>
      <c r="G2132" s="27">
        <f t="shared" si="755"/>
        <v>256174672458</v>
      </c>
      <c r="H2132" s="27">
        <f t="shared" si="755"/>
        <v>0</v>
      </c>
      <c r="I2132" s="27">
        <f t="shared" si="755"/>
        <v>0</v>
      </c>
      <c r="J2132" s="27">
        <f t="shared" si="755"/>
        <v>0</v>
      </c>
      <c r="K2132" s="27">
        <f t="shared" si="755"/>
        <v>0</v>
      </c>
      <c r="L2132" s="27">
        <f t="shared" si="730"/>
        <v>0</v>
      </c>
      <c r="M2132" s="27">
        <f>+M2133</f>
        <v>256174672458</v>
      </c>
      <c r="N2132" s="27">
        <f t="shared" si="756"/>
        <v>256174672458</v>
      </c>
      <c r="O2132" s="27">
        <f t="shared" si="756"/>
        <v>256174672458</v>
      </c>
      <c r="P2132" s="27">
        <f t="shared" si="756"/>
        <v>783848182</v>
      </c>
      <c r="Q2132" s="27">
        <f t="shared" si="756"/>
        <v>783848182</v>
      </c>
    </row>
    <row r="2133" spans="1:17" ht="19.5" thickBot="1" x14ac:dyDescent="0.3">
      <c r="A2133" s="87" t="s">
        <v>514</v>
      </c>
      <c r="B2133" s="18" t="s">
        <v>304</v>
      </c>
      <c r="C2133" s="19" t="s">
        <v>13</v>
      </c>
      <c r="D2133" s="19">
        <v>13</v>
      </c>
      <c r="E2133" s="19" t="s">
        <v>14</v>
      </c>
      <c r="F2133" s="20" t="s">
        <v>247</v>
      </c>
      <c r="G2133" s="21">
        <v>256174672458</v>
      </c>
      <c r="H2133" s="21">
        <v>0</v>
      </c>
      <c r="I2133" s="21">
        <v>0</v>
      </c>
      <c r="J2133" s="21">
        <v>0</v>
      </c>
      <c r="K2133" s="21">
        <v>0</v>
      </c>
      <c r="L2133" s="21">
        <f t="shared" si="730"/>
        <v>0</v>
      </c>
      <c r="M2133" s="21">
        <f>+G2133+L2133</f>
        <v>256174672458</v>
      </c>
      <c r="N2133" s="21">
        <v>256174672458</v>
      </c>
      <c r="O2133" s="21">
        <v>256174672458</v>
      </c>
      <c r="P2133" s="21">
        <v>783848182</v>
      </c>
      <c r="Q2133" s="21">
        <v>783848182</v>
      </c>
    </row>
    <row r="2134" spans="1:17" ht="63.75" thickBot="1" x14ac:dyDescent="0.3">
      <c r="A2134" s="87" t="s">
        <v>514</v>
      </c>
      <c r="B2134" s="15" t="s">
        <v>305</v>
      </c>
      <c r="C2134" s="12" t="s">
        <v>13</v>
      </c>
      <c r="D2134" s="12">
        <v>13</v>
      </c>
      <c r="E2134" s="12" t="s">
        <v>14</v>
      </c>
      <c r="F2134" s="16" t="s">
        <v>306</v>
      </c>
      <c r="G2134" s="27">
        <f t="shared" ref="G2134:K2136" si="757">+G2135</f>
        <v>133566456234</v>
      </c>
      <c r="H2134" s="27">
        <f t="shared" si="757"/>
        <v>0</v>
      </c>
      <c r="I2134" s="27">
        <f t="shared" si="757"/>
        <v>0</v>
      </c>
      <c r="J2134" s="27">
        <f t="shared" si="757"/>
        <v>0</v>
      </c>
      <c r="K2134" s="27">
        <f t="shared" si="757"/>
        <v>0</v>
      </c>
      <c r="L2134" s="27">
        <f t="shared" si="730"/>
        <v>0</v>
      </c>
      <c r="M2134" s="27">
        <f>+M2135</f>
        <v>133566456234</v>
      </c>
      <c r="N2134" s="27">
        <f t="shared" ref="N2134:Q2136" si="758">+N2135</f>
        <v>133566456234</v>
      </c>
      <c r="O2134" s="27">
        <f t="shared" si="758"/>
        <v>133566456234</v>
      </c>
      <c r="P2134" s="27">
        <f t="shared" si="758"/>
        <v>426302018</v>
      </c>
      <c r="Q2134" s="27">
        <f t="shared" si="758"/>
        <v>426302018</v>
      </c>
    </row>
    <row r="2135" spans="1:17" ht="63.75" thickBot="1" x14ac:dyDescent="0.3">
      <c r="A2135" s="87" t="s">
        <v>514</v>
      </c>
      <c r="B2135" s="15" t="s">
        <v>307</v>
      </c>
      <c r="C2135" s="12" t="s">
        <v>13</v>
      </c>
      <c r="D2135" s="12">
        <v>13</v>
      </c>
      <c r="E2135" s="12" t="s">
        <v>14</v>
      </c>
      <c r="F2135" s="43" t="s">
        <v>306</v>
      </c>
      <c r="G2135" s="27">
        <f t="shared" si="757"/>
        <v>133566456234</v>
      </c>
      <c r="H2135" s="27">
        <f t="shared" si="757"/>
        <v>0</v>
      </c>
      <c r="I2135" s="27">
        <f t="shared" si="757"/>
        <v>0</v>
      </c>
      <c r="J2135" s="27">
        <f t="shared" si="757"/>
        <v>0</v>
      </c>
      <c r="K2135" s="27">
        <f t="shared" si="757"/>
        <v>0</v>
      </c>
      <c r="L2135" s="27">
        <f t="shared" si="730"/>
        <v>0</v>
      </c>
      <c r="M2135" s="27">
        <f>+M2136</f>
        <v>133566456234</v>
      </c>
      <c r="N2135" s="27">
        <f t="shared" si="758"/>
        <v>133566456234</v>
      </c>
      <c r="O2135" s="27">
        <f t="shared" si="758"/>
        <v>133566456234</v>
      </c>
      <c r="P2135" s="27">
        <f t="shared" si="758"/>
        <v>426302018</v>
      </c>
      <c r="Q2135" s="27">
        <f t="shared" si="758"/>
        <v>426302018</v>
      </c>
    </row>
    <row r="2136" spans="1:17" ht="19.5" thickBot="1" x14ac:dyDescent="0.3">
      <c r="A2136" s="87" t="s">
        <v>514</v>
      </c>
      <c r="B2136" s="15" t="s">
        <v>308</v>
      </c>
      <c r="C2136" s="12" t="s">
        <v>13</v>
      </c>
      <c r="D2136" s="12">
        <v>13</v>
      </c>
      <c r="E2136" s="12" t="s">
        <v>14</v>
      </c>
      <c r="F2136" s="16" t="s">
        <v>257</v>
      </c>
      <c r="G2136" s="27">
        <f t="shared" si="757"/>
        <v>133566456234</v>
      </c>
      <c r="H2136" s="27">
        <f t="shared" si="757"/>
        <v>0</v>
      </c>
      <c r="I2136" s="27">
        <f t="shared" si="757"/>
        <v>0</v>
      </c>
      <c r="J2136" s="27">
        <f t="shared" si="757"/>
        <v>0</v>
      </c>
      <c r="K2136" s="27">
        <f t="shared" si="757"/>
        <v>0</v>
      </c>
      <c r="L2136" s="27">
        <f t="shared" si="730"/>
        <v>0</v>
      </c>
      <c r="M2136" s="27">
        <f>+M2137</f>
        <v>133566456234</v>
      </c>
      <c r="N2136" s="27">
        <f t="shared" si="758"/>
        <v>133566456234</v>
      </c>
      <c r="O2136" s="27">
        <f t="shared" si="758"/>
        <v>133566456234</v>
      </c>
      <c r="P2136" s="27">
        <f t="shared" si="758"/>
        <v>426302018</v>
      </c>
      <c r="Q2136" s="27">
        <f t="shared" si="758"/>
        <v>426302018</v>
      </c>
    </row>
    <row r="2137" spans="1:17" ht="19.5" thickBot="1" x14ac:dyDescent="0.3">
      <c r="A2137" s="87" t="s">
        <v>514</v>
      </c>
      <c r="B2137" s="18" t="s">
        <v>309</v>
      </c>
      <c r="C2137" s="19" t="s">
        <v>13</v>
      </c>
      <c r="D2137" s="19">
        <v>13</v>
      </c>
      <c r="E2137" s="19" t="s">
        <v>14</v>
      </c>
      <c r="F2137" s="20" t="s">
        <v>247</v>
      </c>
      <c r="G2137" s="21">
        <v>133566456234</v>
      </c>
      <c r="H2137" s="21">
        <v>0</v>
      </c>
      <c r="I2137" s="21">
        <v>0</v>
      </c>
      <c r="J2137" s="21">
        <v>0</v>
      </c>
      <c r="K2137" s="21">
        <v>0</v>
      </c>
      <c r="L2137" s="21">
        <f t="shared" si="730"/>
        <v>0</v>
      </c>
      <c r="M2137" s="21">
        <f>+G2137+L2137</f>
        <v>133566456234</v>
      </c>
      <c r="N2137" s="21">
        <v>133566456234</v>
      </c>
      <c r="O2137" s="21">
        <v>133566456234</v>
      </c>
      <c r="P2137" s="21">
        <v>426302018</v>
      </c>
      <c r="Q2137" s="21">
        <v>426302018</v>
      </c>
    </row>
    <row r="2138" spans="1:17" ht="63.75" thickBot="1" x14ac:dyDescent="0.3">
      <c r="A2138" s="87" t="s">
        <v>514</v>
      </c>
      <c r="B2138" s="15" t="s">
        <v>310</v>
      </c>
      <c r="C2138" s="12" t="s">
        <v>13</v>
      </c>
      <c r="D2138" s="12">
        <v>13</v>
      </c>
      <c r="E2138" s="12" t="s">
        <v>14</v>
      </c>
      <c r="F2138" s="16" t="s">
        <v>311</v>
      </c>
      <c r="G2138" s="27">
        <f t="shared" ref="G2138:K2140" si="759">+G2139</f>
        <v>92126982346</v>
      </c>
      <c r="H2138" s="27">
        <f t="shared" si="759"/>
        <v>0</v>
      </c>
      <c r="I2138" s="27">
        <f t="shared" si="759"/>
        <v>0</v>
      </c>
      <c r="J2138" s="27">
        <f t="shared" si="759"/>
        <v>0</v>
      </c>
      <c r="K2138" s="27">
        <f t="shared" si="759"/>
        <v>0</v>
      </c>
      <c r="L2138" s="27">
        <f t="shared" si="730"/>
        <v>0</v>
      </c>
      <c r="M2138" s="27">
        <f>+M2139</f>
        <v>92126982346</v>
      </c>
      <c r="N2138" s="27">
        <f t="shared" ref="N2138:Q2140" si="760">+N2139</f>
        <v>92126982346</v>
      </c>
      <c r="O2138" s="27">
        <f t="shared" si="760"/>
        <v>92126982346</v>
      </c>
      <c r="P2138" s="27">
        <f t="shared" si="760"/>
        <v>308643829</v>
      </c>
      <c r="Q2138" s="27">
        <f t="shared" si="760"/>
        <v>308643829</v>
      </c>
    </row>
    <row r="2139" spans="1:17" ht="63.75" thickBot="1" x14ac:dyDescent="0.3">
      <c r="A2139" s="87" t="s">
        <v>514</v>
      </c>
      <c r="B2139" s="15" t="s">
        <v>312</v>
      </c>
      <c r="C2139" s="12" t="s">
        <v>13</v>
      </c>
      <c r="D2139" s="12">
        <v>13</v>
      </c>
      <c r="E2139" s="12" t="s">
        <v>14</v>
      </c>
      <c r="F2139" s="43" t="s">
        <v>311</v>
      </c>
      <c r="G2139" s="27">
        <f t="shared" si="759"/>
        <v>92126982346</v>
      </c>
      <c r="H2139" s="27">
        <f t="shared" si="759"/>
        <v>0</v>
      </c>
      <c r="I2139" s="27">
        <f t="shared" si="759"/>
        <v>0</v>
      </c>
      <c r="J2139" s="27">
        <f t="shared" si="759"/>
        <v>0</v>
      </c>
      <c r="K2139" s="27">
        <f t="shared" si="759"/>
        <v>0</v>
      </c>
      <c r="L2139" s="27">
        <f t="shared" si="730"/>
        <v>0</v>
      </c>
      <c r="M2139" s="27">
        <f>+M2140</f>
        <v>92126982346</v>
      </c>
      <c r="N2139" s="27">
        <f t="shared" si="760"/>
        <v>92126982346</v>
      </c>
      <c r="O2139" s="27">
        <f t="shared" si="760"/>
        <v>92126982346</v>
      </c>
      <c r="P2139" s="27">
        <f t="shared" si="760"/>
        <v>308643829</v>
      </c>
      <c r="Q2139" s="27">
        <f t="shared" si="760"/>
        <v>308643829</v>
      </c>
    </row>
    <row r="2140" spans="1:17" ht="19.5" thickBot="1" x14ac:dyDescent="0.3">
      <c r="A2140" s="87" t="s">
        <v>514</v>
      </c>
      <c r="B2140" s="15" t="s">
        <v>313</v>
      </c>
      <c r="C2140" s="12" t="s">
        <v>13</v>
      </c>
      <c r="D2140" s="12">
        <v>13</v>
      </c>
      <c r="E2140" s="12" t="s">
        <v>14</v>
      </c>
      <c r="F2140" s="16" t="s">
        <v>257</v>
      </c>
      <c r="G2140" s="27">
        <f t="shared" si="759"/>
        <v>92126982346</v>
      </c>
      <c r="H2140" s="27">
        <f t="shared" si="759"/>
        <v>0</v>
      </c>
      <c r="I2140" s="27">
        <f t="shared" si="759"/>
        <v>0</v>
      </c>
      <c r="J2140" s="27">
        <f t="shared" si="759"/>
        <v>0</v>
      </c>
      <c r="K2140" s="27">
        <f t="shared" si="759"/>
        <v>0</v>
      </c>
      <c r="L2140" s="27">
        <f t="shared" si="730"/>
        <v>0</v>
      </c>
      <c r="M2140" s="27">
        <f>+M2141</f>
        <v>92126982346</v>
      </c>
      <c r="N2140" s="27">
        <f t="shared" si="760"/>
        <v>92126982346</v>
      </c>
      <c r="O2140" s="27">
        <f t="shared" si="760"/>
        <v>92126982346</v>
      </c>
      <c r="P2140" s="27">
        <f t="shared" si="760"/>
        <v>308643829</v>
      </c>
      <c r="Q2140" s="27">
        <f t="shared" si="760"/>
        <v>308643829</v>
      </c>
    </row>
    <row r="2141" spans="1:17" ht="19.5" thickBot="1" x14ac:dyDescent="0.3">
      <c r="A2141" s="87" t="s">
        <v>514</v>
      </c>
      <c r="B2141" s="18" t="s">
        <v>314</v>
      </c>
      <c r="C2141" s="19" t="s">
        <v>13</v>
      </c>
      <c r="D2141" s="19">
        <v>13</v>
      </c>
      <c r="E2141" s="19" t="s">
        <v>14</v>
      </c>
      <c r="F2141" s="20" t="s">
        <v>247</v>
      </c>
      <c r="G2141" s="21">
        <v>92126982346</v>
      </c>
      <c r="H2141" s="21">
        <v>0</v>
      </c>
      <c r="I2141" s="21">
        <v>0</v>
      </c>
      <c r="J2141" s="21">
        <v>0</v>
      </c>
      <c r="K2141" s="21">
        <v>0</v>
      </c>
      <c r="L2141" s="21">
        <f t="shared" si="730"/>
        <v>0</v>
      </c>
      <c r="M2141" s="21">
        <f>+G2141+L2141</f>
        <v>92126982346</v>
      </c>
      <c r="N2141" s="21">
        <v>92126982346</v>
      </c>
      <c r="O2141" s="21">
        <v>92126982346</v>
      </c>
      <c r="P2141" s="21">
        <v>308643829</v>
      </c>
      <c r="Q2141" s="21">
        <v>308643829</v>
      </c>
    </row>
    <row r="2142" spans="1:17" ht="79.5" thickBot="1" x14ac:dyDescent="0.3">
      <c r="A2142" s="87" t="s">
        <v>514</v>
      </c>
      <c r="B2142" s="15" t="s">
        <v>315</v>
      </c>
      <c r="C2142" s="12" t="s">
        <v>13</v>
      </c>
      <c r="D2142" s="12">
        <v>13</v>
      </c>
      <c r="E2142" s="12" t="s">
        <v>14</v>
      </c>
      <c r="F2142" s="16" t="s">
        <v>316</v>
      </c>
      <c r="G2142" s="27">
        <f t="shared" ref="G2142:K2144" si="761">+G2143</f>
        <v>177242188803</v>
      </c>
      <c r="H2142" s="27">
        <f t="shared" si="761"/>
        <v>0</v>
      </c>
      <c r="I2142" s="27">
        <f t="shared" si="761"/>
        <v>0</v>
      </c>
      <c r="J2142" s="27">
        <f t="shared" si="761"/>
        <v>0</v>
      </c>
      <c r="K2142" s="27">
        <f t="shared" si="761"/>
        <v>0</v>
      </c>
      <c r="L2142" s="27">
        <f t="shared" si="730"/>
        <v>0</v>
      </c>
      <c r="M2142" s="27">
        <f>+M2143</f>
        <v>177242188803</v>
      </c>
      <c r="N2142" s="27">
        <f t="shared" ref="N2142:Q2144" si="762">+N2143</f>
        <v>177242188803</v>
      </c>
      <c r="O2142" s="27">
        <f t="shared" si="762"/>
        <v>177242188803</v>
      </c>
      <c r="P2142" s="27">
        <f t="shared" si="762"/>
        <v>12868469971</v>
      </c>
      <c r="Q2142" s="27">
        <f t="shared" si="762"/>
        <v>12868469971</v>
      </c>
    </row>
    <row r="2143" spans="1:17" ht="79.5" thickBot="1" x14ac:dyDescent="0.3">
      <c r="A2143" s="87" t="s">
        <v>514</v>
      </c>
      <c r="B2143" s="15" t="s">
        <v>317</v>
      </c>
      <c r="C2143" s="12" t="s">
        <v>13</v>
      </c>
      <c r="D2143" s="12">
        <v>13</v>
      </c>
      <c r="E2143" s="12" t="s">
        <v>14</v>
      </c>
      <c r="F2143" s="43" t="s">
        <v>316</v>
      </c>
      <c r="G2143" s="27">
        <f t="shared" si="761"/>
        <v>177242188803</v>
      </c>
      <c r="H2143" s="27">
        <f t="shared" si="761"/>
        <v>0</v>
      </c>
      <c r="I2143" s="27">
        <f t="shared" si="761"/>
        <v>0</v>
      </c>
      <c r="J2143" s="27">
        <f t="shared" si="761"/>
        <v>0</v>
      </c>
      <c r="K2143" s="27">
        <f t="shared" si="761"/>
        <v>0</v>
      </c>
      <c r="L2143" s="27">
        <f t="shared" si="730"/>
        <v>0</v>
      </c>
      <c r="M2143" s="27">
        <f>+M2144</f>
        <v>177242188803</v>
      </c>
      <c r="N2143" s="27">
        <f t="shared" si="762"/>
        <v>177242188803</v>
      </c>
      <c r="O2143" s="27">
        <f t="shared" si="762"/>
        <v>177242188803</v>
      </c>
      <c r="P2143" s="27">
        <f t="shared" si="762"/>
        <v>12868469971</v>
      </c>
      <c r="Q2143" s="27">
        <f t="shared" si="762"/>
        <v>12868469971</v>
      </c>
    </row>
    <row r="2144" spans="1:17" ht="19.5" thickBot="1" x14ac:dyDescent="0.3">
      <c r="A2144" s="87" t="s">
        <v>514</v>
      </c>
      <c r="B2144" s="15" t="s">
        <v>318</v>
      </c>
      <c r="C2144" s="12" t="s">
        <v>13</v>
      </c>
      <c r="D2144" s="12">
        <v>13</v>
      </c>
      <c r="E2144" s="12" t="s">
        <v>14</v>
      </c>
      <c r="F2144" s="16" t="s">
        <v>257</v>
      </c>
      <c r="G2144" s="27">
        <f t="shared" si="761"/>
        <v>177242188803</v>
      </c>
      <c r="H2144" s="27">
        <f t="shared" si="761"/>
        <v>0</v>
      </c>
      <c r="I2144" s="27">
        <f t="shared" si="761"/>
        <v>0</v>
      </c>
      <c r="J2144" s="27">
        <f t="shared" si="761"/>
        <v>0</v>
      </c>
      <c r="K2144" s="27">
        <f t="shared" si="761"/>
        <v>0</v>
      </c>
      <c r="L2144" s="27">
        <f t="shared" ref="L2144:L2167" si="763">+H2144-I2144+J2144-K2144</f>
        <v>0</v>
      </c>
      <c r="M2144" s="27">
        <f>+M2145</f>
        <v>177242188803</v>
      </c>
      <c r="N2144" s="27">
        <f t="shared" si="762"/>
        <v>177242188803</v>
      </c>
      <c r="O2144" s="27">
        <f t="shared" si="762"/>
        <v>177242188803</v>
      </c>
      <c r="P2144" s="27">
        <f t="shared" si="762"/>
        <v>12868469971</v>
      </c>
      <c r="Q2144" s="27">
        <f t="shared" si="762"/>
        <v>12868469971</v>
      </c>
    </row>
    <row r="2145" spans="1:17" ht="19.5" thickBot="1" x14ac:dyDescent="0.3">
      <c r="A2145" s="87" t="s">
        <v>514</v>
      </c>
      <c r="B2145" s="18" t="s">
        <v>319</v>
      </c>
      <c r="C2145" s="19" t="s">
        <v>13</v>
      </c>
      <c r="D2145" s="19">
        <v>13</v>
      </c>
      <c r="E2145" s="19" t="s">
        <v>14</v>
      </c>
      <c r="F2145" s="20" t="s">
        <v>247</v>
      </c>
      <c r="G2145" s="21">
        <v>177242188803</v>
      </c>
      <c r="H2145" s="21">
        <v>0</v>
      </c>
      <c r="I2145" s="21">
        <v>0</v>
      </c>
      <c r="J2145" s="21">
        <v>0</v>
      </c>
      <c r="K2145" s="21">
        <v>0</v>
      </c>
      <c r="L2145" s="21">
        <f t="shared" si="763"/>
        <v>0</v>
      </c>
      <c r="M2145" s="21">
        <f>+G2145+L2145</f>
        <v>177242188803</v>
      </c>
      <c r="N2145" s="21">
        <v>177242188803</v>
      </c>
      <c r="O2145" s="21">
        <v>177242188803</v>
      </c>
      <c r="P2145" s="21">
        <v>12868469971</v>
      </c>
      <c r="Q2145" s="21">
        <v>12868469971</v>
      </c>
    </row>
    <row r="2146" spans="1:17" ht="48" thickBot="1" x14ac:dyDescent="0.3">
      <c r="A2146" s="87" t="s">
        <v>514</v>
      </c>
      <c r="B2146" s="15" t="s">
        <v>320</v>
      </c>
      <c r="C2146" s="12" t="s">
        <v>13</v>
      </c>
      <c r="D2146" s="12">
        <v>13</v>
      </c>
      <c r="E2146" s="12" t="s">
        <v>14</v>
      </c>
      <c r="F2146" s="16" t="s">
        <v>321</v>
      </c>
      <c r="G2146" s="27">
        <f t="shared" ref="G2146:K2148" si="764">+G2147</f>
        <v>186661572672</v>
      </c>
      <c r="H2146" s="27">
        <f t="shared" si="764"/>
        <v>0</v>
      </c>
      <c r="I2146" s="27">
        <f t="shared" si="764"/>
        <v>0</v>
      </c>
      <c r="J2146" s="27">
        <f t="shared" si="764"/>
        <v>0</v>
      </c>
      <c r="K2146" s="27">
        <f t="shared" si="764"/>
        <v>0</v>
      </c>
      <c r="L2146" s="27">
        <f t="shared" si="763"/>
        <v>0</v>
      </c>
      <c r="M2146" s="27">
        <f>+M2147</f>
        <v>186661572672</v>
      </c>
      <c r="N2146" s="27">
        <f t="shared" ref="N2146:Q2148" si="765">+N2147</f>
        <v>186661572672</v>
      </c>
      <c r="O2146" s="27">
        <f t="shared" si="765"/>
        <v>186661572672</v>
      </c>
      <c r="P2146" s="27">
        <f t="shared" si="765"/>
        <v>65829708441</v>
      </c>
      <c r="Q2146" s="27">
        <f t="shared" si="765"/>
        <v>65829708441</v>
      </c>
    </row>
    <row r="2147" spans="1:17" ht="48" thickBot="1" x14ac:dyDescent="0.3">
      <c r="A2147" s="87" t="s">
        <v>514</v>
      </c>
      <c r="B2147" s="15" t="s">
        <v>322</v>
      </c>
      <c r="C2147" s="12" t="s">
        <v>13</v>
      </c>
      <c r="D2147" s="12">
        <v>13</v>
      </c>
      <c r="E2147" s="12" t="s">
        <v>14</v>
      </c>
      <c r="F2147" s="43" t="s">
        <v>321</v>
      </c>
      <c r="G2147" s="27">
        <f t="shared" si="764"/>
        <v>186661572672</v>
      </c>
      <c r="H2147" s="27">
        <f t="shared" si="764"/>
        <v>0</v>
      </c>
      <c r="I2147" s="27">
        <f t="shared" si="764"/>
        <v>0</v>
      </c>
      <c r="J2147" s="27">
        <f t="shared" si="764"/>
        <v>0</v>
      </c>
      <c r="K2147" s="27">
        <f t="shared" si="764"/>
        <v>0</v>
      </c>
      <c r="L2147" s="27">
        <f t="shared" si="763"/>
        <v>0</v>
      </c>
      <c r="M2147" s="27">
        <f>+M2148</f>
        <v>186661572672</v>
      </c>
      <c r="N2147" s="27">
        <f t="shared" si="765"/>
        <v>186661572672</v>
      </c>
      <c r="O2147" s="27">
        <f t="shared" si="765"/>
        <v>186661572672</v>
      </c>
      <c r="P2147" s="27">
        <f t="shared" si="765"/>
        <v>65829708441</v>
      </c>
      <c r="Q2147" s="27">
        <f t="shared" si="765"/>
        <v>65829708441</v>
      </c>
    </row>
    <row r="2148" spans="1:17" ht="19.5" thickBot="1" x14ac:dyDescent="0.3">
      <c r="A2148" s="87" t="s">
        <v>514</v>
      </c>
      <c r="B2148" s="15" t="s">
        <v>323</v>
      </c>
      <c r="C2148" s="12" t="s">
        <v>13</v>
      </c>
      <c r="D2148" s="12">
        <v>13</v>
      </c>
      <c r="E2148" s="12" t="s">
        <v>14</v>
      </c>
      <c r="F2148" s="16" t="s">
        <v>257</v>
      </c>
      <c r="G2148" s="27">
        <f t="shared" si="764"/>
        <v>186661572672</v>
      </c>
      <c r="H2148" s="27">
        <f t="shared" si="764"/>
        <v>0</v>
      </c>
      <c r="I2148" s="27">
        <f t="shared" si="764"/>
        <v>0</v>
      </c>
      <c r="J2148" s="27">
        <f t="shared" si="764"/>
        <v>0</v>
      </c>
      <c r="K2148" s="27">
        <f t="shared" si="764"/>
        <v>0</v>
      </c>
      <c r="L2148" s="27">
        <f t="shared" si="763"/>
        <v>0</v>
      </c>
      <c r="M2148" s="27">
        <f>+M2149</f>
        <v>186661572672</v>
      </c>
      <c r="N2148" s="27">
        <f t="shared" si="765"/>
        <v>186661572672</v>
      </c>
      <c r="O2148" s="27">
        <f t="shared" si="765"/>
        <v>186661572672</v>
      </c>
      <c r="P2148" s="27">
        <f t="shared" si="765"/>
        <v>65829708441</v>
      </c>
      <c r="Q2148" s="27">
        <f t="shared" si="765"/>
        <v>65829708441</v>
      </c>
    </row>
    <row r="2149" spans="1:17" ht="19.5" thickBot="1" x14ac:dyDescent="0.3">
      <c r="A2149" s="87" t="s">
        <v>514</v>
      </c>
      <c r="B2149" s="18" t="s">
        <v>324</v>
      </c>
      <c r="C2149" s="45" t="s">
        <v>13</v>
      </c>
      <c r="D2149" s="45">
        <v>13</v>
      </c>
      <c r="E2149" s="19" t="s">
        <v>14</v>
      </c>
      <c r="F2149" s="20" t="s">
        <v>247</v>
      </c>
      <c r="G2149" s="21">
        <v>186661572672</v>
      </c>
      <c r="H2149" s="21">
        <v>0</v>
      </c>
      <c r="I2149" s="21">
        <v>0</v>
      </c>
      <c r="J2149" s="21">
        <v>0</v>
      </c>
      <c r="K2149" s="21">
        <v>0</v>
      </c>
      <c r="L2149" s="21">
        <f t="shared" si="763"/>
        <v>0</v>
      </c>
      <c r="M2149" s="21">
        <f>+G2149+L2149</f>
        <v>186661572672</v>
      </c>
      <c r="N2149" s="21">
        <v>186661572672</v>
      </c>
      <c r="O2149" s="21">
        <v>186661572672</v>
      </c>
      <c r="P2149" s="21">
        <v>65829708441</v>
      </c>
      <c r="Q2149" s="21">
        <v>65829708441</v>
      </c>
    </row>
    <row r="2150" spans="1:17" ht="63.75" thickBot="1" x14ac:dyDescent="0.3">
      <c r="A2150" s="87" t="s">
        <v>514</v>
      </c>
      <c r="B2150" s="15" t="s">
        <v>325</v>
      </c>
      <c r="C2150" s="12" t="s">
        <v>13</v>
      </c>
      <c r="D2150" s="12">
        <v>13</v>
      </c>
      <c r="E2150" s="12" t="s">
        <v>14</v>
      </c>
      <c r="F2150" s="16" t="s">
        <v>326</v>
      </c>
      <c r="G2150" s="27">
        <f t="shared" ref="G2150:K2152" si="766">+G2151</f>
        <v>217966528302</v>
      </c>
      <c r="H2150" s="27">
        <f t="shared" si="766"/>
        <v>0</v>
      </c>
      <c r="I2150" s="27">
        <f t="shared" si="766"/>
        <v>0</v>
      </c>
      <c r="J2150" s="27">
        <f t="shared" si="766"/>
        <v>0</v>
      </c>
      <c r="K2150" s="27">
        <f t="shared" si="766"/>
        <v>0</v>
      </c>
      <c r="L2150" s="27">
        <f t="shared" si="763"/>
        <v>0</v>
      </c>
      <c r="M2150" s="27">
        <f>+M2151</f>
        <v>217966528302</v>
      </c>
      <c r="N2150" s="27">
        <f t="shared" ref="N2150:Q2152" si="767">+N2151</f>
        <v>217966528302</v>
      </c>
      <c r="O2150" s="27">
        <f t="shared" si="767"/>
        <v>217966528302</v>
      </c>
      <c r="P2150" s="27">
        <f t="shared" si="767"/>
        <v>35582322411</v>
      </c>
      <c r="Q2150" s="27">
        <f t="shared" si="767"/>
        <v>35582322411</v>
      </c>
    </row>
    <row r="2151" spans="1:17" ht="63.75" thickBot="1" x14ac:dyDescent="0.3">
      <c r="A2151" s="87" t="s">
        <v>514</v>
      </c>
      <c r="B2151" s="15" t="s">
        <v>327</v>
      </c>
      <c r="C2151" s="12" t="s">
        <v>13</v>
      </c>
      <c r="D2151" s="12">
        <v>13</v>
      </c>
      <c r="E2151" s="12" t="s">
        <v>14</v>
      </c>
      <c r="F2151" s="43" t="s">
        <v>326</v>
      </c>
      <c r="G2151" s="27">
        <f t="shared" si="766"/>
        <v>217966528302</v>
      </c>
      <c r="H2151" s="27">
        <f t="shared" si="766"/>
        <v>0</v>
      </c>
      <c r="I2151" s="27">
        <f t="shared" si="766"/>
        <v>0</v>
      </c>
      <c r="J2151" s="27">
        <f t="shared" si="766"/>
        <v>0</v>
      </c>
      <c r="K2151" s="27">
        <f t="shared" si="766"/>
        <v>0</v>
      </c>
      <c r="L2151" s="27">
        <f t="shared" si="763"/>
        <v>0</v>
      </c>
      <c r="M2151" s="27">
        <f>+M2152</f>
        <v>217966528302</v>
      </c>
      <c r="N2151" s="27">
        <f t="shared" si="767"/>
        <v>217966528302</v>
      </c>
      <c r="O2151" s="27">
        <f t="shared" si="767"/>
        <v>217966528302</v>
      </c>
      <c r="P2151" s="27">
        <f t="shared" si="767"/>
        <v>35582322411</v>
      </c>
      <c r="Q2151" s="27">
        <f t="shared" si="767"/>
        <v>35582322411</v>
      </c>
    </row>
    <row r="2152" spans="1:17" ht="19.5" thickBot="1" x14ac:dyDescent="0.3">
      <c r="A2152" s="87" t="s">
        <v>514</v>
      </c>
      <c r="B2152" s="15" t="s">
        <v>328</v>
      </c>
      <c r="C2152" s="12" t="s">
        <v>13</v>
      </c>
      <c r="D2152" s="12">
        <v>13</v>
      </c>
      <c r="E2152" s="12" t="s">
        <v>14</v>
      </c>
      <c r="F2152" s="16" t="s">
        <v>257</v>
      </c>
      <c r="G2152" s="27">
        <f t="shared" si="766"/>
        <v>217966528302</v>
      </c>
      <c r="H2152" s="27">
        <f t="shared" si="766"/>
        <v>0</v>
      </c>
      <c r="I2152" s="27">
        <f t="shared" si="766"/>
        <v>0</v>
      </c>
      <c r="J2152" s="27">
        <f t="shared" si="766"/>
        <v>0</v>
      </c>
      <c r="K2152" s="27">
        <f t="shared" si="766"/>
        <v>0</v>
      </c>
      <c r="L2152" s="27">
        <f t="shared" si="763"/>
        <v>0</v>
      </c>
      <c r="M2152" s="27">
        <f>+M2153</f>
        <v>217966528302</v>
      </c>
      <c r="N2152" s="27">
        <f t="shared" si="767"/>
        <v>217966528302</v>
      </c>
      <c r="O2152" s="27">
        <f t="shared" si="767"/>
        <v>217966528302</v>
      </c>
      <c r="P2152" s="27">
        <f t="shared" si="767"/>
        <v>35582322411</v>
      </c>
      <c r="Q2152" s="27">
        <f t="shared" si="767"/>
        <v>35582322411</v>
      </c>
    </row>
    <row r="2153" spans="1:17" ht="19.5" thickBot="1" x14ac:dyDescent="0.3">
      <c r="A2153" s="87" t="s">
        <v>514</v>
      </c>
      <c r="B2153" s="18" t="s">
        <v>329</v>
      </c>
      <c r="C2153" s="19" t="s">
        <v>13</v>
      </c>
      <c r="D2153" s="19">
        <v>13</v>
      </c>
      <c r="E2153" s="19" t="s">
        <v>14</v>
      </c>
      <c r="F2153" s="20" t="s">
        <v>247</v>
      </c>
      <c r="G2153" s="21">
        <v>217966528302</v>
      </c>
      <c r="H2153" s="21">
        <v>0</v>
      </c>
      <c r="I2153" s="21">
        <v>0</v>
      </c>
      <c r="J2153" s="21">
        <v>0</v>
      </c>
      <c r="K2153" s="21">
        <v>0</v>
      </c>
      <c r="L2153" s="21">
        <f t="shared" si="763"/>
        <v>0</v>
      </c>
      <c r="M2153" s="21">
        <f>+G2153+L2153</f>
        <v>217966528302</v>
      </c>
      <c r="N2153" s="21">
        <v>217966528302</v>
      </c>
      <c r="O2153" s="21">
        <v>217966528302</v>
      </c>
      <c r="P2153" s="21">
        <v>35582322411</v>
      </c>
      <c r="Q2153" s="21">
        <v>35582322411</v>
      </c>
    </row>
    <row r="2154" spans="1:17" ht="63.75" thickBot="1" x14ac:dyDescent="0.3">
      <c r="A2154" s="87" t="s">
        <v>514</v>
      </c>
      <c r="B2154" s="15" t="s">
        <v>330</v>
      </c>
      <c r="C2154" s="12" t="s">
        <v>13</v>
      </c>
      <c r="D2154" s="12">
        <v>13</v>
      </c>
      <c r="E2154" s="12" t="s">
        <v>14</v>
      </c>
      <c r="F2154" s="16" t="s">
        <v>331</v>
      </c>
      <c r="G2154" s="27">
        <f t="shared" ref="G2154:K2156" si="768">+G2155</f>
        <v>264689746048</v>
      </c>
      <c r="H2154" s="27">
        <f t="shared" si="768"/>
        <v>0</v>
      </c>
      <c r="I2154" s="27">
        <f t="shared" si="768"/>
        <v>0</v>
      </c>
      <c r="J2154" s="27">
        <f t="shared" si="768"/>
        <v>0</v>
      </c>
      <c r="K2154" s="27">
        <f t="shared" si="768"/>
        <v>0</v>
      </c>
      <c r="L2154" s="27">
        <f t="shared" si="763"/>
        <v>0</v>
      </c>
      <c r="M2154" s="27">
        <f>+M2155</f>
        <v>264689746048</v>
      </c>
      <c r="N2154" s="27">
        <f t="shared" ref="N2154:Q2156" si="769">+N2155</f>
        <v>264689746048</v>
      </c>
      <c r="O2154" s="27">
        <f t="shared" si="769"/>
        <v>264689746048</v>
      </c>
      <c r="P2154" s="27">
        <f t="shared" si="769"/>
        <v>18890851579</v>
      </c>
      <c r="Q2154" s="27">
        <f t="shared" si="769"/>
        <v>18890851579</v>
      </c>
    </row>
    <row r="2155" spans="1:17" ht="63.75" thickBot="1" x14ac:dyDescent="0.3">
      <c r="A2155" s="87" t="s">
        <v>514</v>
      </c>
      <c r="B2155" s="15" t="s">
        <v>332</v>
      </c>
      <c r="C2155" s="12" t="s">
        <v>13</v>
      </c>
      <c r="D2155" s="12">
        <v>13</v>
      </c>
      <c r="E2155" s="12" t="s">
        <v>14</v>
      </c>
      <c r="F2155" s="43" t="s">
        <v>331</v>
      </c>
      <c r="G2155" s="27">
        <f t="shared" si="768"/>
        <v>264689746048</v>
      </c>
      <c r="H2155" s="27">
        <f t="shared" si="768"/>
        <v>0</v>
      </c>
      <c r="I2155" s="27">
        <f t="shared" si="768"/>
        <v>0</v>
      </c>
      <c r="J2155" s="27">
        <f t="shared" si="768"/>
        <v>0</v>
      </c>
      <c r="K2155" s="27">
        <f t="shared" si="768"/>
        <v>0</v>
      </c>
      <c r="L2155" s="27">
        <f t="shared" si="763"/>
        <v>0</v>
      </c>
      <c r="M2155" s="27">
        <f>+M2156</f>
        <v>264689746048</v>
      </c>
      <c r="N2155" s="27">
        <f t="shared" si="769"/>
        <v>264689746048</v>
      </c>
      <c r="O2155" s="27">
        <f t="shared" si="769"/>
        <v>264689746048</v>
      </c>
      <c r="P2155" s="27">
        <f t="shared" si="769"/>
        <v>18890851579</v>
      </c>
      <c r="Q2155" s="27">
        <f t="shared" si="769"/>
        <v>18890851579</v>
      </c>
    </row>
    <row r="2156" spans="1:17" ht="19.5" thickBot="1" x14ac:dyDescent="0.3">
      <c r="A2156" s="87" t="s">
        <v>514</v>
      </c>
      <c r="B2156" s="15" t="s">
        <v>333</v>
      </c>
      <c r="C2156" s="12" t="s">
        <v>13</v>
      </c>
      <c r="D2156" s="12">
        <v>13</v>
      </c>
      <c r="E2156" s="12" t="s">
        <v>14</v>
      </c>
      <c r="F2156" s="16" t="s">
        <v>257</v>
      </c>
      <c r="G2156" s="27">
        <f t="shared" si="768"/>
        <v>264689746048</v>
      </c>
      <c r="H2156" s="27">
        <f t="shared" si="768"/>
        <v>0</v>
      </c>
      <c r="I2156" s="27">
        <f t="shared" si="768"/>
        <v>0</v>
      </c>
      <c r="J2156" s="27">
        <f t="shared" si="768"/>
        <v>0</v>
      </c>
      <c r="K2156" s="27">
        <f t="shared" si="768"/>
        <v>0</v>
      </c>
      <c r="L2156" s="27">
        <f t="shared" si="763"/>
        <v>0</v>
      </c>
      <c r="M2156" s="27">
        <f>+M2157</f>
        <v>264689746048</v>
      </c>
      <c r="N2156" s="27">
        <f t="shared" si="769"/>
        <v>264689746048</v>
      </c>
      <c r="O2156" s="27">
        <f t="shared" si="769"/>
        <v>264689746048</v>
      </c>
      <c r="P2156" s="27">
        <f t="shared" si="769"/>
        <v>18890851579</v>
      </c>
      <c r="Q2156" s="27">
        <f t="shared" si="769"/>
        <v>18890851579</v>
      </c>
    </row>
    <row r="2157" spans="1:17" ht="19.5" thickBot="1" x14ac:dyDescent="0.3">
      <c r="A2157" s="87" t="s">
        <v>514</v>
      </c>
      <c r="B2157" s="18" t="s">
        <v>334</v>
      </c>
      <c r="C2157" s="19" t="s">
        <v>13</v>
      </c>
      <c r="D2157" s="19">
        <v>13</v>
      </c>
      <c r="E2157" s="19" t="s">
        <v>14</v>
      </c>
      <c r="F2157" s="20" t="s">
        <v>247</v>
      </c>
      <c r="G2157" s="21">
        <v>264689746048</v>
      </c>
      <c r="H2157" s="21">
        <v>0</v>
      </c>
      <c r="I2157" s="21">
        <v>0</v>
      </c>
      <c r="J2157" s="21">
        <v>0</v>
      </c>
      <c r="K2157" s="21">
        <v>0</v>
      </c>
      <c r="L2157" s="21">
        <f t="shared" si="763"/>
        <v>0</v>
      </c>
      <c r="M2157" s="21">
        <f>+G2157+L2157</f>
        <v>264689746048</v>
      </c>
      <c r="N2157" s="21">
        <v>264689746048</v>
      </c>
      <c r="O2157" s="21">
        <v>264689746048</v>
      </c>
      <c r="P2157" s="21">
        <v>18890851579</v>
      </c>
      <c r="Q2157" s="21">
        <v>18890851579</v>
      </c>
    </row>
    <row r="2158" spans="1:17" ht="63.75" thickBot="1" x14ac:dyDescent="0.3">
      <c r="A2158" s="87" t="s">
        <v>514</v>
      </c>
      <c r="B2158" s="15" t="s">
        <v>335</v>
      </c>
      <c r="C2158" s="12" t="s">
        <v>13</v>
      </c>
      <c r="D2158" s="12">
        <v>13</v>
      </c>
      <c r="E2158" s="12" t="s">
        <v>14</v>
      </c>
      <c r="F2158" s="16" t="s">
        <v>336</v>
      </c>
      <c r="G2158" s="27">
        <f t="shared" ref="G2158:K2160" si="770">+G2159</f>
        <v>141607661383</v>
      </c>
      <c r="H2158" s="27">
        <f t="shared" si="770"/>
        <v>0</v>
      </c>
      <c r="I2158" s="27">
        <f t="shared" si="770"/>
        <v>0</v>
      </c>
      <c r="J2158" s="27">
        <f t="shared" si="770"/>
        <v>0</v>
      </c>
      <c r="K2158" s="27">
        <f t="shared" si="770"/>
        <v>0</v>
      </c>
      <c r="L2158" s="27">
        <f t="shared" si="763"/>
        <v>0</v>
      </c>
      <c r="M2158" s="27">
        <f>+M2159</f>
        <v>141607661383</v>
      </c>
      <c r="N2158" s="27">
        <f t="shared" ref="N2158:Q2160" si="771">+N2159</f>
        <v>141607661383</v>
      </c>
      <c r="O2158" s="27">
        <f t="shared" si="771"/>
        <v>141607661383</v>
      </c>
      <c r="P2158" s="27">
        <f t="shared" si="771"/>
        <v>35860807678</v>
      </c>
      <c r="Q2158" s="27">
        <f t="shared" si="771"/>
        <v>35860807678</v>
      </c>
    </row>
    <row r="2159" spans="1:17" ht="63.75" thickBot="1" x14ac:dyDescent="0.3">
      <c r="A2159" s="87" t="s">
        <v>514</v>
      </c>
      <c r="B2159" s="15" t="s">
        <v>337</v>
      </c>
      <c r="C2159" s="12" t="s">
        <v>13</v>
      </c>
      <c r="D2159" s="12">
        <v>13</v>
      </c>
      <c r="E2159" s="12" t="s">
        <v>14</v>
      </c>
      <c r="F2159" s="43" t="s">
        <v>336</v>
      </c>
      <c r="G2159" s="27">
        <f t="shared" si="770"/>
        <v>141607661383</v>
      </c>
      <c r="H2159" s="27">
        <f t="shared" si="770"/>
        <v>0</v>
      </c>
      <c r="I2159" s="27">
        <f t="shared" si="770"/>
        <v>0</v>
      </c>
      <c r="J2159" s="27">
        <f t="shared" si="770"/>
        <v>0</v>
      </c>
      <c r="K2159" s="27">
        <f t="shared" si="770"/>
        <v>0</v>
      </c>
      <c r="L2159" s="27">
        <f t="shared" si="763"/>
        <v>0</v>
      </c>
      <c r="M2159" s="27">
        <f>+M2160</f>
        <v>141607661383</v>
      </c>
      <c r="N2159" s="27">
        <f t="shared" si="771"/>
        <v>141607661383</v>
      </c>
      <c r="O2159" s="27">
        <f t="shared" si="771"/>
        <v>141607661383</v>
      </c>
      <c r="P2159" s="27">
        <f t="shared" si="771"/>
        <v>35860807678</v>
      </c>
      <c r="Q2159" s="27">
        <f t="shared" si="771"/>
        <v>35860807678</v>
      </c>
    </row>
    <row r="2160" spans="1:17" ht="19.5" thickBot="1" x14ac:dyDescent="0.3">
      <c r="A2160" s="87" t="s">
        <v>514</v>
      </c>
      <c r="B2160" s="15" t="s">
        <v>338</v>
      </c>
      <c r="C2160" s="12" t="s">
        <v>13</v>
      </c>
      <c r="D2160" s="12">
        <v>13</v>
      </c>
      <c r="E2160" s="12" t="s">
        <v>14</v>
      </c>
      <c r="F2160" s="16" t="s">
        <v>257</v>
      </c>
      <c r="G2160" s="27">
        <f t="shared" si="770"/>
        <v>141607661383</v>
      </c>
      <c r="H2160" s="27">
        <f t="shared" si="770"/>
        <v>0</v>
      </c>
      <c r="I2160" s="27">
        <f t="shared" si="770"/>
        <v>0</v>
      </c>
      <c r="J2160" s="27">
        <f t="shared" si="770"/>
        <v>0</v>
      </c>
      <c r="K2160" s="27">
        <f t="shared" si="770"/>
        <v>0</v>
      </c>
      <c r="L2160" s="27">
        <f t="shared" si="763"/>
        <v>0</v>
      </c>
      <c r="M2160" s="27">
        <f>+M2161</f>
        <v>141607661383</v>
      </c>
      <c r="N2160" s="27">
        <f t="shared" si="771"/>
        <v>141607661383</v>
      </c>
      <c r="O2160" s="27">
        <f t="shared" si="771"/>
        <v>141607661383</v>
      </c>
      <c r="P2160" s="27">
        <f t="shared" si="771"/>
        <v>35860807678</v>
      </c>
      <c r="Q2160" s="27">
        <f t="shared" si="771"/>
        <v>35860807678</v>
      </c>
    </row>
    <row r="2161" spans="1:17" ht="19.5" thickBot="1" x14ac:dyDescent="0.3">
      <c r="A2161" s="87" t="s">
        <v>514</v>
      </c>
      <c r="B2161" s="18" t="s">
        <v>339</v>
      </c>
      <c r="C2161" s="19" t="s">
        <v>13</v>
      </c>
      <c r="D2161" s="19">
        <v>13</v>
      </c>
      <c r="E2161" s="19" t="s">
        <v>14</v>
      </c>
      <c r="F2161" s="20" t="s">
        <v>247</v>
      </c>
      <c r="G2161" s="21">
        <v>141607661383</v>
      </c>
      <c r="H2161" s="21">
        <v>0</v>
      </c>
      <c r="I2161" s="21">
        <v>0</v>
      </c>
      <c r="J2161" s="21">
        <v>0</v>
      </c>
      <c r="K2161" s="21">
        <v>0</v>
      </c>
      <c r="L2161" s="21">
        <f t="shared" si="763"/>
        <v>0</v>
      </c>
      <c r="M2161" s="21">
        <f>+G2161+L2161</f>
        <v>141607661383</v>
      </c>
      <c r="N2161" s="21">
        <v>141607661383</v>
      </c>
      <c r="O2161" s="21">
        <v>141607661383</v>
      </c>
      <c r="P2161" s="21">
        <v>35860807678</v>
      </c>
      <c r="Q2161" s="21">
        <v>35860807678</v>
      </c>
    </row>
    <row r="2162" spans="1:17" ht="48" thickBot="1" x14ac:dyDescent="0.3">
      <c r="A2162" s="87" t="s">
        <v>514</v>
      </c>
      <c r="B2162" s="15" t="s">
        <v>340</v>
      </c>
      <c r="C2162" s="12" t="s">
        <v>13</v>
      </c>
      <c r="D2162" s="12">
        <v>13</v>
      </c>
      <c r="E2162" s="12" t="s">
        <v>14</v>
      </c>
      <c r="F2162" s="16" t="s">
        <v>341</v>
      </c>
      <c r="G2162" s="27">
        <f t="shared" ref="G2162:K2164" si="772">+G2163</f>
        <v>326484319237</v>
      </c>
      <c r="H2162" s="27">
        <f t="shared" si="772"/>
        <v>0</v>
      </c>
      <c r="I2162" s="27">
        <f t="shared" si="772"/>
        <v>0</v>
      </c>
      <c r="J2162" s="27">
        <f t="shared" si="772"/>
        <v>0</v>
      </c>
      <c r="K2162" s="27">
        <f t="shared" si="772"/>
        <v>0</v>
      </c>
      <c r="L2162" s="27">
        <f t="shared" si="763"/>
        <v>0</v>
      </c>
      <c r="M2162" s="27">
        <f>+M2163</f>
        <v>326484319237</v>
      </c>
      <c r="N2162" s="27">
        <f t="shared" ref="N2162:Q2164" si="773">+N2163</f>
        <v>326484319237</v>
      </c>
      <c r="O2162" s="27">
        <f t="shared" si="773"/>
        <v>326484319237</v>
      </c>
      <c r="P2162" s="27">
        <f t="shared" si="773"/>
        <v>18896410145</v>
      </c>
      <c r="Q2162" s="27">
        <f t="shared" si="773"/>
        <v>18896410145</v>
      </c>
    </row>
    <row r="2163" spans="1:17" ht="48" thickBot="1" x14ac:dyDescent="0.3">
      <c r="A2163" s="87" t="s">
        <v>514</v>
      </c>
      <c r="B2163" s="15" t="s">
        <v>342</v>
      </c>
      <c r="C2163" s="12" t="s">
        <v>13</v>
      </c>
      <c r="D2163" s="12">
        <v>13</v>
      </c>
      <c r="E2163" s="12" t="s">
        <v>14</v>
      </c>
      <c r="F2163" s="43" t="s">
        <v>341</v>
      </c>
      <c r="G2163" s="27">
        <f t="shared" si="772"/>
        <v>326484319237</v>
      </c>
      <c r="H2163" s="27">
        <f t="shared" si="772"/>
        <v>0</v>
      </c>
      <c r="I2163" s="27">
        <f t="shared" si="772"/>
        <v>0</v>
      </c>
      <c r="J2163" s="27">
        <f t="shared" si="772"/>
        <v>0</v>
      </c>
      <c r="K2163" s="27">
        <f t="shared" si="772"/>
        <v>0</v>
      </c>
      <c r="L2163" s="27">
        <f t="shared" si="763"/>
        <v>0</v>
      </c>
      <c r="M2163" s="27">
        <f>+M2164</f>
        <v>326484319237</v>
      </c>
      <c r="N2163" s="27">
        <f t="shared" si="773"/>
        <v>326484319237</v>
      </c>
      <c r="O2163" s="27">
        <f t="shared" si="773"/>
        <v>326484319237</v>
      </c>
      <c r="P2163" s="27">
        <f t="shared" si="773"/>
        <v>18896410145</v>
      </c>
      <c r="Q2163" s="27">
        <f t="shared" si="773"/>
        <v>18896410145</v>
      </c>
    </row>
    <row r="2164" spans="1:17" ht="19.5" thickBot="1" x14ac:dyDescent="0.3">
      <c r="A2164" s="87" t="s">
        <v>514</v>
      </c>
      <c r="B2164" s="15" t="s">
        <v>343</v>
      </c>
      <c r="C2164" s="12" t="s">
        <v>13</v>
      </c>
      <c r="D2164" s="12">
        <v>13</v>
      </c>
      <c r="E2164" s="12" t="s">
        <v>14</v>
      </c>
      <c r="F2164" s="16" t="s">
        <v>257</v>
      </c>
      <c r="G2164" s="27">
        <f t="shared" si="772"/>
        <v>326484319237</v>
      </c>
      <c r="H2164" s="27">
        <f t="shared" si="772"/>
        <v>0</v>
      </c>
      <c r="I2164" s="27">
        <f t="shared" si="772"/>
        <v>0</v>
      </c>
      <c r="J2164" s="27">
        <f t="shared" si="772"/>
        <v>0</v>
      </c>
      <c r="K2164" s="27">
        <f t="shared" si="772"/>
        <v>0</v>
      </c>
      <c r="L2164" s="27">
        <f t="shared" si="763"/>
        <v>0</v>
      </c>
      <c r="M2164" s="27">
        <f>+M2165</f>
        <v>326484319237</v>
      </c>
      <c r="N2164" s="27">
        <f t="shared" si="773"/>
        <v>326484319237</v>
      </c>
      <c r="O2164" s="27">
        <f t="shared" si="773"/>
        <v>326484319237</v>
      </c>
      <c r="P2164" s="27">
        <f t="shared" si="773"/>
        <v>18896410145</v>
      </c>
      <c r="Q2164" s="27">
        <f t="shared" si="773"/>
        <v>18896410145</v>
      </c>
    </row>
    <row r="2165" spans="1:17" ht="19.5" thickBot="1" x14ac:dyDescent="0.3">
      <c r="A2165" s="87" t="s">
        <v>514</v>
      </c>
      <c r="B2165" s="18" t="s">
        <v>344</v>
      </c>
      <c r="C2165" s="19" t="s">
        <v>13</v>
      </c>
      <c r="D2165" s="19">
        <v>13</v>
      </c>
      <c r="E2165" s="19" t="s">
        <v>14</v>
      </c>
      <c r="F2165" s="20" t="s">
        <v>247</v>
      </c>
      <c r="G2165" s="21">
        <v>326484319237</v>
      </c>
      <c r="H2165" s="21">
        <v>0</v>
      </c>
      <c r="I2165" s="21">
        <v>0</v>
      </c>
      <c r="J2165" s="21">
        <v>0</v>
      </c>
      <c r="K2165" s="21">
        <v>0</v>
      </c>
      <c r="L2165" s="21">
        <f t="shared" si="763"/>
        <v>0</v>
      </c>
      <c r="M2165" s="21">
        <f>+G2165+L2165</f>
        <v>326484319237</v>
      </c>
      <c r="N2165" s="21">
        <v>326484319237</v>
      </c>
      <c r="O2165" s="21">
        <v>326484319237</v>
      </c>
      <c r="P2165" s="21">
        <v>18896410145</v>
      </c>
      <c r="Q2165" s="21">
        <v>18896410145</v>
      </c>
    </row>
    <row r="2166" spans="1:17" ht="63.75" thickBot="1" x14ac:dyDescent="0.3">
      <c r="A2166" s="87" t="s">
        <v>514</v>
      </c>
      <c r="B2166" s="15" t="s">
        <v>345</v>
      </c>
      <c r="C2166" s="12" t="s">
        <v>13</v>
      </c>
      <c r="D2166" s="12">
        <v>13</v>
      </c>
      <c r="E2166" s="12" t="s">
        <v>14</v>
      </c>
      <c r="F2166" s="16" t="s">
        <v>346</v>
      </c>
      <c r="G2166" s="27">
        <f t="shared" ref="G2166:K2168" si="774">+G2167</f>
        <v>103270216578</v>
      </c>
      <c r="H2166" s="27">
        <f t="shared" si="774"/>
        <v>0</v>
      </c>
      <c r="I2166" s="27">
        <f t="shared" si="774"/>
        <v>0</v>
      </c>
      <c r="J2166" s="27">
        <f t="shared" si="774"/>
        <v>0</v>
      </c>
      <c r="K2166" s="27">
        <f t="shared" si="774"/>
        <v>0</v>
      </c>
      <c r="L2166" s="27">
        <f t="shared" si="763"/>
        <v>0</v>
      </c>
      <c r="M2166" s="27">
        <f>+M2167</f>
        <v>103270216578</v>
      </c>
      <c r="N2166" s="27">
        <f t="shared" ref="N2166:Q2168" si="775">+N2167</f>
        <v>103270216578</v>
      </c>
      <c r="O2166" s="27">
        <f t="shared" si="775"/>
        <v>103270216578</v>
      </c>
      <c r="P2166" s="27">
        <f t="shared" si="775"/>
        <v>2037283578</v>
      </c>
      <c r="Q2166" s="27">
        <f t="shared" si="775"/>
        <v>2037283578</v>
      </c>
    </row>
    <row r="2167" spans="1:17" ht="63.75" thickBot="1" x14ac:dyDescent="0.3">
      <c r="A2167" s="87" t="s">
        <v>514</v>
      </c>
      <c r="B2167" s="15" t="s">
        <v>347</v>
      </c>
      <c r="C2167" s="12" t="s">
        <v>13</v>
      </c>
      <c r="D2167" s="12">
        <v>13</v>
      </c>
      <c r="E2167" s="12" t="s">
        <v>14</v>
      </c>
      <c r="F2167" s="43" t="s">
        <v>346</v>
      </c>
      <c r="G2167" s="27">
        <f t="shared" si="774"/>
        <v>103270216578</v>
      </c>
      <c r="H2167" s="27">
        <f t="shared" si="774"/>
        <v>0</v>
      </c>
      <c r="I2167" s="27">
        <f t="shared" si="774"/>
        <v>0</v>
      </c>
      <c r="J2167" s="27">
        <f t="shared" si="774"/>
        <v>0</v>
      </c>
      <c r="K2167" s="27">
        <f t="shared" si="774"/>
        <v>0</v>
      </c>
      <c r="L2167" s="27">
        <f t="shared" si="763"/>
        <v>0</v>
      </c>
      <c r="M2167" s="27">
        <f>+M2168</f>
        <v>103270216578</v>
      </c>
      <c r="N2167" s="27">
        <f t="shared" si="775"/>
        <v>103270216578</v>
      </c>
      <c r="O2167" s="27">
        <f t="shared" si="775"/>
        <v>103270216578</v>
      </c>
      <c r="P2167" s="27">
        <f t="shared" si="775"/>
        <v>2037283578</v>
      </c>
      <c r="Q2167" s="27">
        <f t="shared" si="775"/>
        <v>2037283578</v>
      </c>
    </row>
    <row r="2168" spans="1:17" ht="19.5" thickBot="1" x14ac:dyDescent="0.3">
      <c r="A2168" s="87" t="s">
        <v>514</v>
      </c>
      <c r="B2168" s="15" t="s">
        <v>348</v>
      </c>
      <c r="C2168" s="12" t="s">
        <v>13</v>
      </c>
      <c r="D2168" s="12">
        <v>13</v>
      </c>
      <c r="E2168" s="12" t="s">
        <v>14</v>
      </c>
      <c r="F2168" s="16" t="s">
        <v>257</v>
      </c>
      <c r="G2168" s="27">
        <f t="shared" si="774"/>
        <v>103270216578</v>
      </c>
      <c r="H2168" s="27">
        <f t="shared" si="774"/>
        <v>0</v>
      </c>
      <c r="I2168" s="27">
        <f t="shared" si="774"/>
        <v>0</v>
      </c>
      <c r="J2168" s="27">
        <f t="shared" si="774"/>
        <v>0</v>
      </c>
      <c r="K2168" s="27">
        <f t="shared" si="774"/>
        <v>0</v>
      </c>
      <c r="L2168" s="27">
        <f>+L2169</f>
        <v>0</v>
      </c>
      <c r="M2168" s="27">
        <f>+M2169</f>
        <v>103270216578</v>
      </c>
      <c r="N2168" s="27">
        <f t="shared" si="775"/>
        <v>103270216578</v>
      </c>
      <c r="O2168" s="27">
        <f t="shared" si="775"/>
        <v>103270216578</v>
      </c>
      <c r="P2168" s="27">
        <f t="shared" si="775"/>
        <v>2037283578</v>
      </c>
      <c r="Q2168" s="27">
        <f t="shared" si="775"/>
        <v>2037283578</v>
      </c>
    </row>
    <row r="2169" spans="1:17" ht="19.5" thickBot="1" x14ac:dyDescent="0.3">
      <c r="A2169" s="87" t="s">
        <v>514</v>
      </c>
      <c r="B2169" s="18" t="s">
        <v>349</v>
      </c>
      <c r="C2169" s="19" t="s">
        <v>13</v>
      </c>
      <c r="D2169" s="19">
        <v>13</v>
      </c>
      <c r="E2169" s="19" t="s">
        <v>14</v>
      </c>
      <c r="F2169" s="20" t="s">
        <v>247</v>
      </c>
      <c r="G2169" s="21">
        <v>103270216578</v>
      </c>
      <c r="H2169" s="21">
        <v>0</v>
      </c>
      <c r="I2169" s="21">
        <v>0</v>
      </c>
      <c r="J2169" s="21">
        <v>0</v>
      </c>
      <c r="K2169" s="21">
        <v>0</v>
      </c>
      <c r="L2169" s="21">
        <f t="shared" ref="L2169:L2232" si="776">+H2169-I2169+J2169-K2169</f>
        <v>0</v>
      </c>
      <c r="M2169" s="21">
        <f>+G2169+L2169</f>
        <v>103270216578</v>
      </c>
      <c r="N2169" s="21">
        <v>103270216578</v>
      </c>
      <c r="O2169" s="21">
        <v>103270216578</v>
      </c>
      <c r="P2169" s="21">
        <v>2037283578</v>
      </c>
      <c r="Q2169" s="21">
        <v>2037283578</v>
      </c>
    </row>
    <row r="2170" spans="1:17" ht="63.75" thickBot="1" x14ac:dyDescent="0.3">
      <c r="A2170" s="87" t="s">
        <v>514</v>
      </c>
      <c r="B2170" s="15" t="s">
        <v>350</v>
      </c>
      <c r="C2170" s="12" t="s">
        <v>13</v>
      </c>
      <c r="D2170" s="12">
        <v>13</v>
      </c>
      <c r="E2170" s="12" t="s">
        <v>14</v>
      </c>
      <c r="F2170" s="16" t="s">
        <v>351</v>
      </c>
      <c r="G2170" s="27">
        <f t="shared" ref="G2170:K2172" si="777">+G2171</f>
        <v>323578411182</v>
      </c>
      <c r="H2170" s="27">
        <f t="shared" si="777"/>
        <v>0</v>
      </c>
      <c r="I2170" s="27">
        <f t="shared" si="777"/>
        <v>0</v>
      </c>
      <c r="J2170" s="27">
        <f t="shared" si="777"/>
        <v>0</v>
      </c>
      <c r="K2170" s="27">
        <f t="shared" si="777"/>
        <v>0</v>
      </c>
      <c r="L2170" s="27">
        <f t="shared" si="776"/>
        <v>0</v>
      </c>
      <c r="M2170" s="27">
        <f>+M2171</f>
        <v>323578411182</v>
      </c>
      <c r="N2170" s="27">
        <f t="shared" ref="N2170:Q2172" si="778">+N2171</f>
        <v>323578411182</v>
      </c>
      <c r="O2170" s="27">
        <f t="shared" si="778"/>
        <v>323578411182</v>
      </c>
      <c r="P2170" s="27">
        <f t="shared" si="778"/>
        <v>1121067275</v>
      </c>
      <c r="Q2170" s="27">
        <f t="shared" si="778"/>
        <v>1121067275</v>
      </c>
    </row>
    <row r="2171" spans="1:17" ht="63.75" thickBot="1" x14ac:dyDescent="0.3">
      <c r="A2171" s="87" t="s">
        <v>514</v>
      </c>
      <c r="B2171" s="15" t="s">
        <v>352</v>
      </c>
      <c r="C2171" s="12" t="s">
        <v>13</v>
      </c>
      <c r="D2171" s="12">
        <v>13</v>
      </c>
      <c r="E2171" s="12" t="s">
        <v>14</v>
      </c>
      <c r="F2171" s="16" t="s">
        <v>351</v>
      </c>
      <c r="G2171" s="27">
        <f t="shared" si="777"/>
        <v>323578411182</v>
      </c>
      <c r="H2171" s="27">
        <f t="shared" si="777"/>
        <v>0</v>
      </c>
      <c r="I2171" s="27">
        <f t="shared" si="777"/>
        <v>0</v>
      </c>
      <c r="J2171" s="27">
        <f t="shared" si="777"/>
        <v>0</v>
      </c>
      <c r="K2171" s="27">
        <f t="shared" si="777"/>
        <v>0</v>
      </c>
      <c r="L2171" s="27">
        <f t="shared" si="776"/>
        <v>0</v>
      </c>
      <c r="M2171" s="27">
        <f>+M2172</f>
        <v>323578411182</v>
      </c>
      <c r="N2171" s="27">
        <f t="shared" si="778"/>
        <v>323578411182</v>
      </c>
      <c r="O2171" s="27">
        <f t="shared" si="778"/>
        <v>323578411182</v>
      </c>
      <c r="P2171" s="27">
        <f t="shared" si="778"/>
        <v>1121067275</v>
      </c>
      <c r="Q2171" s="27">
        <f t="shared" si="778"/>
        <v>1121067275</v>
      </c>
    </row>
    <row r="2172" spans="1:17" ht="19.5" thickBot="1" x14ac:dyDescent="0.3">
      <c r="A2172" s="87" t="s">
        <v>514</v>
      </c>
      <c r="B2172" s="15" t="s">
        <v>353</v>
      </c>
      <c r="C2172" s="12" t="s">
        <v>13</v>
      </c>
      <c r="D2172" s="12">
        <v>13</v>
      </c>
      <c r="E2172" s="12" t="s">
        <v>14</v>
      </c>
      <c r="F2172" s="16" t="s">
        <v>257</v>
      </c>
      <c r="G2172" s="27">
        <f t="shared" si="777"/>
        <v>323578411182</v>
      </c>
      <c r="H2172" s="27">
        <f t="shared" si="777"/>
        <v>0</v>
      </c>
      <c r="I2172" s="27">
        <f t="shared" si="777"/>
        <v>0</v>
      </c>
      <c r="J2172" s="27">
        <f t="shared" si="777"/>
        <v>0</v>
      </c>
      <c r="K2172" s="27">
        <f t="shared" si="777"/>
        <v>0</v>
      </c>
      <c r="L2172" s="27">
        <f t="shared" si="776"/>
        <v>0</v>
      </c>
      <c r="M2172" s="27">
        <f>+M2173</f>
        <v>323578411182</v>
      </c>
      <c r="N2172" s="27">
        <f t="shared" si="778"/>
        <v>323578411182</v>
      </c>
      <c r="O2172" s="27">
        <f t="shared" si="778"/>
        <v>323578411182</v>
      </c>
      <c r="P2172" s="27">
        <f t="shared" si="778"/>
        <v>1121067275</v>
      </c>
      <c r="Q2172" s="27">
        <f t="shared" si="778"/>
        <v>1121067275</v>
      </c>
    </row>
    <row r="2173" spans="1:17" ht="19.5" thickBot="1" x14ac:dyDescent="0.3">
      <c r="A2173" s="87" t="s">
        <v>514</v>
      </c>
      <c r="B2173" s="18" t="s">
        <v>354</v>
      </c>
      <c r="C2173" s="19" t="s">
        <v>13</v>
      </c>
      <c r="D2173" s="19">
        <v>13</v>
      </c>
      <c r="E2173" s="19" t="s">
        <v>14</v>
      </c>
      <c r="F2173" s="20" t="s">
        <v>247</v>
      </c>
      <c r="G2173" s="21">
        <v>323578411182</v>
      </c>
      <c r="H2173" s="21">
        <v>0</v>
      </c>
      <c r="I2173" s="21">
        <v>0</v>
      </c>
      <c r="J2173" s="21">
        <v>0</v>
      </c>
      <c r="K2173" s="21">
        <v>0</v>
      </c>
      <c r="L2173" s="21">
        <f t="shared" si="776"/>
        <v>0</v>
      </c>
      <c r="M2173" s="21">
        <f>+G2173+L2173</f>
        <v>323578411182</v>
      </c>
      <c r="N2173" s="21">
        <v>323578411182</v>
      </c>
      <c r="O2173" s="21">
        <v>323578411182</v>
      </c>
      <c r="P2173" s="21">
        <v>1121067275</v>
      </c>
      <c r="Q2173" s="21">
        <v>1121067275</v>
      </c>
    </row>
    <row r="2174" spans="1:17" ht="63.75" thickBot="1" x14ac:dyDescent="0.3">
      <c r="A2174" s="87" t="s">
        <v>514</v>
      </c>
      <c r="B2174" s="15" t="s">
        <v>355</v>
      </c>
      <c r="C2174" s="12" t="s">
        <v>13</v>
      </c>
      <c r="D2174" s="12">
        <v>13</v>
      </c>
      <c r="E2174" s="12" t="s">
        <v>14</v>
      </c>
      <c r="F2174" s="16" t="s">
        <v>356</v>
      </c>
      <c r="G2174" s="27">
        <f t="shared" ref="G2174:K2176" si="779">+G2175</f>
        <v>53127095469</v>
      </c>
      <c r="H2174" s="27">
        <f t="shared" si="779"/>
        <v>0</v>
      </c>
      <c r="I2174" s="27">
        <f t="shared" si="779"/>
        <v>0</v>
      </c>
      <c r="J2174" s="27">
        <f t="shared" si="779"/>
        <v>0</v>
      </c>
      <c r="K2174" s="27">
        <f t="shared" si="779"/>
        <v>0</v>
      </c>
      <c r="L2174" s="27">
        <f t="shared" si="776"/>
        <v>0</v>
      </c>
      <c r="M2174" s="27">
        <f>+M2175</f>
        <v>53127095469</v>
      </c>
      <c r="N2174" s="27">
        <f t="shared" ref="N2174:Q2176" si="780">+N2175</f>
        <v>53127095469</v>
      </c>
      <c r="O2174" s="27">
        <f t="shared" si="780"/>
        <v>53127095469</v>
      </c>
      <c r="P2174" s="27">
        <f t="shared" si="780"/>
        <v>0</v>
      </c>
      <c r="Q2174" s="27">
        <f t="shared" si="780"/>
        <v>0</v>
      </c>
    </row>
    <row r="2175" spans="1:17" ht="63.75" thickBot="1" x14ac:dyDescent="0.3">
      <c r="A2175" s="87" t="s">
        <v>514</v>
      </c>
      <c r="B2175" s="15" t="s">
        <v>357</v>
      </c>
      <c r="C2175" s="12" t="s">
        <v>13</v>
      </c>
      <c r="D2175" s="12">
        <v>13</v>
      </c>
      <c r="E2175" s="12" t="s">
        <v>14</v>
      </c>
      <c r="F2175" s="43" t="s">
        <v>356</v>
      </c>
      <c r="G2175" s="27">
        <f t="shared" si="779"/>
        <v>53127095469</v>
      </c>
      <c r="H2175" s="27">
        <f t="shared" si="779"/>
        <v>0</v>
      </c>
      <c r="I2175" s="27">
        <f t="shared" si="779"/>
        <v>0</v>
      </c>
      <c r="J2175" s="27">
        <f t="shared" si="779"/>
        <v>0</v>
      </c>
      <c r="K2175" s="27">
        <f t="shared" si="779"/>
        <v>0</v>
      </c>
      <c r="L2175" s="27">
        <f t="shared" si="776"/>
        <v>0</v>
      </c>
      <c r="M2175" s="27">
        <f>+M2176</f>
        <v>53127095469</v>
      </c>
      <c r="N2175" s="27">
        <f t="shared" si="780"/>
        <v>53127095469</v>
      </c>
      <c r="O2175" s="27">
        <f t="shared" si="780"/>
        <v>53127095469</v>
      </c>
      <c r="P2175" s="27">
        <f t="shared" si="780"/>
        <v>0</v>
      </c>
      <c r="Q2175" s="27">
        <f t="shared" si="780"/>
        <v>0</v>
      </c>
    </row>
    <row r="2176" spans="1:17" ht="19.5" thickBot="1" x14ac:dyDescent="0.3">
      <c r="A2176" s="87" t="s">
        <v>514</v>
      </c>
      <c r="B2176" s="15" t="s">
        <v>358</v>
      </c>
      <c r="C2176" s="12" t="s">
        <v>13</v>
      </c>
      <c r="D2176" s="12">
        <v>13</v>
      </c>
      <c r="E2176" s="12" t="s">
        <v>14</v>
      </c>
      <c r="F2176" s="16" t="s">
        <v>257</v>
      </c>
      <c r="G2176" s="27">
        <f t="shared" si="779"/>
        <v>53127095469</v>
      </c>
      <c r="H2176" s="27">
        <f t="shared" si="779"/>
        <v>0</v>
      </c>
      <c r="I2176" s="27">
        <f t="shared" si="779"/>
        <v>0</v>
      </c>
      <c r="J2176" s="27">
        <f t="shared" si="779"/>
        <v>0</v>
      </c>
      <c r="K2176" s="27">
        <f t="shared" si="779"/>
        <v>0</v>
      </c>
      <c r="L2176" s="27">
        <f t="shared" si="776"/>
        <v>0</v>
      </c>
      <c r="M2176" s="27">
        <f>+M2177</f>
        <v>53127095469</v>
      </c>
      <c r="N2176" s="27">
        <f t="shared" si="780"/>
        <v>53127095469</v>
      </c>
      <c r="O2176" s="27">
        <f t="shared" si="780"/>
        <v>53127095469</v>
      </c>
      <c r="P2176" s="27">
        <f t="shared" si="780"/>
        <v>0</v>
      </c>
      <c r="Q2176" s="27">
        <f t="shared" si="780"/>
        <v>0</v>
      </c>
    </row>
    <row r="2177" spans="1:17" ht="19.5" thickBot="1" x14ac:dyDescent="0.3">
      <c r="A2177" s="87" t="s">
        <v>514</v>
      </c>
      <c r="B2177" s="18" t="s">
        <v>359</v>
      </c>
      <c r="C2177" s="19" t="s">
        <v>13</v>
      </c>
      <c r="D2177" s="19">
        <v>13</v>
      </c>
      <c r="E2177" s="19" t="s">
        <v>14</v>
      </c>
      <c r="F2177" s="20" t="s">
        <v>247</v>
      </c>
      <c r="G2177" s="21">
        <v>53127095469</v>
      </c>
      <c r="H2177" s="21">
        <v>0</v>
      </c>
      <c r="I2177" s="21">
        <v>0</v>
      </c>
      <c r="J2177" s="21">
        <v>0</v>
      </c>
      <c r="K2177" s="21">
        <v>0</v>
      </c>
      <c r="L2177" s="21">
        <f t="shared" si="776"/>
        <v>0</v>
      </c>
      <c r="M2177" s="21">
        <f>+G2177+L2177</f>
        <v>53127095469</v>
      </c>
      <c r="N2177" s="21">
        <v>53127095469</v>
      </c>
      <c r="O2177" s="21">
        <v>53127095469</v>
      </c>
      <c r="P2177" s="21">
        <v>0</v>
      </c>
      <c r="Q2177" s="21">
        <v>0</v>
      </c>
    </row>
    <row r="2178" spans="1:17" ht="48" thickBot="1" x14ac:dyDescent="0.3">
      <c r="A2178" s="87" t="s">
        <v>514</v>
      </c>
      <c r="B2178" s="44" t="s">
        <v>360</v>
      </c>
      <c r="C2178" s="46" t="s">
        <v>13</v>
      </c>
      <c r="D2178" s="12">
        <v>11</v>
      </c>
      <c r="E2178" s="12" t="s">
        <v>14</v>
      </c>
      <c r="F2178" s="43" t="s">
        <v>361</v>
      </c>
      <c r="G2178" s="26">
        <f t="shared" ref="G2178:K2179" si="781">+G2180</f>
        <v>25000000000</v>
      </c>
      <c r="H2178" s="26">
        <f t="shared" si="781"/>
        <v>0</v>
      </c>
      <c r="I2178" s="26">
        <f t="shared" si="781"/>
        <v>0</v>
      </c>
      <c r="J2178" s="26">
        <f t="shared" si="781"/>
        <v>0</v>
      </c>
      <c r="K2178" s="26">
        <f t="shared" si="781"/>
        <v>0</v>
      </c>
      <c r="L2178" s="26">
        <f t="shared" si="776"/>
        <v>0</v>
      </c>
      <c r="M2178" s="29">
        <f>+G2178+L2178</f>
        <v>25000000000</v>
      </c>
      <c r="N2178" s="26">
        <f t="shared" ref="N2178:Q2179" si="782">+N2180</f>
        <v>4391290743.8699999</v>
      </c>
      <c r="O2178" s="26">
        <f t="shared" si="782"/>
        <v>2303964423.7199998</v>
      </c>
      <c r="P2178" s="26">
        <f t="shared" si="782"/>
        <v>1413785948.22</v>
      </c>
      <c r="Q2178" s="26">
        <f t="shared" si="782"/>
        <v>1215968509.22</v>
      </c>
    </row>
    <row r="2179" spans="1:17" ht="48" thickBot="1" x14ac:dyDescent="0.3">
      <c r="A2179" s="87" t="s">
        <v>514</v>
      </c>
      <c r="B2179" s="44" t="s">
        <v>360</v>
      </c>
      <c r="C2179" s="46" t="s">
        <v>13</v>
      </c>
      <c r="D2179" s="12">
        <v>13</v>
      </c>
      <c r="E2179" s="12" t="s">
        <v>14</v>
      </c>
      <c r="F2179" s="43" t="s">
        <v>361</v>
      </c>
      <c r="G2179" s="26">
        <f t="shared" si="781"/>
        <v>80000000000</v>
      </c>
      <c r="H2179" s="26">
        <f t="shared" si="781"/>
        <v>0</v>
      </c>
      <c r="I2179" s="26">
        <f t="shared" si="781"/>
        <v>0</v>
      </c>
      <c r="J2179" s="26">
        <f t="shared" si="781"/>
        <v>0</v>
      </c>
      <c r="K2179" s="26">
        <f t="shared" si="781"/>
        <v>0</v>
      </c>
      <c r="L2179" s="26">
        <f t="shared" si="776"/>
        <v>0</v>
      </c>
      <c r="M2179" s="29">
        <f>+G2179+L2179</f>
        <v>80000000000</v>
      </c>
      <c r="N2179" s="26">
        <f t="shared" si="782"/>
        <v>0</v>
      </c>
      <c r="O2179" s="26">
        <f t="shared" si="782"/>
        <v>0</v>
      </c>
      <c r="P2179" s="26">
        <f t="shared" si="782"/>
        <v>0</v>
      </c>
      <c r="Q2179" s="26">
        <f t="shared" si="782"/>
        <v>0</v>
      </c>
    </row>
    <row r="2180" spans="1:17" ht="48" thickBot="1" x14ac:dyDescent="0.3">
      <c r="A2180" s="87" t="s">
        <v>514</v>
      </c>
      <c r="B2180" s="44" t="s">
        <v>362</v>
      </c>
      <c r="C2180" s="46" t="s">
        <v>13</v>
      </c>
      <c r="D2180" s="12">
        <v>11</v>
      </c>
      <c r="E2180" s="12" t="s">
        <v>14</v>
      </c>
      <c r="F2180" s="43" t="s">
        <v>361</v>
      </c>
      <c r="G2180" s="26">
        <f>+G2183+G2187</f>
        <v>25000000000</v>
      </c>
      <c r="H2180" s="26">
        <f>+H2183+H2187</f>
        <v>0</v>
      </c>
      <c r="I2180" s="26">
        <f>+I2183+I2187</f>
        <v>0</v>
      </c>
      <c r="J2180" s="26">
        <f>+J2183+J2187</f>
        <v>0</v>
      </c>
      <c r="K2180" s="26">
        <f>+K2183+K2187</f>
        <v>0</v>
      </c>
      <c r="L2180" s="26">
        <f t="shared" si="776"/>
        <v>0</v>
      </c>
      <c r="M2180" s="29">
        <f>+G2180+L2180</f>
        <v>25000000000</v>
      </c>
      <c r="N2180" s="26">
        <f>+N2183+N2187</f>
        <v>4391290743.8699999</v>
      </c>
      <c r="O2180" s="26">
        <f>+O2183+O2187</f>
        <v>2303964423.7199998</v>
      </c>
      <c r="P2180" s="26">
        <f>+P2183+P2187</f>
        <v>1413785948.22</v>
      </c>
      <c r="Q2180" s="26">
        <f>+Q2183+Q2187</f>
        <v>1215968509.22</v>
      </c>
    </row>
    <row r="2181" spans="1:17" ht="48" thickBot="1" x14ac:dyDescent="0.3">
      <c r="A2181" s="87" t="s">
        <v>514</v>
      </c>
      <c r="B2181" s="44" t="s">
        <v>362</v>
      </c>
      <c r="C2181" s="46" t="s">
        <v>13</v>
      </c>
      <c r="D2181" s="12">
        <v>13</v>
      </c>
      <c r="E2181" s="12" t="s">
        <v>14</v>
      </c>
      <c r="F2181" s="43" t="s">
        <v>361</v>
      </c>
      <c r="G2181" s="26">
        <f>+G2185</f>
        <v>80000000000</v>
      </c>
      <c r="H2181" s="26">
        <f>+H2185</f>
        <v>0</v>
      </c>
      <c r="I2181" s="26">
        <f>+I2185</f>
        <v>0</v>
      </c>
      <c r="J2181" s="26">
        <f>+J2185</f>
        <v>0</v>
      </c>
      <c r="K2181" s="26">
        <f>+K2185</f>
        <v>0</v>
      </c>
      <c r="L2181" s="26">
        <f t="shared" si="776"/>
        <v>0</v>
      </c>
      <c r="M2181" s="29">
        <f>+G2181+L2181</f>
        <v>80000000000</v>
      </c>
      <c r="N2181" s="26">
        <f>+N2185</f>
        <v>0</v>
      </c>
      <c r="O2181" s="26">
        <f>+O2185</f>
        <v>0</v>
      </c>
      <c r="P2181" s="26">
        <f>+P2185</f>
        <v>0</v>
      </c>
      <c r="Q2181" s="26">
        <f>+Q2185</f>
        <v>0</v>
      </c>
    </row>
    <row r="2182" spans="1:17" ht="19.5" thickBot="1" x14ac:dyDescent="0.3">
      <c r="A2182" s="87" t="s">
        <v>514</v>
      </c>
      <c r="B2182" s="44" t="s">
        <v>363</v>
      </c>
      <c r="C2182" s="46" t="s">
        <v>13</v>
      </c>
      <c r="D2182" s="12">
        <v>11</v>
      </c>
      <c r="E2182" s="12" t="s">
        <v>14</v>
      </c>
      <c r="F2182" s="43" t="s">
        <v>364</v>
      </c>
      <c r="G2182" s="26">
        <f>+G2183</f>
        <v>12000000000</v>
      </c>
      <c r="H2182" s="26">
        <f>+H2183</f>
        <v>0</v>
      </c>
      <c r="I2182" s="26">
        <f>+I2183</f>
        <v>0</v>
      </c>
      <c r="J2182" s="26">
        <f>+J2183</f>
        <v>0</v>
      </c>
      <c r="K2182" s="26">
        <f>+K2183</f>
        <v>0</v>
      </c>
      <c r="L2182" s="26">
        <f t="shared" si="776"/>
        <v>0</v>
      </c>
      <c r="M2182" s="26">
        <f>+M2183</f>
        <v>12000000000</v>
      </c>
      <c r="N2182" s="26">
        <f>+N2183</f>
        <v>15000</v>
      </c>
      <c r="O2182" s="26">
        <f>+O2183</f>
        <v>0</v>
      </c>
      <c r="P2182" s="26">
        <f>+P2183</f>
        <v>0</v>
      </c>
      <c r="Q2182" s="26">
        <f>+Q2183</f>
        <v>0</v>
      </c>
    </row>
    <row r="2183" spans="1:17" ht="19.5" thickBot="1" x14ac:dyDescent="0.3">
      <c r="A2183" s="87" t="s">
        <v>514</v>
      </c>
      <c r="B2183" s="47" t="s">
        <v>365</v>
      </c>
      <c r="C2183" s="48" t="s">
        <v>13</v>
      </c>
      <c r="D2183" s="19">
        <v>11</v>
      </c>
      <c r="E2183" s="19" t="s">
        <v>14</v>
      </c>
      <c r="F2183" s="20" t="s">
        <v>247</v>
      </c>
      <c r="G2183" s="21">
        <v>12000000000</v>
      </c>
      <c r="H2183" s="32">
        <v>0</v>
      </c>
      <c r="I2183" s="32">
        <v>0</v>
      </c>
      <c r="J2183" s="32">
        <v>0</v>
      </c>
      <c r="K2183" s="32">
        <v>0</v>
      </c>
      <c r="L2183" s="32">
        <f t="shared" si="776"/>
        <v>0</v>
      </c>
      <c r="M2183" s="21">
        <f>+G2183+L2183</f>
        <v>12000000000</v>
      </c>
      <c r="N2183" s="32">
        <v>15000</v>
      </c>
      <c r="O2183" s="32">
        <v>0</v>
      </c>
      <c r="P2183" s="32">
        <v>0</v>
      </c>
      <c r="Q2183" s="32">
        <v>0</v>
      </c>
    </row>
    <row r="2184" spans="1:17" ht="32.25" thickBot="1" x14ac:dyDescent="0.3">
      <c r="A2184" s="87" t="s">
        <v>514</v>
      </c>
      <c r="B2184" s="44" t="s">
        <v>366</v>
      </c>
      <c r="C2184" s="46" t="s">
        <v>13</v>
      </c>
      <c r="D2184" s="12">
        <v>13</v>
      </c>
      <c r="E2184" s="12" t="s">
        <v>14</v>
      </c>
      <c r="F2184" s="43" t="s">
        <v>367</v>
      </c>
      <c r="G2184" s="26">
        <f>+G2185</f>
        <v>80000000000</v>
      </c>
      <c r="H2184" s="26">
        <f>+H2185</f>
        <v>0</v>
      </c>
      <c r="I2184" s="26">
        <f>+I2185</f>
        <v>0</v>
      </c>
      <c r="J2184" s="26">
        <f>+J2185</f>
        <v>0</v>
      </c>
      <c r="K2184" s="26">
        <f>+K2185</f>
        <v>0</v>
      </c>
      <c r="L2184" s="26">
        <f t="shared" si="776"/>
        <v>0</v>
      </c>
      <c r="M2184" s="26">
        <f>+M2185</f>
        <v>80000000000</v>
      </c>
      <c r="N2184" s="26">
        <f>+N2185</f>
        <v>0</v>
      </c>
      <c r="O2184" s="26">
        <f>+O2185</f>
        <v>0</v>
      </c>
      <c r="P2184" s="26">
        <f>+P2185</f>
        <v>0</v>
      </c>
      <c r="Q2184" s="26">
        <f>+Q2185</f>
        <v>0</v>
      </c>
    </row>
    <row r="2185" spans="1:17" ht="19.5" thickBot="1" x14ac:dyDescent="0.3">
      <c r="A2185" s="87" t="s">
        <v>514</v>
      </c>
      <c r="B2185" s="47" t="s">
        <v>368</v>
      </c>
      <c r="C2185" s="48" t="s">
        <v>13</v>
      </c>
      <c r="D2185" s="19">
        <v>13</v>
      </c>
      <c r="E2185" s="19" t="s">
        <v>14</v>
      </c>
      <c r="F2185" s="20" t="s">
        <v>247</v>
      </c>
      <c r="G2185" s="32">
        <v>80000000000</v>
      </c>
      <c r="H2185" s="32">
        <v>0</v>
      </c>
      <c r="I2185" s="32">
        <v>0</v>
      </c>
      <c r="J2185" s="32">
        <v>0</v>
      </c>
      <c r="K2185" s="32">
        <v>0</v>
      </c>
      <c r="L2185" s="32">
        <f t="shared" si="776"/>
        <v>0</v>
      </c>
      <c r="M2185" s="21">
        <f>+G2185+L2185</f>
        <v>80000000000</v>
      </c>
      <c r="N2185" s="21">
        <v>0</v>
      </c>
      <c r="O2185" s="21">
        <v>0</v>
      </c>
      <c r="P2185" s="21">
        <v>0</v>
      </c>
      <c r="Q2185" s="21">
        <v>0</v>
      </c>
    </row>
    <row r="2186" spans="1:17" ht="19.5" thickBot="1" x14ac:dyDescent="0.3">
      <c r="A2186" s="87" t="s">
        <v>514</v>
      </c>
      <c r="B2186" s="44" t="s">
        <v>369</v>
      </c>
      <c r="C2186" s="46" t="s">
        <v>13</v>
      </c>
      <c r="D2186" s="12">
        <v>11</v>
      </c>
      <c r="E2186" s="12" t="s">
        <v>14</v>
      </c>
      <c r="F2186" s="43" t="s">
        <v>257</v>
      </c>
      <c r="G2186" s="26">
        <f>+G2187</f>
        <v>13000000000</v>
      </c>
      <c r="H2186" s="26">
        <f>+H2187</f>
        <v>0</v>
      </c>
      <c r="I2186" s="26">
        <f>+I2187</f>
        <v>0</v>
      </c>
      <c r="J2186" s="26">
        <f>+J2187</f>
        <v>0</v>
      </c>
      <c r="K2186" s="26">
        <f>+K2187</f>
        <v>0</v>
      </c>
      <c r="L2186" s="26">
        <f t="shared" si="776"/>
        <v>0</v>
      </c>
      <c r="M2186" s="26">
        <f>+M2187</f>
        <v>13000000000</v>
      </c>
      <c r="N2186" s="26">
        <f>+N2187</f>
        <v>4391275743.8699999</v>
      </c>
      <c r="O2186" s="26">
        <f>+O2187</f>
        <v>2303964423.7199998</v>
      </c>
      <c r="P2186" s="26">
        <f>+P2187</f>
        <v>1413785948.22</v>
      </c>
      <c r="Q2186" s="26">
        <f>+Q2187</f>
        <v>1215968509.22</v>
      </c>
    </row>
    <row r="2187" spans="1:17" ht="19.5" thickBot="1" x14ac:dyDescent="0.3">
      <c r="A2187" s="87" t="s">
        <v>514</v>
      </c>
      <c r="B2187" s="47" t="s">
        <v>370</v>
      </c>
      <c r="C2187" s="48" t="s">
        <v>13</v>
      </c>
      <c r="D2187" s="19">
        <v>11</v>
      </c>
      <c r="E2187" s="19" t="s">
        <v>14</v>
      </c>
      <c r="F2187" s="20" t="s">
        <v>247</v>
      </c>
      <c r="G2187" s="21">
        <v>13000000000</v>
      </c>
      <c r="H2187" s="32">
        <v>0</v>
      </c>
      <c r="I2187" s="32">
        <v>0</v>
      </c>
      <c r="J2187" s="32">
        <v>0</v>
      </c>
      <c r="K2187" s="32">
        <v>0</v>
      </c>
      <c r="L2187" s="32">
        <f t="shared" si="776"/>
        <v>0</v>
      </c>
      <c r="M2187" s="21">
        <f>+G2187+L2187</f>
        <v>13000000000</v>
      </c>
      <c r="N2187" s="21">
        <v>4391275743.8699999</v>
      </c>
      <c r="O2187" s="21">
        <v>2303964423.7199998</v>
      </c>
      <c r="P2187" s="32">
        <v>1413785948.22</v>
      </c>
      <c r="Q2187" s="32">
        <v>1215968509.22</v>
      </c>
    </row>
    <row r="2188" spans="1:17" ht="32.25" thickBot="1" x14ac:dyDescent="0.3">
      <c r="A2188" s="87" t="s">
        <v>514</v>
      </c>
      <c r="B2188" s="15" t="s">
        <v>371</v>
      </c>
      <c r="C2188" s="12" t="s">
        <v>13</v>
      </c>
      <c r="D2188" s="12">
        <v>13</v>
      </c>
      <c r="E2188" s="12" t="s">
        <v>14</v>
      </c>
      <c r="F2188" s="43" t="s">
        <v>372</v>
      </c>
      <c r="G2188" s="27">
        <f>+G2189</f>
        <v>6042022926</v>
      </c>
      <c r="H2188" s="27">
        <f>+H2189</f>
        <v>0</v>
      </c>
      <c r="I2188" s="27">
        <f>+I2189</f>
        <v>0</v>
      </c>
      <c r="J2188" s="27">
        <f>+J2189</f>
        <v>0</v>
      </c>
      <c r="K2188" s="27">
        <f>+K2189</f>
        <v>0</v>
      </c>
      <c r="L2188" s="27">
        <f t="shared" si="776"/>
        <v>0</v>
      </c>
      <c r="M2188" s="27">
        <f>+M2189</f>
        <v>6042022926</v>
      </c>
      <c r="N2188" s="27">
        <f>+N2189</f>
        <v>5309055073.5</v>
      </c>
      <c r="O2188" s="27">
        <f>+O2189</f>
        <v>5278770195.7700005</v>
      </c>
      <c r="P2188" s="27">
        <f>+P2189</f>
        <v>1694525226.6900001</v>
      </c>
      <c r="Q2188" s="27">
        <f>+Q2189</f>
        <v>1693225226.6900001</v>
      </c>
    </row>
    <row r="2189" spans="1:17" ht="19.5" thickBot="1" x14ac:dyDescent="0.3">
      <c r="A2189" s="87" t="s">
        <v>514</v>
      </c>
      <c r="B2189" s="15" t="s">
        <v>373</v>
      </c>
      <c r="C2189" s="12" t="s">
        <v>13</v>
      </c>
      <c r="D2189" s="12">
        <v>13</v>
      </c>
      <c r="E2189" s="12" t="s">
        <v>14</v>
      </c>
      <c r="F2189" s="16" t="s">
        <v>240</v>
      </c>
      <c r="G2189" s="27">
        <f>+G2190+G2194</f>
        <v>6042022926</v>
      </c>
      <c r="H2189" s="27">
        <f>+H2190+H2194</f>
        <v>0</v>
      </c>
      <c r="I2189" s="27">
        <f>+I2190+I2194</f>
        <v>0</v>
      </c>
      <c r="J2189" s="27">
        <f>+J2190+J2194</f>
        <v>0</v>
      </c>
      <c r="K2189" s="27">
        <f>+K2190+K2194</f>
        <v>0</v>
      </c>
      <c r="L2189" s="27">
        <f t="shared" si="776"/>
        <v>0</v>
      </c>
      <c r="M2189" s="27">
        <f>+M2190+M2194</f>
        <v>6042022926</v>
      </c>
      <c r="N2189" s="27">
        <f>+N2190+N2194</f>
        <v>5309055073.5</v>
      </c>
      <c r="O2189" s="27">
        <f>+O2190+O2194</f>
        <v>5278770195.7700005</v>
      </c>
      <c r="P2189" s="27">
        <f>+P2190+P2194</f>
        <v>1694525226.6900001</v>
      </c>
      <c r="Q2189" s="27">
        <f>+Q2190+Q2194</f>
        <v>1693225226.6900001</v>
      </c>
    </row>
    <row r="2190" spans="1:17" ht="32.25" thickBot="1" x14ac:dyDescent="0.3">
      <c r="A2190" s="87" t="s">
        <v>514</v>
      </c>
      <c r="B2190" s="15" t="s">
        <v>374</v>
      </c>
      <c r="C2190" s="12" t="s">
        <v>13</v>
      </c>
      <c r="D2190" s="12">
        <v>13</v>
      </c>
      <c r="E2190" s="12" t="s">
        <v>14</v>
      </c>
      <c r="F2190" s="16" t="s">
        <v>375</v>
      </c>
      <c r="G2190" s="27">
        <f t="shared" ref="G2190:K2192" si="783">+G2191</f>
        <v>2257022926</v>
      </c>
      <c r="H2190" s="27">
        <f t="shared" si="783"/>
        <v>0</v>
      </c>
      <c r="I2190" s="27">
        <f t="shared" si="783"/>
        <v>0</v>
      </c>
      <c r="J2190" s="27">
        <f t="shared" si="783"/>
        <v>0</v>
      </c>
      <c r="K2190" s="27">
        <f t="shared" si="783"/>
        <v>0</v>
      </c>
      <c r="L2190" s="27">
        <f t="shared" si="776"/>
        <v>0</v>
      </c>
      <c r="M2190" s="27">
        <f>+M2191</f>
        <v>2257022926</v>
      </c>
      <c r="N2190" s="27">
        <f t="shared" ref="N2190:Q2192" si="784">+N2191</f>
        <v>2077848175.5</v>
      </c>
      <c r="O2190" s="27">
        <f t="shared" si="784"/>
        <v>2047563297.77</v>
      </c>
      <c r="P2190" s="27">
        <f t="shared" si="784"/>
        <v>1163760455.77</v>
      </c>
      <c r="Q2190" s="27">
        <f t="shared" si="784"/>
        <v>1162460455.77</v>
      </c>
    </row>
    <row r="2191" spans="1:17" ht="32.25" thickBot="1" x14ac:dyDescent="0.3">
      <c r="A2191" s="87" t="s">
        <v>514</v>
      </c>
      <c r="B2191" s="15" t="s">
        <v>376</v>
      </c>
      <c r="C2191" s="12" t="s">
        <v>13</v>
      </c>
      <c r="D2191" s="12">
        <v>13</v>
      </c>
      <c r="E2191" s="12" t="s">
        <v>14</v>
      </c>
      <c r="F2191" s="16" t="s">
        <v>375</v>
      </c>
      <c r="G2191" s="27">
        <f t="shared" si="783"/>
        <v>2257022926</v>
      </c>
      <c r="H2191" s="27">
        <f t="shared" si="783"/>
        <v>0</v>
      </c>
      <c r="I2191" s="27">
        <f t="shared" si="783"/>
        <v>0</v>
      </c>
      <c r="J2191" s="27">
        <f t="shared" si="783"/>
        <v>0</v>
      </c>
      <c r="K2191" s="27">
        <f t="shared" si="783"/>
        <v>0</v>
      </c>
      <c r="L2191" s="27">
        <f t="shared" si="776"/>
        <v>0</v>
      </c>
      <c r="M2191" s="27">
        <f>+M2192</f>
        <v>2257022926</v>
      </c>
      <c r="N2191" s="27">
        <f t="shared" si="784"/>
        <v>2077848175.5</v>
      </c>
      <c r="O2191" s="27">
        <f t="shared" si="784"/>
        <v>2047563297.77</v>
      </c>
      <c r="P2191" s="27">
        <f t="shared" si="784"/>
        <v>1163760455.77</v>
      </c>
      <c r="Q2191" s="27">
        <f t="shared" si="784"/>
        <v>1162460455.77</v>
      </c>
    </row>
    <row r="2192" spans="1:17" ht="19.5" thickBot="1" x14ac:dyDescent="0.3">
      <c r="A2192" s="87" t="s">
        <v>514</v>
      </c>
      <c r="B2192" s="15" t="s">
        <v>377</v>
      </c>
      <c r="C2192" s="12" t="s">
        <v>13</v>
      </c>
      <c r="D2192" s="12">
        <v>13</v>
      </c>
      <c r="E2192" s="12" t="s">
        <v>14</v>
      </c>
      <c r="F2192" s="43" t="s">
        <v>378</v>
      </c>
      <c r="G2192" s="27">
        <f t="shared" si="783"/>
        <v>2257022926</v>
      </c>
      <c r="H2192" s="27">
        <f t="shared" si="783"/>
        <v>0</v>
      </c>
      <c r="I2192" s="27">
        <f t="shared" si="783"/>
        <v>0</v>
      </c>
      <c r="J2192" s="27">
        <f t="shared" si="783"/>
        <v>0</v>
      </c>
      <c r="K2192" s="27">
        <f t="shared" si="783"/>
        <v>0</v>
      </c>
      <c r="L2192" s="27">
        <f t="shared" si="776"/>
        <v>0</v>
      </c>
      <c r="M2192" s="27">
        <f>+M2193</f>
        <v>2257022926</v>
      </c>
      <c r="N2192" s="27">
        <f t="shared" si="784"/>
        <v>2077848175.5</v>
      </c>
      <c r="O2192" s="27">
        <f t="shared" si="784"/>
        <v>2047563297.77</v>
      </c>
      <c r="P2192" s="27">
        <f t="shared" si="784"/>
        <v>1163760455.77</v>
      </c>
      <c r="Q2192" s="27">
        <f t="shared" si="784"/>
        <v>1162460455.77</v>
      </c>
    </row>
    <row r="2193" spans="1:17" ht="19.5" thickBot="1" x14ac:dyDescent="0.3">
      <c r="A2193" s="87" t="s">
        <v>514</v>
      </c>
      <c r="B2193" s="18" t="s">
        <v>379</v>
      </c>
      <c r="C2193" s="19" t="s">
        <v>13</v>
      </c>
      <c r="D2193" s="19">
        <v>13</v>
      </c>
      <c r="E2193" s="19" t="s">
        <v>14</v>
      </c>
      <c r="F2193" s="20" t="s">
        <v>247</v>
      </c>
      <c r="G2193" s="21">
        <v>2257022926</v>
      </c>
      <c r="H2193" s="21">
        <v>0</v>
      </c>
      <c r="I2193" s="21">
        <v>0</v>
      </c>
      <c r="J2193" s="21">
        <v>0</v>
      </c>
      <c r="K2193" s="21">
        <v>0</v>
      </c>
      <c r="L2193" s="21">
        <f t="shared" si="776"/>
        <v>0</v>
      </c>
      <c r="M2193" s="21">
        <f>+G2193+L2193</f>
        <v>2257022926</v>
      </c>
      <c r="N2193" s="21">
        <v>2077848175.5</v>
      </c>
      <c r="O2193" s="21">
        <v>2047563297.77</v>
      </c>
      <c r="P2193" s="21">
        <v>1163760455.77</v>
      </c>
      <c r="Q2193" s="21">
        <v>1162460455.77</v>
      </c>
    </row>
    <row r="2194" spans="1:17" ht="32.25" thickBot="1" x14ac:dyDescent="0.3">
      <c r="A2194" s="87" t="s">
        <v>514</v>
      </c>
      <c r="B2194" s="15" t="s">
        <v>380</v>
      </c>
      <c r="C2194" s="12" t="s">
        <v>13</v>
      </c>
      <c r="D2194" s="12">
        <v>13</v>
      </c>
      <c r="E2194" s="12" t="s">
        <v>14</v>
      </c>
      <c r="F2194" s="16" t="s">
        <v>381</v>
      </c>
      <c r="G2194" s="27">
        <f t="shared" ref="G2194:K2196" si="785">+G2195</f>
        <v>3785000000</v>
      </c>
      <c r="H2194" s="27">
        <f t="shared" si="785"/>
        <v>0</v>
      </c>
      <c r="I2194" s="27">
        <f t="shared" si="785"/>
        <v>0</v>
      </c>
      <c r="J2194" s="27">
        <f t="shared" si="785"/>
        <v>0</v>
      </c>
      <c r="K2194" s="27">
        <f t="shared" si="785"/>
        <v>0</v>
      </c>
      <c r="L2194" s="27">
        <f t="shared" si="776"/>
        <v>0</v>
      </c>
      <c r="M2194" s="27">
        <f>+M2195</f>
        <v>3785000000</v>
      </c>
      <c r="N2194" s="27">
        <f t="shared" ref="N2194:Q2196" si="786">+N2195</f>
        <v>3231206898</v>
      </c>
      <c r="O2194" s="27">
        <f t="shared" si="786"/>
        <v>3231206898</v>
      </c>
      <c r="P2194" s="27">
        <f t="shared" si="786"/>
        <v>530764770.92000002</v>
      </c>
      <c r="Q2194" s="27">
        <f t="shared" si="786"/>
        <v>530764770.92000002</v>
      </c>
    </row>
    <row r="2195" spans="1:17" ht="32.25" thickBot="1" x14ac:dyDescent="0.3">
      <c r="A2195" s="87" t="s">
        <v>514</v>
      </c>
      <c r="B2195" s="15" t="s">
        <v>382</v>
      </c>
      <c r="C2195" s="12" t="s">
        <v>13</v>
      </c>
      <c r="D2195" s="12">
        <v>13</v>
      </c>
      <c r="E2195" s="12" t="s">
        <v>14</v>
      </c>
      <c r="F2195" s="16" t="s">
        <v>383</v>
      </c>
      <c r="G2195" s="27">
        <f t="shared" si="785"/>
        <v>3785000000</v>
      </c>
      <c r="H2195" s="27">
        <f t="shared" si="785"/>
        <v>0</v>
      </c>
      <c r="I2195" s="27">
        <f t="shared" si="785"/>
        <v>0</v>
      </c>
      <c r="J2195" s="27">
        <f t="shared" si="785"/>
        <v>0</v>
      </c>
      <c r="K2195" s="27">
        <f t="shared" si="785"/>
        <v>0</v>
      </c>
      <c r="L2195" s="27">
        <f t="shared" si="776"/>
        <v>0</v>
      </c>
      <c r="M2195" s="27">
        <f>+M2196</f>
        <v>3785000000</v>
      </c>
      <c r="N2195" s="27">
        <f t="shared" si="786"/>
        <v>3231206898</v>
      </c>
      <c r="O2195" s="27">
        <f t="shared" si="786"/>
        <v>3231206898</v>
      </c>
      <c r="P2195" s="27">
        <f t="shared" si="786"/>
        <v>530764770.92000002</v>
      </c>
      <c r="Q2195" s="27">
        <f t="shared" si="786"/>
        <v>530764770.92000002</v>
      </c>
    </row>
    <row r="2196" spans="1:17" ht="19.5" thickBot="1" x14ac:dyDescent="0.3">
      <c r="A2196" s="87" t="s">
        <v>514</v>
      </c>
      <c r="B2196" s="15" t="s">
        <v>384</v>
      </c>
      <c r="C2196" s="12" t="s">
        <v>13</v>
      </c>
      <c r="D2196" s="12">
        <v>13</v>
      </c>
      <c r="E2196" s="12" t="s">
        <v>14</v>
      </c>
      <c r="F2196" s="43" t="s">
        <v>378</v>
      </c>
      <c r="G2196" s="27">
        <f t="shared" si="785"/>
        <v>3785000000</v>
      </c>
      <c r="H2196" s="27">
        <f t="shared" si="785"/>
        <v>0</v>
      </c>
      <c r="I2196" s="27">
        <f t="shared" si="785"/>
        <v>0</v>
      </c>
      <c r="J2196" s="27">
        <f t="shared" si="785"/>
        <v>0</v>
      </c>
      <c r="K2196" s="27">
        <f t="shared" si="785"/>
        <v>0</v>
      </c>
      <c r="L2196" s="27">
        <f t="shared" si="776"/>
        <v>0</v>
      </c>
      <c r="M2196" s="27">
        <f>+M2197</f>
        <v>3785000000</v>
      </c>
      <c r="N2196" s="27">
        <f t="shared" si="786"/>
        <v>3231206898</v>
      </c>
      <c r="O2196" s="27">
        <f t="shared" si="786"/>
        <v>3231206898</v>
      </c>
      <c r="P2196" s="27">
        <f t="shared" si="786"/>
        <v>530764770.92000002</v>
      </c>
      <c r="Q2196" s="27">
        <f t="shared" si="786"/>
        <v>530764770.92000002</v>
      </c>
    </row>
    <row r="2197" spans="1:17" ht="19.5" thickBot="1" x14ac:dyDescent="0.3">
      <c r="A2197" s="87" t="s">
        <v>514</v>
      </c>
      <c r="B2197" s="18" t="s">
        <v>385</v>
      </c>
      <c r="C2197" s="19" t="s">
        <v>13</v>
      </c>
      <c r="D2197" s="19">
        <v>13</v>
      </c>
      <c r="E2197" s="19" t="s">
        <v>14</v>
      </c>
      <c r="F2197" s="20" t="s">
        <v>247</v>
      </c>
      <c r="G2197" s="21">
        <v>3785000000</v>
      </c>
      <c r="H2197" s="21">
        <v>0</v>
      </c>
      <c r="I2197" s="21">
        <v>0</v>
      </c>
      <c r="J2197" s="21">
        <v>0</v>
      </c>
      <c r="K2197" s="21">
        <v>0</v>
      </c>
      <c r="L2197" s="21">
        <f t="shared" si="776"/>
        <v>0</v>
      </c>
      <c r="M2197" s="21">
        <f>+G2197+L2197</f>
        <v>3785000000</v>
      </c>
      <c r="N2197" s="21">
        <v>3231206898</v>
      </c>
      <c r="O2197" s="21">
        <v>3231206898</v>
      </c>
      <c r="P2197" s="21">
        <v>530764770.92000002</v>
      </c>
      <c r="Q2197" s="21">
        <v>530764770.92000002</v>
      </c>
    </row>
    <row r="2198" spans="1:17" ht="19.5" thickBot="1" x14ac:dyDescent="0.3">
      <c r="A2198" s="87" t="s">
        <v>514</v>
      </c>
      <c r="B2198" s="15" t="s">
        <v>386</v>
      </c>
      <c r="C2198" s="12" t="s">
        <v>13</v>
      </c>
      <c r="D2198" s="12">
        <v>13</v>
      </c>
      <c r="E2198" s="12" t="s">
        <v>14</v>
      </c>
      <c r="F2198" s="16" t="s">
        <v>387</v>
      </c>
      <c r="G2198" s="27">
        <f t="shared" ref="G2198:K2199" si="787">+G2200</f>
        <v>1124097372</v>
      </c>
      <c r="H2198" s="27">
        <f t="shared" si="787"/>
        <v>0</v>
      </c>
      <c r="I2198" s="27">
        <f t="shared" si="787"/>
        <v>0</v>
      </c>
      <c r="J2198" s="27">
        <f t="shared" si="787"/>
        <v>0</v>
      </c>
      <c r="K2198" s="27">
        <f t="shared" si="787"/>
        <v>0</v>
      </c>
      <c r="L2198" s="27">
        <f t="shared" si="776"/>
        <v>0</v>
      </c>
      <c r="M2198" s="27">
        <f>+M2200</f>
        <v>1124097372</v>
      </c>
      <c r="N2198" s="27">
        <f t="shared" ref="N2198:Q2199" si="788">+N2200</f>
        <v>903530455.25999999</v>
      </c>
      <c r="O2198" s="27">
        <f t="shared" si="788"/>
        <v>863203030.21000004</v>
      </c>
      <c r="P2198" s="27">
        <f t="shared" si="788"/>
        <v>510675898.20999998</v>
      </c>
      <c r="Q2198" s="27">
        <f t="shared" si="788"/>
        <v>506004191.20999998</v>
      </c>
    </row>
    <row r="2199" spans="1:17" ht="19.5" thickBot="1" x14ac:dyDescent="0.3">
      <c r="A2199" s="87" t="s">
        <v>514</v>
      </c>
      <c r="B2199" s="15" t="s">
        <v>386</v>
      </c>
      <c r="C2199" s="12" t="s">
        <v>16</v>
      </c>
      <c r="D2199" s="12">
        <v>20</v>
      </c>
      <c r="E2199" s="12" t="s">
        <v>14</v>
      </c>
      <c r="F2199" s="16" t="s">
        <v>387</v>
      </c>
      <c r="G2199" s="27">
        <f t="shared" si="787"/>
        <v>76235881312</v>
      </c>
      <c r="H2199" s="27">
        <f t="shared" si="787"/>
        <v>0</v>
      </c>
      <c r="I2199" s="27">
        <f t="shared" si="787"/>
        <v>0</v>
      </c>
      <c r="J2199" s="27">
        <f t="shared" si="787"/>
        <v>0</v>
      </c>
      <c r="K2199" s="27">
        <f t="shared" si="787"/>
        <v>0</v>
      </c>
      <c r="L2199" s="27">
        <f t="shared" si="776"/>
        <v>0</v>
      </c>
      <c r="M2199" s="27">
        <f>+M2201</f>
        <v>76235881312</v>
      </c>
      <c r="N2199" s="27">
        <f t="shared" si="788"/>
        <v>67875461101.620003</v>
      </c>
      <c r="O2199" s="27">
        <f t="shared" si="788"/>
        <v>66305133313.620003</v>
      </c>
      <c r="P2199" s="27">
        <f t="shared" si="788"/>
        <v>16340887254.129999</v>
      </c>
      <c r="Q2199" s="27">
        <f t="shared" si="788"/>
        <v>16340887254.129999</v>
      </c>
    </row>
    <row r="2200" spans="1:17" ht="19.5" thickBot="1" x14ac:dyDescent="0.3">
      <c r="A2200" s="87" t="s">
        <v>514</v>
      </c>
      <c r="B2200" s="15" t="s">
        <v>388</v>
      </c>
      <c r="C2200" s="12" t="s">
        <v>13</v>
      </c>
      <c r="D2200" s="12">
        <v>13</v>
      </c>
      <c r="E2200" s="12" t="s">
        <v>14</v>
      </c>
      <c r="F2200" s="16" t="s">
        <v>240</v>
      </c>
      <c r="G2200" s="27">
        <f>+G2208</f>
        <v>1124097372</v>
      </c>
      <c r="H2200" s="27">
        <f>+H2208</f>
        <v>0</v>
      </c>
      <c r="I2200" s="27">
        <f>+I2208</f>
        <v>0</v>
      </c>
      <c r="J2200" s="27">
        <f>+J2208</f>
        <v>0</v>
      </c>
      <c r="K2200" s="27">
        <f>+K2208</f>
        <v>0</v>
      </c>
      <c r="L2200" s="27">
        <f t="shared" si="776"/>
        <v>0</v>
      </c>
      <c r="M2200" s="27">
        <f>+M2208</f>
        <v>1124097372</v>
      </c>
      <c r="N2200" s="27">
        <f>+N2208</f>
        <v>903530455.25999999</v>
      </c>
      <c r="O2200" s="27">
        <f>+O2208</f>
        <v>863203030.21000004</v>
      </c>
      <c r="P2200" s="27">
        <f>+P2208</f>
        <v>510675898.20999998</v>
      </c>
      <c r="Q2200" s="27">
        <f>+Q2208</f>
        <v>506004191.20999998</v>
      </c>
    </row>
    <row r="2201" spans="1:17" ht="19.5" thickBot="1" x14ac:dyDescent="0.3">
      <c r="A2201" s="87" t="s">
        <v>514</v>
      </c>
      <c r="B2201" s="15" t="s">
        <v>388</v>
      </c>
      <c r="C2201" s="12" t="s">
        <v>16</v>
      </c>
      <c r="D2201" s="12">
        <v>20</v>
      </c>
      <c r="E2201" s="12" t="s">
        <v>14</v>
      </c>
      <c r="F2201" s="16" t="s">
        <v>240</v>
      </c>
      <c r="G2201" s="27">
        <f t="shared" ref="G2201:K2202" si="789">+G2202</f>
        <v>76235881312</v>
      </c>
      <c r="H2201" s="27">
        <f t="shared" si="789"/>
        <v>0</v>
      </c>
      <c r="I2201" s="27">
        <f t="shared" si="789"/>
        <v>0</v>
      </c>
      <c r="J2201" s="27">
        <f t="shared" si="789"/>
        <v>0</v>
      </c>
      <c r="K2201" s="27">
        <f t="shared" si="789"/>
        <v>0</v>
      </c>
      <c r="L2201" s="27">
        <f t="shared" si="776"/>
        <v>0</v>
      </c>
      <c r="M2201" s="27">
        <f>+M2202</f>
        <v>76235881312</v>
      </c>
      <c r="N2201" s="27">
        <f t="shared" ref="N2201:Q2202" si="790">+N2202</f>
        <v>67875461101.620003</v>
      </c>
      <c r="O2201" s="27">
        <f t="shared" si="790"/>
        <v>66305133313.620003</v>
      </c>
      <c r="P2201" s="27">
        <f>+P2202</f>
        <v>16340887254.129999</v>
      </c>
      <c r="Q2201" s="27">
        <f t="shared" si="790"/>
        <v>16340887254.129999</v>
      </c>
    </row>
    <row r="2202" spans="1:17" ht="48" thickBot="1" x14ac:dyDescent="0.3">
      <c r="A2202" s="87" t="s">
        <v>514</v>
      </c>
      <c r="B2202" s="15" t="s">
        <v>389</v>
      </c>
      <c r="C2202" s="12" t="s">
        <v>16</v>
      </c>
      <c r="D2202" s="12">
        <v>20</v>
      </c>
      <c r="E2202" s="12" t="s">
        <v>14</v>
      </c>
      <c r="F2202" s="43" t="s">
        <v>390</v>
      </c>
      <c r="G2202" s="27">
        <f t="shared" si="789"/>
        <v>76235881312</v>
      </c>
      <c r="H2202" s="27">
        <f t="shared" si="789"/>
        <v>0</v>
      </c>
      <c r="I2202" s="27">
        <f t="shared" si="789"/>
        <v>0</v>
      </c>
      <c r="J2202" s="27">
        <f t="shared" si="789"/>
        <v>0</v>
      </c>
      <c r="K2202" s="27">
        <f t="shared" si="789"/>
        <v>0</v>
      </c>
      <c r="L2202" s="27">
        <f t="shared" si="776"/>
        <v>0</v>
      </c>
      <c r="M2202" s="27">
        <f>+M2203</f>
        <v>76235881312</v>
      </c>
      <c r="N2202" s="27">
        <f t="shared" si="790"/>
        <v>67875461101.620003</v>
      </c>
      <c r="O2202" s="27">
        <f t="shared" si="790"/>
        <v>66305133313.620003</v>
      </c>
      <c r="P2202" s="27">
        <f>+P2203</f>
        <v>16340887254.129999</v>
      </c>
      <c r="Q2202" s="27">
        <f t="shared" si="790"/>
        <v>16340887254.129999</v>
      </c>
    </row>
    <row r="2203" spans="1:17" ht="48" thickBot="1" x14ac:dyDescent="0.3">
      <c r="A2203" s="87" t="s">
        <v>514</v>
      </c>
      <c r="B2203" s="15" t="s">
        <v>391</v>
      </c>
      <c r="C2203" s="12" t="s">
        <v>16</v>
      </c>
      <c r="D2203" s="12">
        <v>20</v>
      </c>
      <c r="E2203" s="12" t="s">
        <v>14</v>
      </c>
      <c r="F2203" s="16" t="s">
        <v>390</v>
      </c>
      <c r="G2203" s="27">
        <f>+G2204+G2206</f>
        <v>76235881312</v>
      </c>
      <c r="H2203" s="27">
        <f>+H2204+H2206</f>
        <v>0</v>
      </c>
      <c r="I2203" s="27">
        <f>+I2204+I2206</f>
        <v>0</v>
      </c>
      <c r="J2203" s="27">
        <f>+J2204+J2206</f>
        <v>0</v>
      </c>
      <c r="K2203" s="27">
        <f>+K2204+K2206</f>
        <v>0</v>
      </c>
      <c r="L2203" s="27">
        <f t="shared" si="776"/>
        <v>0</v>
      </c>
      <c r="M2203" s="27">
        <f>+M2204+M2206</f>
        <v>76235881312</v>
      </c>
      <c r="N2203" s="27">
        <f>+N2204+N2206</f>
        <v>67875461101.620003</v>
      </c>
      <c r="O2203" s="27">
        <f>+O2204+O2206</f>
        <v>66305133313.620003</v>
      </c>
      <c r="P2203" s="27">
        <f>+P2204+P2206</f>
        <v>16340887254.129999</v>
      </c>
      <c r="Q2203" s="27">
        <f>+Q2204+Q2206</f>
        <v>16340887254.129999</v>
      </c>
    </row>
    <row r="2204" spans="1:17" ht="19.5" thickBot="1" x14ac:dyDescent="0.3">
      <c r="A2204" s="87" t="s">
        <v>514</v>
      </c>
      <c r="B2204" s="15" t="s">
        <v>392</v>
      </c>
      <c r="C2204" s="12" t="s">
        <v>16</v>
      </c>
      <c r="D2204" s="12">
        <v>20</v>
      </c>
      <c r="E2204" s="12" t="s">
        <v>14</v>
      </c>
      <c r="F2204" s="16" t="s">
        <v>393</v>
      </c>
      <c r="G2204" s="27">
        <f>+G2205</f>
        <v>65370924168</v>
      </c>
      <c r="H2204" s="27">
        <f>+H2205</f>
        <v>0</v>
      </c>
      <c r="I2204" s="27">
        <f>+I2205</f>
        <v>0</v>
      </c>
      <c r="J2204" s="27">
        <f>+J2205</f>
        <v>0</v>
      </c>
      <c r="K2204" s="27">
        <f>+K2205</f>
        <v>0</v>
      </c>
      <c r="L2204" s="27">
        <f t="shared" si="776"/>
        <v>0</v>
      </c>
      <c r="M2204" s="27">
        <f>+M2205</f>
        <v>65370924168</v>
      </c>
      <c r="N2204" s="27">
        <f>+N2205</f>
        <v>60495131451.620003</v>
      </c>
      <c r="O2204" s="27">
        <f>+O2205</f>
        <v>59628232130.620003</v>
      </c>
      <c r="P2204" s="27">
        <f>+P2205</f>
        <v>13960306218.809999</v>
      </c>
      <c r="Q2204" s="27">
        <f>+Q2205</f>
        <v>13960306218.809999</v>
      </c>
    </row>
    <row r="2205" spans="1:17" ht="19.5" thickBot="1" x14ac:dyDescent="0.3">
      <c r="A2205" s="87" t="s">
        <v>514</v>
      </c>
      <c r="B2205" s="18" t="s">
        <v>394</v>
      </c>
      <c r="C2205" s="19" t="s">
        <v>16</v>
      </c>
      <c r="D2205" s="19">
        <v>20</v>
      </c>
      <c r="E2205" s="19" t="s">
        <v>14</v>
      </c>
      <c r="F2205" s="20" t="s">
        <v>247</v>
      </c>
      <c r="G2205" s="21">
        <v>65370924168</v>
      </c>
      <c r="H2205" s="21">
        <v>0</v>
      </c>
      <c r="I2205" s="21">
        <v>0</v>
      </c>
      <c r="J2205" s="21"/>
      <c r="K2205" s="21">
        <v>0</v>
      </c>
      <c r="L2205" s="21">
        <f t="shared" si="776"/>
        <v>0</v>
      </c>
      <c r="M2205" s="21">
        <f>+G2205+L2205</f>
        <v>65370924168</v>
      </c>
      <c r="N2205" s="21">
        <v>60495131451.620003</v>
      </c>
      <c r="O2205" s="21">
        <v>59628232130.620003</v>
      </c>
      <c r="P2205" s="21">
        <v>13960306218.809999</v>
      </c>
      <c r="Q2205" s="21">
        <v>13960306218.809999</v>
      </c>
    </row>
    <row r="2206" spans="1:17" ht="19.5" thickBot="1" x14ac:dyDescent="0.3">
      <c r="A2206" s="87" t="s">
        <v>514</v>
      </c>
      <c r="B2206" s="15" t="s">
        <v>395</v>
      </c>
      <c r="C2206" s="12" t="s">
        <v>16</v>
      </c>
      <c r="D2206" s="12">
        <v>20</v>
      </c>
      <c r="E2206" s="12" t="s">
        <v>14</v>
      </c>
      <c r="F2206" s="16" t="s">
        <v>396</v>
      </c>
      <c r="G2206" s="27">
        <f>+G2207</f>
        <v>10864957144</v>
      </c>
      <c r="H2206" s="27">
        <f>+H2207</f>
        <v>0</v>
      </c>
      <c r="I2206" s="27">
        <f>+I2207</f>
        <v>0</v>
      </c>
      <c r="J2206" s="27">
        <f>+J2207</f>
        <v>0</v>
      </c>
      <c r="K2206" s="27">
        <f>+K2207</f>
        <v>0</v>
      </c>
      <c r="L2206" s="27">
        <f t="shared" si="776"/>
        <v>0</v>
      </c>
      <c r="M2206" s="27">
        <f>+M2207</f>
        <v>10864957144</v>
      </c>
      <c r="N2206" s="27">
        <f>+N2207</f>
        <v>7380329650</v>
      </c>
      <c r="O2206" s="27">
        <f>+O2207</f>
        <v>6676901183</v>
      </c>
      <c r="P2206" s="27">
        <f>+P2207</f>
        <v>2380581035.3200002</v>
      </c>
      <c r="Q2206" s="27">
        <f>+Q2207</f>
        <v>2380581035.3200002</v>
      </c>
    </row>
    <row r="2207" spans="1:17" ht="19.5" thickBot="1" x14ac:dyDescent="0.3">
      <c r="A2207" s="87" t="s">
        <v>514</v>
      </c>
      <c r="B2207" s="18" t="s">
        <v>397</v>
      </c>
      <c r="C2207" s="19" t="s">
        <v>16</v>
      </c>
      <c r="D2207" s="19">
        <v>20</v>
      </c>
      <c r="E2207" s="19" t="s">
        <v>14</v>
      </c>
      <c r="F2207" s="20" t="s">
        <v>247</v>
      </c>
      <c r="G2207" s="21">
        <v>10864957144</v>
      </c>
      <c r="H2207" s="21">
        <v>0</v>
      </c>
      <c r="I2207" s="21">
        <v>0</v>
      </c>
      <c r="J2207" s="21">
        <v>0</v>
      </c>
      <c r="K2207" s="21"/>
      <c r="L2207" s="21">
        <f t="shared" si="776"/>
        <v>0</v>
      </c>
      <c r="M2207" s="21">
        <f>+G2207+L2207</f>
        <v>10864957144</v>
      </c>
      <c r="N2207" s="21">
        <v>7380329650</v>
      </c>
      <c r="O2207" s="21">
        <v>6676901183</v>
      </c>
      <c r="P2207" s="21">
        <v>2380581035.3200002</v>
      </c>
      <c r="Q2207" s="21">
        <v>2380581035.3200002</v>
      </c>
    </row>
    <row r="2208" spans="1:17" ht="32.25" thickBot="1" x14ac:dyDescent="0.3">
      <c r="A2208" s="87" t="s">
        <v>514</v>
      </c>
      <c r="B2208" s="15" t="s">
        <v>398</v>
      </c>
      <c r="C2208" s="12" t="s">
        <v>13</v>
      </c>
      <c r="D2208" s="12">
        <v>13</v>
      </c>
      <c r="E2208" s="12" t="s">
        <v>14</v>
      </c>
      <c r="F2208" s="16" t="s">
        <v>399</v>
      </c>
      <c r="G2208" s="27">
        <f t="shared" ref="G2208:K2210" si="791">+G2209</f>
        <v>1124097372</v>
      </c>
      <c r="H2208" s="27">
        <f t="shared" si="791"/>
        <v>0</v>
      </c>
      <c r="I2208" s="27">
        <f t="shared" si="791"/>
        <v>0</v>
      </c>
      <c r="J2208" s="27">
        <f t="shared" si="791"/>
        <v>0</v>
      </c>
      <c r="K2208" s="27">
        <f t="shared" si="791"/>
        <v>0</v>
      </c>
      <c r="L2208" s="27">
        <f t="shared" si="776"/>
        <v>0</v>
      </c>
      <c r="M2208" s="27">
        <f>+M2209</f>
        <v>1124097372</v>
      </c>
      <c r="N2208" s="27">
        <f t="shared" ref="N2208:Q2210" si="792">+N2209</f>
        <v>903530455.25999999</v>
      </c>
      <c r="O2208" s="27">
        <f t="shared" si="792"/>
        <v>863203030.21000004</v>
      </c>
      <c r="P2208" s="27">
        <f t="shared" si="792"/>
        <v>510675898.20999998</v>
      </c>
      <c r="Q2208" s="27">
        <f t="shared" si="792"/>
        <v>506004191.20999998</v>
      </c>
    </row>
    <row r="2209" spans="1:17" ht="32.25" thickBot="1" x14ac:dyDescent="0.3">
      <c r="A2209" s="87" t="s">
        <v>514</v>
      </c>
      <c r="B2209" s="15" t="s">
        <v>400</v>
      </c>
      <c r="C2209" s="12" t="s">
        <v>13</v>
      </c>
      <c r="D2209" s="12">
        <v>13</v>
      </c>
      <c r="E2209" s="12" t="s">
        <v>14</v>
      </c>
      <c r="F2209" s="16" t="s">
        <v>399</v>
      </c>
      <c r="G2209" s="27">
        <f t="shared" si="791"/>
        <v>1124097372</v>
      </c>
      <c r="H2209" s="27">
        <f t="shared" si="791"/>
        <v>0</v>
      </c>
      <c r="I2209" s="27">
        <f t="shared" si="791"/>
        <v>0</v>
      </c>
      <c r="J2209" s="27">
        <f t="shared" si="791"/>
        <v>0</v>
      </c>
      <c r="K2209" s="27">
        <f t="shared" si="791"/>
        <v>0</v>
      </c>
      <c r="L2209" s="27">
        <f t="shared" si="776"/>
        <v>0</v>
      </c>
      <c r="M2209" s="27">
        <f>+M2210</f>
        <v>1124097372</v>
      </c>
      <c r="N2209" s="27">
        <f t="shared" si="792"/>
        <v>903530455.25999999</v>
      </c>
      <c r="O2209" s="27">
        <f t="shared" si="792"/>
        <v>863203030.21000004</v>
      </c>
      <c r="P2209" s="27">
        <f t="shared" si="792"/>
        <v>510675898.20999998</v>
      </c>
      <c r="Q2209" s="27">
        <f t="shared" si="792"/>
        <v>506004191.20999998</v>
      </c>
    </row>
    <row r="2210" spans="1:17" ht="19.5" thickBot="1" x14ac:dyDescent="0.3">
      <c r="A2210" s="87" t="s">
        <v>514</v>
      </c>
      <c r="B2210" s="15" t="s">
        <v>401</v>
      </c>
      <c r="C2210" s="12" t="s">
        <v>13</v>
      </c>
      <c r="D2210" s="12">
        <v>13</v>
      </c>
      <c r="E2210" s="12" t="s">
        <v>14</v>
      </c>
      <c r="F2210" s="16" t="s">
        <v>378</v>
      </c>
      <c r="G2210" s="17">
        <f t="shared" si="791"/>
        <v>1124097372</v>
      </c>
      <c r="H2210" s="17">
        <f t="shared" si="791"/>
        <v>0</v>
      </c>
      <c r="I2210" s="17">
        <f t="shared" si="791"/>
        <v>0</v>
      </c>
      <c r="J2210" s="17">
        <f t="shared" si="791"/>
        <v>0</v>
      </c>
      <c r="K2210" s="17">
        <f t="shared" si="791"/>
        <v>0</v>
      </c>
      <c r="L2210" s="17">
        <f t="shared" si="776"/>
        <v>0</v>
      </c>
      <c r="M2210" s="17">
        <f>+M2211</f>
        <v>1124097372</v>
      </c>
      <c r="N2210" s="17">
        <f t="shared" si="792"/>
        <v>903530455.25999999</v>
      </c>
      <c r="O2210" s="17">
        <f t="shared" si="792"/>
        <v>863203030.21000004</v>
      </c>
      <c r="P2210" s="17">
        <f t="shared" si="792"/>
        <v>510675898.20999998</v>
      </c>
      <c r="Q2210" s="17">
        <f t="shared" si="792"/>
        <v>506004191.20999998</v>
      </c>
    </row>
    <row r="2211" spans="1:17" ht="19.5" thickBot="1" x14ac:dyDescent="0.3">
      <c r="A2211" s="87" t="s">
        <v>514</v>
      </c>
      <c r="B2211" s="18" t="s">
        <v>402</v>
      </c>
      <c r="C2211" s="19" t="s">
        <v>13</v>
      </c>
      <c r="D2211" s="19">
        <v>13</v>
      </c>
      <c r="E2211" s="19" t="s">
        <v>14</v>
      </c>
      <c r="F2211" s="20" t="s">
        <v>247</v>
      </c>
      <c r="G2211" s="21">
        <v>1124097372</v>
      </c>
      <c r="H2211" s="21">
        <v>0</v>
      </c>
      <c r="I2211" s="21">
        <v>0</v>
      </c>
      <c r="J2211" s="21">
        <v>0</v>
      </c>
      <c r="K2211" s="21">
        <v>0</v>
      </c>
      <c r="L2211" s="21">
        <f t="shared" si="776"/>
        <v>0</v>
      </c>
      <c r="M2211" s="21">
        <f>+G2211+L2211</f>
        <v>1124097372</v>
      </c>
      <c r="N2211" s="21">
        <v>903530455.25999999</v>
      </c>
      <c r="O2211" s="21">
        <v>863203030.21000004</v>
      </c>
      <c r="P2211" s="21">
        <v>510675898.20999998</v>
      </c>
      <c r="Q2211" s="21">
        <v>506004191.20999998</v>
      </c>
    </row>
    <row r="2212" spans="1:17" ht="19.5" thickBot="1" x14ac:dyDescent="0.3">
      <c r="A2212" s="87" t="s">
        <v>514</v>
      </c>
      <c r="B2212" s="15" t="s">
        <v>403</v>
      </c>
      <c r="C2212" s="12" t="s">
        <v>13</v>
      </c>
      <c r="D2212" s="12">
        <v>13</v>
      </c>
      <c r="E2212" s="12" t="s">
        <v>14</v>
      </c>
      <c r="F2212" s="16" t="s">
        <v>404</v>
      </c>
      <c r="G2212" s="26">
        <f>+G2213</f>
        <v>4056837754</v>
      </c>
      <c r="H2212" s="26">
        <f>+H2213</f>
        <v>0</v>
      </c>
      <c r="I2212" s="26">
        <f>+I2213</f>
        <v>0</v>
      </c>
      <c r="J2212" s="26">
        <f>+J2213</f>
        <v>0</v>
      </c>
      <c r="K2212" s="26">
        <f>+K2213</f>
        <v>0</v>
      </c>
      <c r="L2212" s="26">
        <f t="shared" si="776"/>
        <v>0</v>
      </c>
      <c r="M2212" s="26">
        <f>+M2213</f>
        <v>4056837754</v>
      </c>
      <c r="N2212" s="26">
        <f>+N2213</f>
        <v>3829537784.6500001</v>
      </c>
      <c r="O2212" s="26">
        <f>+O2213</f>
        <v>3176042043.1199999</v>
      </c>
      <c r="P2212" s="26">
        <f>+P2213</f>
        <v>1606886356.3199999</v>
      </c>
      <c r="Q2212" s="26">
        <f>+Q2213</f>
        <v>1593092698.3199999</v>
      </c>
    </row>
    <row r="2213" spans="1:17" ht="19.5" thickBot="1" x14ac:dyDescent="0.3">
      <c r="A2213" s="87" t="s">
        <v>514</v>
      </c>
      <c r="B2213" s="15" t="s">
        <v>405</v>
      </c>
      <c r="C2213" s="12" t="s">
        <v>13</v>
      </c>
      <c r="D2213" s="12">
        <v>13</v>
      </c>
      <c r="E2213" s="12" t="s">
        <v>14</v>
      </c>
      <c r="F2213" s="43" t="s">
        <v>240</v>
      </c>
      <c r="G2213" s="26">
        <f>G2214+G2218</f>
        <v>4056837754</v>
      </c>
      <c r="H2213" s="26">
        <f>H2214+H2218</f>
        <v>0</v>
      </c>
      <c r="I2213" s="26">
        <f>I2214+I2218</f>
        <v>0</v>
      </c>
      <c r="J2213" s="26">
        <f>J2214+J2218</f>
        <v>0</v>
      </c>
      <c r="K2213" s="26">
        <f>K2214+K2218</f>
        <v>0</v>
      </c>
      <c r="L2213" s="26">
        <f t="shared" si="776"/>
        <v>0</v>
      </c>
      <c r="M2213" s="26">
        <f>M2214+M2218</f>
        <v>4056837754</v>
      </c>
      <c r="N2213" s="26">
        <f>N2214+N2218</f>
        <v>3829537784.6500001</v>
      </c>
      <c r="O2213" s="26">
        <f>O2214+O2218</f>
        <v>3176042043.1199999</v>
      </c>
      <c r="P2213" s="26">
        <f>P2214+P2218</f>
        <v>1606886356.3199999</v>
      </c>
      <c r="Q2213" s="26">
        <f>Q2214+Q2218</f>
        <v>1593092698.3199999</v>
      </c>
    </row>
    <row r="2214" spans="1:17" ht="32.25" thickBot="1" x14ac:dyDescent="0.3">
      <c r="A2214" s="87" t="s">
        <v>514</v>
      </c>
      <c r="B2214" s="15" t="s">
        <v>406</v>
      </c>
      <c r="C2214" s="12" t="s">
        <v>13</v>
      </c>
      <c r="D2214" s="12">
        <v>13</v>
      </c>
      <c r="E2214" s="12" t="s">
        <v>14</v>
      </c>
      <c r="F2214" s="16" t="s">
        <v>407</v>
      </c>
      <c r="G2214" s="26">
        <f>G2215</f>
        <v>1000000000</v>
      </c>
      <c r="H2214" s="26">
        <f>H2215</f>
        <v>0</v>
      </c>
      <c r="I2214" s="26">
        <f>I2215</f>
        <v>0</v>
      </c>
      <c r="J2214" s="26">
        <f>J2215</f>
        <v>0</v>
      </c>
      <c r="K2214" s="26">
        <f>K2215</f>
        <v>0</v>
      </c>
      <c r="L2214" s="26">
        <f t="shared" si="776"/>
        <v>0</v>
      </c>
      <c r="M2214" s="26">
        <f>M2215</f>
        <v>1000000000</v>
      </c>
      <c r="N2214" s="26">
        <f>N2215</f>
        <v>944022500</v>
      </c>
      <c r="O2214" s="26">
        <f>O2215</f>
        <v>367253888.27999997</v>
      </c>
      <c r="P2214" s="26">
        <f>P2215</f>
        <v>3456.28</v>
      </c>
      <c r="Q2214" s="26">
        <f>Q2215</f>
        <v>3456.28</v>
      </c>
    </row>
    <row r="2215" spans="1:17" ht="32.25" thickBot="1" x14ac:dyDescent="0.3">
      <c r="A2215" s="87" t="s">
        <v>514</v>
      </c>
      <c r="B2215" s="15" t="s">
        <v>408</v>
      </c>
      <c r="C2215" s="12" t="s">
        <v>13</v>
      </c>
      <c r="D2215" s="12">
        <v>13</v>
      </c>
      <c r="E2215" s="12" t="s">
        <v>14</v>
      </c>
      <c r="F2215" s="16" t="s">
        <v>407</v>
      </c>
      <c r="G2215" s="26">
        <f t="shared" ref="G2215:K2216" si="793">+G2216</f>
        <v>1000000000</v>
      </c>
      <c r="H2215" s="26">
        <f t="shared" si="793"/>
        <v>0</v>
      </c>
      <c r="I2215" s="26">
        <f t="shared" si="793"/>
        <v>0</v>
      </c>
      <c r="J2215" s="26">
        <f t="shared" si="793"/>
        <v>0</v>
      </c>
      <c r="K2215" s="26">
        <f t="shared" si="793"/>
        <v>0</v>
      </c>
      <c r="L2215" s="26">
        <f t="shared" si="776"/>
        <v>0</v>
      </c>
      <c r="M2215" s="26">
        <f>+M2216</f>
        <v>1000000000</v>
      </c>
      <c r="N2215" s="26">
        <f t="shared" ref="N2215:Q2216" si="794">+N2216</f>
        <v>944022500</v>
      </c>
      <c r="O2215" s="26">
        <f t="shared" si="794"/>
        <v>367253888.27999997</v>
      </c>
      <c r="P2215" s="26">
        <f t="shared" si="794"/>
        <v>3456.28</v>
      </c>
      <c r="Q2215" s="26">
        <f t="shared" si="794"/>
        <v>3456.28</v>
      </c>
    </row>
    <row r="2216" spans="1:17" ht="19.5" thickBot="1" x14ac:dyDescent="0.3">
      <c r="A2216" s="87" t="s">
        <v>514</v>
      </c>
      <c r="B2216" s="15" t="s">
        <v>409</v>
      </c>
      <c r="C2216" s="12" t="s">
        <v>13</v>
      </c>
      <c r="D2216" s="12">
        <v>13</v>
      </c>
      <c r="E2216" s="12" t="s">
        <v>14</v>
      </c>
      <c r="F2216" s="16" t="s">
        <v>410</v>
      </c>
      <c r="G2216" s="26">
        <f t="shared" si="793"/>
        <v>1000000000</v>
      </c>
      <c r="H2216" s="26">
        <f t="shared" si="793"/>
        <v>0</v>
      </c>
      <c r="I2216" s="26">
        <f t="shared" si="793"/>
        <v>0</v>
      </c>
      <c r="J2216" s="26">
        <f t="shared" si="793"/>
        <v>0</v>
      </c>
      <c r="K2216" s="26">
        <f t="shared" si="793"/>
        <v>0</v>
      </c>
      <c r="L2216" s="26">
        <f t="shared" si="776"/>
        <v>0</v>
      </c>
      <c r="M2216" s="26">
        <f>+M2217</f>
        <v>1000000000</v>
      </c>
      <c r="N2216" s="26">
        <f t="shared" si="794"/>
        <v>944022500</v>
      </c>
      <c r="O2216" s="26">
        <f t="shared" si="794"/>
        <v>367253888.27999997</v>
      </c>
      <c r="P2216" s="26">
        <f t="shared" si="794"/>
        <v>3456.28</v>
      </c>
      <c r="Q2216" s="26">
        <f t="shared" si="794"/>
        <v>3456.28</v>
      </c>
    </row>
    <row r="2217" spans="1:17" ht="19.5" thickBot="1" x14ac:dyDescent="0.3">
      <c r="A2217" s="87" t="s">
        <v>514</v>
      </c>
      <c r="B2217" s="18" t="s">
        <v>411</v>
      </c>
      <c r="C2217" s="19" t="s">
        <v>13</v>
      </c>
      <c r="D2217" s="19">
        <v>13</v>
      </c>
      <c r="E2217" s="19" t="s">
        <v>14</v>
      </c>
      <c r="F2217" s="20" t="s">
        <v>247</v>
      </c>
      <c r="G2217" s="21">
        <v>1000000000</v>
      </c>
      <c r="H2217" s="21">
        <v>0</v>
      </c>
      <c r="I2217" s="21">
        <v>0</v>
      </c>
      <c r="J2217" s="21">
        <v>0</v>
      </c>
      <c r="K2217" s="21">
        <v>0</v>
      </c>
      <c r="L2217" s="21">
        <f t="shared" si="776"/>
        <v>0</v>
      </c>
      <c r="M2217" s="21">
        <f>+G2217+L2217</f>
        <v>1000000000</v>
      </c>
      <c r="N2217" s="21">
        <v>944022500</v>
      </c>
      <c r="O2217" s="21">
        <v>367253888.27999997</v>
      </c>
      <c r="P2217" s="21">
        <v>3456.28</v>
      </c>
      <c r="Q2217" s="21">
        <v>3456.28</v>
      </c>
    </row>
    <row r="2218" spans="1:17" ht="32.25" thickBot="1" x14ac:dyDescent="0.3">
      <c r="A2218" s="87" t="s">
        <v>514</v>
      </c>
      <c r="B2218" s="15" t="s">
        <v>412</v>
      </c>
      <c r="C2218" s="12" t="s">
        <v>13</v>
      </c>
      <c r="D2218" s="12">
        <v>13</v>
      </c>
      <c r="E2218" s="12" t="s">
        <v>14</v>
      </c>
      <c r="F2218" s="16" t="s">
        <v>413</v>
      </c>
      <c r="G2218" s="27">
        <f t="shared" ref="G2218:K2220" si="795">+G2219</f>
        <v>3056837754</v>
      </c>
      <c r="H2218" s="27">
        <f t="shared" si="795"/>
        <v>0</v>
      </c>
      <c r="I2218" s="27">
        <f t="shared" si="795"/>
        <v>0</v>
      </c>
      <c r="J2218" s="27">
        <f t="shared" si="795"/>
        <v>0</v>
      </c>
      <c r="K2218" s="27">
        <f t="shared" si="795"/>
        <v>0</v>
      </c>
      <c r="L2218" s="27">
        <f t="shared" si="776"/>
        <v>0</v>
      </c>
      <c r="M2218" s="27">
        <f>+M2219</f>
        <v>3056837754</v>
      </c>
      <c r="N2218" s="27">
        <f t="shared" ref="N2218:Q2220" si="796">+N2219</f>
        <v>2885515284.6500001</v>
      </c>
      <c r="O2218" s="27">
        <f t="shared" si="796"/>
        <v>2808788154.8400002</v>
      </c>
      <c r="P2218" s="27">
        <f t="shared" si="796"/>
        <v>1606882900.04</v>
      </c>
      <c r="Q2218" s="27">
        <f t="shared" si="796"/>
        <v>1593089242.04</v>
      </c>
    </row>
    <row r="2219" spans="1:17" ht="32.25" thickBot="1" x14ac:dyDescent="0.3">
      <c r="A2219" s="87" t="s">
        <v>514</v>
      </c>
      <c r="B2219" s="15" t="s">
        <v>414</v>
      </c>
      <c r="C2219" s="12" t="s">
        <v>13</v>
      </c>
      <c r="D2219" s="12">
        <v>13</v>
      </c>
      <c r="E2219" s="12" t="s">
        <v>14</v>
      </c>
      <c r="F2219" s="16" t="s">
        <v>413</v>
      </c>
      <c r="G2219" s="27">
        <f t="shared" si="795"/>
        <v>3056837754</v>
      </c>
      <c r="H2219" s="27">
        <f t="shared" si="795"/>
        <v>0</v>
      </c>
      <c r="I2219" s="27">
        <f t="shared" si="795"/>
        <v>0</v>
      </c>
      <c r="J2219" s="27">
        <f t="shared" si="795"/>
        <v>0</v>
      </c>
      <c r="K2219" s="27">
        <f t="shared" si="795"/>
        <v>0</v>
      </c>
      <c r="L2219" s="27">
        <f t="shared" si="776"/>
        <v>0</v>
      </c>
      <c r="M2219" s="27">
        <f>+M2220</f>
        <v>3056837754</v>
      </c>
      <c r="N2219" s="27">
        <f t="shared" si="796"/>
        <v>2885515284.6500001</v>
      </c>
      <c r="O2219" s="27">
        <f t="shared" si="796"/>
        <v>2808788154.8400002</v>
      </c>
      <c r="P2219" s="27">
        <f t="shared" si="796"/>
        <v>1606882900.04</v>
      </c>
      <c r="Q2219" s="27">
        <f t="shared" si="796"/>
        <v>1593089242.04</v>
      </c>
    </row>
    <row r="2220" spans="1:17" ht="19.5" thickBot="1" x14ac:dyDescent="0.3">
      <c r="A2220" s="87" t="s">
        <v>514</v>
      </c>
      <c r="B2220" s="15" t="s">
        <v>415</v>
      </c>
      <c r="C2220" s="12" t="s">
        <v>13</v>
      </c>
      <c r="D2220" s="12">
        <v>13</v>
      </c>
      <c r="E2220" s="12" t="s">
        <v>14</v>
      </c>
      <c r="F2220" s="16" t="s">
        <v>378</v>
      </c>
      <c r="G2220" s="27">
        <f t="shared" si="795"/>
        <v>3056837754</v>
      </c>
      <c r="H2220" s="27">
        <f t="shared" si="795"/>
        <v>0</v>
      </c>
      <c r="I2220" s="27">
        <f t="shared" si="795"/>
        <v>0</v>
      </c>
      <c r="J2220" s="27">
        <f t="shared" si="795"/>
        <v>0</v>
      </c>
      <c r="K2220" s="27">
        <f t="shared" si="795"/>
        <v>0</v>
      </c>
      <c r="L2220" s="27">
        <f t="shared" si="776"/>
        <v>0</v>
      </c>
      <c r="M2220" s="27">
        <f>+M2221</f>
        <v>3056837754</v>
      </c>
      <c r="N2220" s="27">
        <f t="shared" si="796"/>
        <v>2885515284.6500001</v>
      </c>
      <c r="O2220" s="27">
        <f t="shared" si="796"/>
        <v>2808788154.8400002</v>
      </c>
      <c r="P2220" s="27">
        <f t="shared" si="796"/>
        <v>1606882900.04</v>
      </c>
      <c r="Q2220" s="27">
        <f t="shared" si="796"/>
        <v>1593089242.04</v>
      </c>
    </row>
    <row r="2221" spans="1:17" ht="19.5" thickBot="1" x14ac:dyDescent="0.3">
      <c r="A2221" s="87" t="s">
        <v>514</v>
      </c>
      <c r="B2221" s="18" t="s">
        <v>416</v>
      </c>
      <c r="C2221" s="19" t="s">
        <v>13</v>
      </c>
      <c r="D2221" s="19">
        <v>13</v>
      </c>
      <c r="E2221" s="19" t="s">
        <v>14</v>
      </c>
      <c r="F2221" s="20" t="s">
        <v>247</v>
      </c>
      <c r="G2221" s="21">
        <v>3056837754</v>
      </c>
      <c r="H2221" s="21">
        <v>0</v>
      </c>
      <c r="I2221" s="21">
        <v>0</v>
      </c>
      <c r="J2221" s="21">
        <v>0</v>
      </c>
      <c r="K2221" s="21">
        <v>0</v>
      </c>
      <c r="L2221" s="21">
        <f t="shared" si="776"/>
        <v>0</v>
      </c>
      <c r="M2221" s="21">
        <f>+G2221+L2221</f>
        <v>3056837754</v>
      </c>
      <c r="N2221" s="21">
        <v>2885515284.6500001</v>
      </c>
      <c r="O2221" s="21">
        <v>2808788154.8400002</v>
      </c>
      <c r="P2221" s="21">
        <v>1606882900.04</v>
      </c>
      <c r="Q2221" s="21">
        <v>1593089242.04</v>
      </c>
    </row>
    <row r="2222" spans="1:17" ht="19.5" thickBot="1" x14ac:dyDescent="0.3">
      <c r="A2222" s="87" t="s">
        <v>514</v>
      </c>
      <c r="B2222" s="15" t="s">
        <v>417</v>
      </c>
      <c r="C2222" s="12" t="s">
        <v>13</v>
      </c>
      <c r="D2222" s="12">
        <v>13</v>
      </c>
      <c r="E2222" s="12" t="s">
        <v>14</v>
      </c>
      <c r="F2222" s="16" t="s">
        <v>418</v>
      </c>
      <c r="G2222" s="26">
        <f t="shared" ref="G2222:K2223" si="797">+G2223</f>
        <v>907945356</v>
      </c>
      <c r="H2222" s="26">
        <f t="shared" si="797"/>
        <v>0</v>
      </c>
      <c r="I2222" s="26">
        <f t="shared" si="797"/>
        <v>0</v>
      </c>
      <c r="J2222" s="26">
        <f t="shared" si="797"/>
        <v>0</v>
      </c>
      <c r="K2222" s="26">
        <f t="shared" si="797"/>
        <v>0</v>
      </c>
      <c r="L2222" s="26">
        <f t="shared" si="776"/>
        <v>0</v>
      </c>
      <c r="M2222" s="26">
        <f>+M2223</f>
        <v>907945356</v>
      </c>
      <c r="N2222" s="26">
        <f t="shared" ref="N2222:Q2223" si="798">+N2223</f>
        <v>155653740</v>
      </c>
      <c r="O2222" s="26">
        <f t="shared" si="798"/>
        <v>150308484.16999999</v>
      </c>
      <c r="P2222" s="26">
        <f t="shared" si="798"/>
        <v>89237586.170000002</v>
      </c>
      <c r="Q2222" s="26">
        <f t="shared" si="798"/>
        <v>88637586.170000002</v>
      </c>
    </row>
    <row r="2223" spans="1:17" ht="19.5" thickBot="1" x14ac:dyDescent="0.3">
      <c r="A2223" s="87" t="s">
        <v>514</v>
      </c>
      <c r="B2223" s="15" t="s">
        <v>419</v>
      </c>
      <c r="C2223" s="12" t="s">
        <v>13</v>
      </c>
      <c r="D2223" s="12">
        <v>13</v>
      </c>
      <c r="E2223" s="12" t="s">
        <v>14</v>
      </c>
      <c r="F2223" s="43" t="s">
        <v>240</v>
      </c>
      <c r="G2223" s="26">
        <f t="shared" si="797"/>
        <v>907945356</v>
      </c>
      <c r="H2223" s="26">
        <f t="shared" si="797"/>
        <v>0</v>
      </c>
      <c r="I2223" s="26">
        <f t="shared" si="797"/>
        <v>0</v>
      </c>
      <c r="J2223" s="26">
        <f t="shared" si="797"/>
        <v>0</v>
      </c>
      <c r="K2223" s="26">
        <f t="shared" si="797"/>
        <v>0</v>
      </c>
      <c r="L2223" s="26">
        <f t="shared" si="776"/>
        <v>0</v>
      </c>
      <c r="M2223" s="26">
        <f>+M2224</f>
        <v>907945356</v>
      </c>
      <c r="N2223" s="26">
        <f t="shared" si="798"/>
        <v>155653740</v>
      </c>
      <c r="O2223" s="26">
        <f t="shared" si="798"/>
        <v>150308484.16999999</v>
      </c>
      <c r="P2223" s="26">
        <f t="shared" si="798"/>
        <v>89237586.170000002</v>
      </c>
      <c r="Q2223" s="26">
        <f t="shared" si="798"/>
        <v>88637586.170000002</v>
      </c>
    </row>
    <row r="2224" spans="1:17" ht="32.25" thickBot="1" x14ac:dyDescent="0.3">
      <c r="A2224" s="87" t="s">
        <v>514</v>
      </c>
      <c r="B2224" s="15" t="s">
        <v>420</v>
      </c>
      <c r="C2224" s="12" t="s">
        <v>13</v>
      </c>
      <c r="D2224" s="12">
        <v>13</v>
      </c>
      <c r="E2224" s="12" t="s">
        <v>14</v>
      </c>
      <c r="F2224" s="16" t="s">
        <v>421</v>
      </c>
      <c r="G2224" s="26">
        <f>G2225</f>
        <v>907945356</v>
      </c>
      <c r="H2224" s="26">
        <f>H2225</f>
        <v>0</v>
      </c>
      <c r="I2224" s="26">
        <f>I2225</f>
        <v>0</v>
      </c>
      <c r="J2224" s="26">
        <f>J2225</f>
        <v>0</v>
      </c>
      <c r="K2224" s="26">
        <f>K2225</f>
        <v>0</v>
      </c>
      <c r="L2224" s="26">
        <f t="shared" si="776"/>
        <v>0</v>
      </c>
      <c r="M2224" s="26">
        <f>M2225</f>
        <v>907945356</v>
      </c>
      <c r="N2224" s="26">
        <f>N2225</f>
        <v>155653740</v>
      </c>
      <c r="O2224" s="26">
        <f>O2225</f>
        <v>150308484.16999999</v>
      </c>
      <c r="P2224" s="26">
        <f>P2225</f>
        <v>89237586.170000002</v>
      </c>
      <c r="Q2224" s="26">
        <f>Q2225</f>
        <v>88637586.170000002</v>
      </c>
    </row>
    <row r="2225" spans="1:17" ht="32.25" thickBot="1" x14ac:dyDescent="0.3">
      <c r="A2225" s="87" t="s">
        <v>514</v>
      </c>
      <c r="B2225" s="15" t="s">
        <v>422</v>
      </c>
      <c r="C2225" s="12" t="s">
        <v>13</v>
      </c>
      <c r="D2225" s="12">
        <v>13</v>
      </c>
      <c r="E2225" s="12" t="s">
        <v>14</v>
      </c>
      <c r="F2225" s="16" t="s">
        <v>421</v>
      </c>
      <c r="G2225" s="26">
        <f t="shared" ref="G2225:K2226" si="799">+G2226</f>
        <v>907945356</v>
      </c>
      <c r="H2225" s="26">
        <f t="shared" si="799"/>
        <v>0</v>
      </c>
      <c r="I2225" s="26">
        <f t="shared" si="799"/>
        <v>0</v>
      </c>
      <c r="J2225" s="26">
        <f t="shared" si="799"/>
        <v>0</v>
      </c>
      <c r="K2225" s="26">
        <f t="shared" si="799"/>
        <v>0</v>
      </c>
      <c r="L2225" s="26">
        <f t="shared" si="776"/>
        <v>0</v>
      </c>
      <c r="M2225" s="26">
        <f>+M2226</f>
        <v>907945356</v>
      </c>
      <c r="N2225" s="26">
        <f t="shared" ref="N2225:Q2226" si="800">+N2226</f>
        <v>155653740</v>
      </c>
      <c r="O2225" s="26">
        <f t="shared" si="800"/>
        <v>150308484.16999999</v>
      </c>
      <c r="P2225" s="26">
        <f t="shared" si="800"/>
        <v>89237586.170000002</v>
      </c>
      <c r="Q2225" s="26">
        <f t="shared" si="800"/>
        <v>88637586.170000002</v>
      </c>
    </row>
    <row r="2226" spans="1:17" ht="19.5" thickBot="1" x14ac:dyDescent="0.3">
      <c r="A2226" s="87" t="s">
        <v>514</v>
      </c>
      <c r="B2226" s="15" t="s">
        <v>423</v>
      </c>
      <c r="C2226" s="12" t="s">
        <v>13</v>
      </c>
      <c r="D2226" s="12">
        <v>13</v>
      </c>
      <c r="E2226" s="12" t="s">
        <v>14</v>
      </c>
      <c r="F2226" s="16" t="s">
        <v>378</v>
      </c>
      <c r="G2226" s="26">
        <f t="shared" si="799"/>
        <v>907945356</v>
      </c>
      <c r="H2226" s="26">
        <f t="shared" si="799"/>
        <v>0</v>
      </c>
      <c r="I2226" s="26">
        <f t="shared" si="799"/>
        <v>0</v>
      </c>
      <c r="J2226" s="26">
        <f t="shared" si="799"/>
        <v>0</v>
      </c>
      <c r="K2226" s="26">
        <f t="shared" si="799"/>
        <v>0</v>
      </c>
      <c r="L2226" s="26">
        <f t="shared" si="776"/>
        <v>0</v>
      </c>
      <c r="M2226" s="26">
        <f>+M2227</f>
        <v>907945356</v>
      </c>
      <c r="N2226" s="26">
        <f t="shared" si="800"/>
        <v>155653740</v>
      </c>
      <c r="O2226" s="26">
        <f t="shared" si="800"/>
        <v>150308484.16999999</v>
      </c>
      <c r="P2226" s="26">
        <f t="shared" si="800"/>
        <v>89237586.170000002</v>
      </c>
      <c r="Q2226" s="26">
        <f t="shared" si="800"/>
        <v>88637586.170000002</v>
      </c>
    </row>
    <row r="2227" spans="1:17" ht="19.5" thickBot="1" x14ac:dyDescent="0.3">
      <c r="A2227" s="87" t="s">
        <v>514</v>
      </c>
      <c r="B2227" s="18" t="s">
        <v>424</v>
      </c>
      <c r="C2227" s="19" t="s">
        <v>13</v>
      </c>
      <c r="D2227" s="19">
        <v>13</v>
      </c>
      <c r="E2227" s="19" t="s">
        <v>14</v>
      </c>
      <c r="F2227" s="20" t="s">
        <v>247</v>
      </c>
      <c r="G2227" s="21">
        <v>907945356</v>
      </c>
      <c r="H2227" s="21">
        <v>0</v>
      </c>
      <c r="I2227" s="21">
        <v>0</v>
      </c>
      <c r="J2227" s="21">
        <v>0</v>
      </c>
      <c r="K2227" s="21">
        <v>0</v>
      </c>
      <c r="L2227" s="21">
        <f t="shared" si="776"/>
        <v>0</v>
      </c>
      <c r="M2227" s="21">
        <f>+G2227+L2227</f>
        <v>907945356</v>
      </c>
      <c r="N2227" s="21">
        <v>155653740</v>
      </c>
      <c r="O2227" s="21">
        <v>150308484.16999999</v>
      </c>
      <c r="P2227" s="21">
        <v>89237586.170000002</v>
      </c>
      <c r="Q2227" s="21">
        <v>88637586.170000002</v>
      </c>
    </row>
    <row r="2228" spans="1:17" ht="32.25" thickBot="1" x14ac:dyDescent="0.3">
      <c r="A2228" s="87" t="s">
        <v>514</v>
      </c>
      <c r="B2228" s="49" t="s">
        <v>425</v>
      </c>
      <c r="C2228" s="46" t="s">
        <v>13</v>
      </c>
      <c r="D2228" s="12">
        <v>13</v>
      </c>
      <c r="E2228" s="12" t="s">
        <v>14</v>
      </c>
      <c r="F2228" s="43" t="s">
        <v>426</v>
      </c>
      <c r="G2228" s="29">
        <f t="shared" ref="G2228:K2229" si="801">+G2230</f>
        <v>55000000000</v>
      </c>
      <c r="H2228" s="29">
        <f t="shared" si="801"/>
        <v>0</v>
      </c>
      <c r="I2228" s="29">
        <f t="shared" si="801"/>
        <v>0</v>
      </c>
      <c r="J2228" s="29">
        <f t="shared" si="801"/>
        <v>0</v>
      </c>
      <c r="K2228" s="29">
        <f t="shared" si="801"/>
        <v>0</v>
      </c>
      <c r="L2228" s="29">
        <f t="shared" si="776"/>
        <v>0</v>
      </c>
      <c r="M2228" s="29">
        <f>+M2230</f>
        <v>55000000000</v>
      </c>
      <c r="N2228" s="29">
        <f t="shared" ref="N2228:Q2229" si="802">+N2230</f>
        <v>22159896565.900002</v>
      </c>
      <c r="O2228" s="29">
        <f t="shared" si="802"/>
        <v>20298717726.27</v>
      </c>
      <c r="P2228" s="29">
        <f t="shared" si="802"/>
        <v>12434106342.34</v>
      </c>
      <c r="Q2228" s="29">
        <f t="shared" si="802"/>
        <v>12324550125.34</v>
      </c>
    </row>
    <row r="2229" spans="1:17" ht="32.25" thickBot="1" x14ac:dyDescent="0.3">
      <c r="A2229" s="87" t="s">
        <v>514</v>
      </c>
      <c r="B2229" s="49" t="s">
        <v>425</v>
      </c>
      <c r="C2229" s="46" t="s">
        <v>16</v>
      </c>
      <c r="D2229" s="12">
        <v>20</v>
      </c>
      <c r="E2229" s="12" t="s">
        <v>14</v>
      </c>
      <c r="F2229" s="43" t="s">
        <v>426</v>
      </c>
      <c r="G2229" s="29">
        <f t="shared" si="801"/>
        <v>10000000000</v>
      </c>
      <c r="H2229" s="29">
        <f t="shared" si="801"/>
        <v>0</v>
      </c>
      <c r="I2229" s="29">
        <f t="shared" si="801"/>
        <v>0</v>
      </c>
      <c r="J2229" s="29">
        <f t="shared" si="801"/>
        <v>0</v>
      </c>
      <c r="K2229" s="29">
        <f t="shared" si="801"/>
        <v>0</v>
      </c>
      <c r="L2229" s="29">
        <f t="shared" si="776"/>
        <v>0</v>
      </c>
      <c r="M2229" s="29">
        <f>+M2231</f>
        <v>10000000000</v>
      </c>
      <c r="N2229" s="29">
        <f t="shared" si="802"/>
        <v>0</v>
      </c>
      <c r="O2229" s="29">
        <f t="shared" si="802"/>
        <v>0</v>
      </c>
      <c r="P2229" s="29">
        <f t="shared" si="802"/>
        <v>0</v>
      </c>
      <c r="Q2229" s="29">
        <f t="shared" si="802"/>
        <v>0</v>
      </c>
    </row>
    <row r="2230" spans="1:17" ht="19.5" thickBot="1" x14ac:dyDescent="0.3">
      <c r="A2230" s="87" t="s">
        <v>514</v>
      </c>
      <c r="B2230" s="49" t="s">
        <v>427</v>
      </c>
      <c r="C2230" s="46" t="s">
        <v>13</v>
      </c>
      <c r="D2230" s="12">
        <v>13</v>
      </c>
      <c r="E2230" s="12" t="s">
        <v>14</v>
      </c>
      <c r="F2230" s="43" t="s">
        <v>240</v>
      </c>
      <c r="G2230" s="29">
        <f>+G2232+G2236+G2246+G2250</f>
        <v>55000000000</v>
      </c>
      <c r="H2230" s="29">
        <f>+H2232+H2236+H2246+H2250</f>
        <v>0</v>
      </c>
      <c r="I2230" s="29">
        <f>+I2232+I2236+I2246+I2250</f>
        <v>0</v>
      </c>
      <c r="J2230" s="29">
        <f>+J2232+J2236+J2246+J2250</f>
        <v>0</v>
      </c>
      <c r="K2230" s="29">
        <f>+K2232+K2236+K2246+K2250</f>
        <v>0</v>
      </c>
      <c r="L2230" s="29">
        <f t="shared" si="776"/>
        <v>0</v>
      </c>
      <c r="M2230" s="29">
        <f>+M2235+M2243+M2244+M2246+M2250</f>
        <v>55000000000</v>
      </c>
      <c r="N2230" s="29">
        <f>+N2232+N2236+N2246+N2250</f>
        <v>22159896565.900002</v>
      </c>
      <c r="O2230" s="29">
        <f>+O2232+O2236+O2246+O2250</f>
        <v>20298717726.27</v>
      </c>
      <c r="P2230" s="29">
        <f>+P2232+P2236+P2246+P2250</f>
        <v>12434106342.34</v>
      </c>
      <c r="Q2230" s="29">
        <f>+Q2232+Q2236+Q2246+Q2250</f>
        <v>12324550125.34</v>
      </c>
    </row>
    <row r="2231" spans="1:17" ht="19.5" thickBot="1" x14ac:dyDescent="0.3">
      <c r="A2231" s="87" t="s">
        <v>514</v>
      </c>
      <c r="B2231" s="49" t="s">
        <v>427</v>
      </c>
      <c r="C2231" s="46" t="s">
        <v>16</v>
      </c>
      <c r="D2231" s="12">
        <v>20</v>
      </c>
      <c r="E2231" s="12" t="s">
        <v>14</v>
      </c>
      <c r="F2231" s="43" t="s">
        <v>240</v>
      </c>
      <c r="G2231" s="29">
        <f>+G2237</f>
        <v>10000000000</v>
      </c>
      <c r="H2231" s="29">
        <f>+H2237</f>
        <v>0</v>
      </c>
      <c r="I2231" s="29">
        <f>+I2237</f>
        <v>0</v>
      </c>
      <c r="J2231" s="29">
        <f>+J2237</f>
        <v>0</v>
      </c>
      <c r="K2231" s="29">
        <f>+K2237</f>
        <v>0</v>
      </c>
      <c r="L2231" s="29">
        <f t="shared" si="776"/>
        <v>0</v>
      </c>
      <c r="M2231" s="29">
        <f>+M2245</f>
        <v>10000000000</v>
      </c>
      <c r="N2231" s="29">
        <f>+N2237</f>
        <v>0</v>
      </c>
      <c r="O2231" s="29">
        <f>+O2237</f>
        <v>0</v>
      </c>
      <c r="P2231" s="29">
        <f>+P2237</f>
        <v>0</v>
      </c>
      <c r="Q2231" s="29">
        <f>+Q2237</f>
        <v>0</v>
      </c>
    </row>
    <row r="2232" spans="1:17" ht="48" thickBot="1" x14ac:dyDescent="0.3">
      <c r="A2232" s="87" t="s">
        <v>514</v>
      </c>
      <c r="B2232" s="44" t="s">
        <v>428</v>
      </c>
      <c r="C2232" s="46" t="s">
        <v>13</v>
      </c>
      <c r="D2232" s="12">
        <v>13</v>
      </c>
      <c r="E2232" s="12" t="s">
        <v>14</v>
      </c>
      <c r="F2232" s="43" t="s">
        <v>429</v>
      </c>
      <c r="G2232" s="29">
        <f t="shared" ref="G2232:K2234" si="803">+G2233</f>
        <v>200000000</v>
      </c>
      <c r="H2232" s="29">
        <f t="shared" si="803"/>
        <v>0</v>
      </c>
      <c r="I2232" s="29">
        <f t="shared" si="803"/>
        <v>0</v>
      </c>
      <c r="J2232" s="29">
        <f t="shared" si="803"/>
        <v>0</v>
      </c>
      <c r="K2232" s="29">
        <f t="shared" si="803"/>
        <v>0</v>
      </c>
      <c r="L2232" s="29">
        <f t="shared" si="776"/>
        <v>0</v>
      </c>
      <c r="M2232" s="29">
        <f>+M2233</f>
        <v>200000000</v>
      </c>
      <c r="N2232" s="29">
        <f t="shared" ref="N2232:Q2234" si="804">+N2233</f>
        <v>157133932</v>
      </c>
      <c r="O2232" s="29">
        <f t="shared" si="804"/>
        <v>79902061.659999996</v>
      </c>
      <c r="P2232" s="29">
        <f t="shared" si="804"/>
        <v>52334240.659999996</v>
      </c>
      <c r="Q2232" s="29">
        <f t="shared" si="804"/>
        <v>45325472.659999996</v>
      </c>
    </row>
    <row r="2233" spans="1:17" ht="48" thickBot="1" x14ac:dyDescent="0.3">
      <c r="A2233" s="87" t="s">
        <v>514</v>
      </c>
      <c r="B2233" s="44" t="s">
        <v>430</v>
      </c>
      <c r="C2233" s="46" t="s">
        <v>13</v>
      </c>
      <c r="D2233" s="12">
        <v>13</v>
      </c>
      <c r="E2233" s="12" t="s">
        <v>14</v>
      </c>
      <c r="F2233" s="43" t="s">
        <v>429</v>
      </c>
      <c r="G2233" s="29">
        <f t="shared" si="803"/>
        <v>200000000</v>
      </c>
      <c r="H2233" s="29">
        <f t="shared" si="803"/>
        <v>0</v>
      </c>
      <c r="I2233" s="29">
        <f t="shared" si="803"/>
        <v>0</v>
      </c>
      <c r="J2233" s="29">
        <f t="shared" si="803"/>
        <v>0</v>
      </c>
      <c r="K2233" s="29">
        <f t="shared" si="803"/>
        <v>0</v>
      </c>
      <c r="L2233" s="29">
        <f t="shared" ref="L2233:L2295" si="805">+H2233-I2233+J2233-K2233</f>
        <v>0</v>
      </c>
      <c r="M2233" s="29">
        <f>+M2234</f>
        <v>200000000</v>
      </c>
      <c r="N2233" s="29">
        <f t="shared" si="804"/>
        <v>157133932</v>
      </c>
      <c r="O2233" s="29">
        <f t="shared" si="804"/>
        <v>79902061.659999996</v>
      </c>
      <c r="P2233" s="29">
        <f t="shared" si="804"/>
        <v>52334240.659999996</v>
      </c>
      <c r="Q2233" s="29">
        <f t="shared" si="804"/>
        <v>45325472.659999996</v>
      </c>
    </row>
    <row r="2234" spans="1:17" ht="32.25" thickBot="1" x14ac:dyDescent="0.3">
      <c r="A2234" s="87" t="s">
        <v>514</v>
      </c>
      <c r="B2234" s="44" t="s">
        <v>431</v>
      </c>
      <c r="C2234" s="46" t="s">
        <v>13</v>
      </c>
      <c r="D2234" s="12">
        <v>13</v>
      </c>
      <c r="E2234" s="12" t="s">
        <v>14</v>
      </c>
      <c r="F2234" s="43" t="s">
        <v>432</v>
      </c>
      <c r="G2234" s="29">
        <f t="shared" si="803"/>
        <v>200000000</v>
      </c>
      <c r="H2234" s="29">
        <f t="shared" si="803"/>
        <v>0</v>
      </c>
      <c r="I2234" s="29">
        <f t="shared" si="803"/>
        <v>0</v>
      </c>
      <c r="J2234" s="29">
        <f t="shared" si="803"/>
        <v>0</v>
      </c>
      <c r="K2234" s="29">
        <f t="shared" si="803"/>
        <v>0</v>
      </c>
      <c r="L2234" s="29">
        <f t="shared" si="805"/>
        <v>0</v>
      </c>
      <c r="M2234" s="29">
        <f>+M2235</f>
        <v>200000000</v>
      </c>
      <c r="N2234" s="29">
        <f t="shared" si="804"/>
        <v>157133932</v>
      </c>
      <c r="O2234" s="29">
        <f t="shared" si="804"/>
        <v>79902061.659999996</v>
      </c>
      <c r="P2234" s="29">
        <f t="shared" si="804"/>
        <v>52334240.659999996</v>
      </c>
      <c r="Q2234" s="29">
        <f t="shared" si="804"/>
        <v>45325472.659999996</v>
      </c>
    </row>
    <row r="2235" spans="1:17" ht="19.5" thickBot="1" x14ac:dyDescent="0.3">
      <c r="A2235" s="87" t="s">
        <v>514</v>
      </c>
      <c r="B2235" s="18" t="s">
        <v>433</v>
      </c>
      <c r="C2235" s="48" t="s">
        <v>13</v>
      </c>
      <c r="D2235" s="19">
        <v>13</v>
      </c>
      <c r="E2235" s="19" t="s">
        <v>14</v>
      </c>
      <c r="F2235" s="20" t="s">
        <v>247</v>
      </c>
      <c r="G2235" s="21">
        <v>200000000</v>
      </c>
      <c r="H2235" s="21">
        <v>0</v>
      </c>
      <c r="I2235" s="21">
        <v>0</v>
      </c>
      <c r="J2235" s="21">
        <v>0</v>
      </c>
      <c r="K2235" s="21">
        <v>0</v>
      </c>
      <c r="L2235" s="21">
        <f t="shared" si="805"/>
        <v>0</v>
      </c>
      <c r="M2235" s="21">
        <f t="shared" ref="M2235:M2245" si="806">+G2235+L2235</f>
        <v>200000000</v>
      </c>
      <c r="N2235" s="21">
        <v>157133932</v>
      </c>
      <c r="O2235" s="21">
        <v>79902061.659999996</v>
      </c>
      <c r="P2235" s="21">
        <v>52334240.659999996</v>
      </c>
      <c r="Q2235" s="21">
        <v>45325472.659999996</v>
      </c>
    </row>
    <row r="2236" spans="1:17" ht="48" thickBot="1" x14ac:dyDescent="0.3">
      <c r="A2236" s="87" t="s">
        <v>514</v>
      </c>
      <c r="B2236" s="44" t="s">
        <v>434</v>
      </c>
      <c r="C2236" s="50" t="s">
        <v>13</v>
      </c>
      <c r="D2236" s="12">
        <v>13</v>
      </c>
      <c r="E2236" s="12" t="s">
        <v>14</v>
      </c>
      <c r="F2236" s="43" t="s">
        <v>435</v>
      </c>
      <c r="G2236" s="26">
        <f>+G2238</f>
        <v>48800000000</v>
      </c>
      <c r="H2236" s="26">
        <f>+H2238</f>
        <v>0</v>
      </c>
      <c r="I2236" s="26">
        <f>+I2238</f>
        <v>0</v>
      </c>
      <c r="J2236" s="26">
        <f>+J2238</f>
        <v>0</v>
      </c>
      <c r="K2236" s="26">
        <f>+K2238</f>
        <v>0</v>
      </c>
      <c r="L2236" s="29">
        <f t="shared" si="805"/>
        <v>0</v>
      </c>
      <c r="M2236" s="27">
        <f t="shared" si="806"/>
        <v>48800000000</v>
      </c>
      <c r="N2236" s="26">
        <f t="shared" ref="N2236:Q2237" si="807">+N2238</f>
        <v>16316554414.110001</v>
      </c>
      <c r="O2236" s="26">
        <f t="shared" si="807"/>
        <v>15640806100.779999</v>
      </c>
      <c r="P2236" s="26">
        <f t="shared" si="807"/>
        <v>8950040526.8500004</v>
      </c>
      <c r="Q2236" s="26">
        <f t="shared" si="807"/>
        <v>8877163375.8500004</v>
      </c>
    </row>
    <row r="2237" spans="1:17" ht="48" thickBot="1" x14ac:dyDescent="0.3">
      <c r="A2237" s="87" t="s">
        <v>514</v>
      </c>
      <c r="B2237" s="44" t="s">
        <v>434</v>
      </c>
      <c r="C2237" s="46" t="s">
        <v>16</v>
      </c>
      <c r="D2237" s="12">
        <v>20</v>
      </c>
      <c r="E2237" s="12" t="s">
        <v>14</v>
      </c>
      <c r="F2237" s="43" t="s">
        <v>435</v>
      </c>
      <c r="G2237" s="26">
        <f>+G2242</f>
        <v>10000000000</v>
      </c>
      <c r="H2237" s="26">
        <f>+H2242</f>
        <v>0</v>
      </c>
      <c r="I2237" s="26">
        <f>+I2242</f>
        <v>0</v>
      </c>
      <c r="J2237" s="26">
        <f>+J2242</f>
        <v>0</v>
      </c>
      <c r="K2237" s="26">
        <f>+K2242</f>
        <v>0</v>
      </c>
      <c r="L2237" s="29">
        <f t="shared" si="805"/>
        <v>0</v>
      </c>
      <c r="M2237" s="27">
        <f t="shared" si="806"/>
        <v>10000000000</v>
      </c>
      <c r="N2237" s="26">
        <f>+N2239</f>
        <v>0</v>
      </c>
      <c r="O2237" s="26">
        <f>+O2239</f>
        <v>0</v>
      </c>
      <c r="P2237" s="26">
        <f t="shared" si="807"/>
        <v>0</v>
      </c>
      <c r="Q2237" s="26">
        <f>+Q2239</f>
        <v>0</v>
      </c>
    </row>
    <row r="2238" spans="1:17" ht="48" thickBot="1" x14ac:dyDescent="0.3">
      <c r="A2238" s="87" t="s">
        <v>514</v>
      </c>
      <c r="B2238" s="44" t="s">
        <v>436</v>
      </c>
      <c r="C2238" s="50" t="s">
        <v>13</v>
      </c>
      <c r="D2238" s="12">
        <v>13</v>
      </c>
      <c r="E2238" s="12" t="s">
        <v>14</v>
      </c>
      <c r="F2238" s="43" t="s">
        <v>435</v>
      </c>
      <c r="G2238" s="29">
        <f>+G2240+G2241</f>
        <v>48800000000</v>
      </c>
      <c r="H2238" s="29">
        <f>+H2240+H2241</f>
        <v>0</v>
      </c>
      <c r="I2238" s="29">
        <f>+I2240+I2241</f>
        <v>0</v>
      </c>
      <c r="J2238" s="29">
        <f>+J2240+J2241</f>
        <v>0</v>
      </c>
      <c r="K2238" s="29">
        <f>+K2240+K2241</f>
        <v>0</v>
      </c>
      <c r="L2238" s="29">
        <f t="shared" si="805"/>
        <v>0</v>
      </c>
      <c r="M2238" s="27">
        <f t="shared" si="806"/>
        <v>48800000000</v>
      </c>
      <c r="N2238" s="29">
        <f>+N2240+N2241</f>
        <v>16316554414.110001</v>
      </c>
      <c r="O2238" s="29">
        <f>+O2240+O2241</f>
        <v>15640806100.779999</v>
      </c>
      <c r="P2238" s="29">
        <f>+P2240+P2241</f>
        <v>8950040526.8500004</v>
      </c>
      <c r="Q2238" s="29">
        <f>+Q2240+Q2241</f>
        <v>8877163375.8500004</v>
      </c>
    </row>
    <row r="2239" spans="1:17" ht="48" thickBot="1" x14ac:dyDescent="0.3">
      <c r="A2239" s="87" t="s">
        <v>514</v>
      </c>
      <c r="B2239" s="44" t="s">
        <v>436</v>
      </c>
      <c r="C2239" s="46" t="s">
        <v>16</v>
      </c>
      <c r="D2239" s="12">
        <v>20</v>
      </c>
      <c r="E2239" s="12" t="s">
        <v>14</v>
      </c>
      <c r="F2239" s="43" t="s">
        <v>435</v>
      </c>
      <c r="G2239" s="29">
        <f>+G2242</f>
        <v>10000000000</v>
      </c>
      <c r="H2239" s="29">
        <f>+H2242</f>
        <v>0</v>
      </c>
      <c r="I2239" s="29">
        <f>+I2242</f>
        <v>0</v>
      </c>
      <c r="J2239" s="29">
        <f>+J2242</f>
        <v>0</v>
      </c>
      <c r="K2239" s="29">
        <f>+K2242</f>
        <v>0</v>
      </c>
      <c r="L2239" s="29">
        <f t="shared" si="805"/>
        <v>0</v>
      </c>
      <c r="M2239" s="27">
        <f t="shared" si="806"/>
        <v>10000000000</v>
      </c>
      <c r="N2239" s="29">
        <f>+N2242</f>
        <v>0</v>
      </c>
      <c r="O2239" s="29">
        <f>+O2242</f>
        <v>0</v>
      </c>
      <c r="P2239" s="29">
        <f>+P2242</f>
        <v>0</v>
      </c>
      <c r="Q2239" s="29">
        <f>+Q2242</f>
        <v>0</v>
      </c>
    </row>
    <row r="2240" spans="1:17" ht="19.5" thickBot="1" x14ac:dyDescent="0.3">
      <c r="A2240" s="87" t="s">
        <v>514</v>
      </c>
      <c r="B2240" s="15" t="s">
        <v>437</v>
      </c>
      <c r="C2240" s="50" t="s">
        <v>13</v>
      </c>
      <c r="D2240" s="12">
        <v>13</v>
      </c>
      <c r="E2240" s="12" t="s">
        <v>14</v>
      </c>
      <c r="F2240" s="16" t="s">
        <v>438</v>
      </c>
      <c r="G2240" s="27">
        <f>+G2244</f>
        <v>20000000000</v>
      </c>
      <c r="H2240" s="27">
        <f>+H2244</f>
        <v>0</v>
      </c>
      <c r="I2240" s="27">
        <f>+I2244</f>
        <v>0</v>
      </c>
      <c r="J2240" s="27">
        <f>+J2244</f>
        <v>0</v>
      </c>
      <c r="K2240" s="27">
        <f>+K2244</f>
        <v>0</v>
      </c>
      <c r="L2240" s="27">
        <f t="shared" si="805"/>
        <v>0</v>
      </c>
      <c r="M2240" s="27">
        <f t="shared" si="806"/>
        <v>20000000000</v>
      </c>
      <c r="N2240" s="27">
        <f>+N2244</f>
        <v>1500000</v>
      </c>
      <c r="O2240" s="27">
        <f>+O2244</f>
        <v>99487.23</v>
      </c>
      <c r="P2240" s="27">
        <f>+P2244</f>
        <v>99487.23</v>
      </c>
      <c r="Q2240" s="27">
        <f>+Q2244</f>
        <v>99487.23</v>
      </c>
    </row>
    <row r="2241" spans="1:17" ht="19.5" thickBot="1" x14ac:dyDescent="0.3">
      <c r="A2241" s="87" t="s">
        <v>514</v>
      </c>
      <c r="B2241" s="44" t="s">
        <v>439</v>
      </c>
      <c r="C2241" s="50" t="s">
        <v>13</v>
      </c>
      <c r="D2241" s="12">
        <v>13</v>
      </c>
      <c r="E2241" s="12" t="s">
        <v>14</v>
      </c>
      <c r="F2241" s="43" t="s">
        <v>378</v>
      </c>
      <c r="G2241" s="29">
        <f>+G2243</f>
        <v>28800000000</v>
      </c>
      <c r="H2241" s="29">
        <f>+H2243</f>
        <v>0</v>
      </c>
      <c r="I2241" s="29">
        <f>+I2243</f>
        <v>0</v>
      </c>
      <c r="J2241" s="29">
        <f>+J2243</f>
        <v>0</v>
      </c>
      <c r="K2241" s="29">
        <f>+K2243</f>
        <v>0</v>
      </c>
      <c r="L2241" s="29">
        <f t="shared" si="805"/>
        <v>0</v>
      </c>
      <c r="M2241" s="27">
        <f t="shared" si="806"/>
        <v>28800000000</v>
      </c>
      <c r="N2241" s="29">
        <f>+N2243</f>
        <v>16315054414.110001</v>
      </c>
      <c r="O2241" s="29">
        <f>+O2243</f>
        <v>15640706613.549999</v>
      </c>
      <c r="P2241" s="29">
        <f>+P2243</f>
        <v>8949941039.6200008</v>
      </c>
      <c r="Q2241" s="29">
        <f>+Q2243</f>
        <v>8877063888.6200008</v>
      </c>
    </row>
    <row r="2242" spans="1:17" ht="19.5" thickBot="1" x14ac:dyDescent="0.3">
      <c r="A2242" s="87" t="s">
        <v>514</v>
      </c>
      <c r="B2242" s="15" t="s">
        <v>437</v>
      </c>
      <c r="C2242" s="46" t="s">
        <v>16</v>
      </c>
      <c r="D2242" s="12">
        <v>20</v>
      </c>
      <c r="E2242" s="12" t="s">
        <v>14</v>
      </c>
      <c r="F2242" s="16" t="s">
        <v>438</v>
      </c>
      <c r="G2242" s="27">
        <f>+G2245</f>
        <v>10000000000</v>
      </c>
      <c r="H2242" s="27">
        <f>+H2245</f>
        <v>0</v>
      </c>
      <c r="I2242" s="27">
        <f>+I2245</f>
        <v>0</v>
      </c>
      <c r="J2242" s="27">
        <f>+J2245</f>
        <v>0</v>
      </c>
      <c r="K2242" s="27">
        <f>+K2245</f>
        <v>0</v>
      </c>
      <c r="L2242" s="27">
        <f t="shared" si="805"/>
        <v>0</v>
      </c>
      <c r="M2242" s="27">
        <f t="shared" si="806"/>
        <v>10000000000</v>
      </c>
      <c r="N2242" s="27">
        <f>+N2245</f>
        <v>0</v>
      </c>
      <c r="O2242" s="27">
        <f>+O2245</f>
        <v>0</v>
      </c>
      <c r="P2242" s="27">
        <f>+P2245</f>
        <v>0</v>
      </c>
      <c r="Q2242" s="27">
        <f>+Q2245</f>
        <v>0</v>
      </c>
    </row>
    <row r="2243" spans="1:17" ht="19.5" thickBot="1" x14ac:dyDescent="0.3">
      <c r="A2243" s="87" t="s">
        <v>514</v>
      </c>
      <c r="B2243" s="18" t="s">
        <v>440</v>
      </c>
      <c r="C2243" s="45" t="s">
        <v>13</v>
      </c>
      <c r="D2243" s="19">
        <v>13</v>
      </c>
      <c r="E2243" s="19" t="s">
        <v>14</v>
      </c>
      <c r="F2243" s="51" t="s">
        <v>247</v>
      </c>
      <c r="G2243" s="21">
        <v>28800000000</v>
      </c>
      <c r="H2243" s="21">
        <v>0</v>
      </c>
      <c r="I2243" s="21">
        <v>0</v>
      </c>
      <c r="J2243" s="21">
        <v>0</v>
      </c>
      <c r="K2243" s="21">
        <v>0</v>
      </c>
      <c r="L2243" s="21">
        <f t="shared" si="805"/>
        <v>0</v>
      </c>
      <c r="M2243" s="21">
        <f t="shared" si="806"/>
        <v>28800000000</v>
      </c>
      <c r="N2243" s="21">
        <v>16315054414.110001</v>
      </c>
      <c r="O2243" s="21">
        <v>15640706613.549999</v>
      </c>
      <c r="P2243" s="21">
        <v>8949941039.6200008</v>
      </c>
      <c r="Q2243" s="21">
        <v>8877063888.6200008</v>
      </c>
    </row>
    <row r="2244" spans="1:17" ht="19.5" thickBot="1" x14ac:dyDescent="0.3">
      <c r="A2244" s="87" t="s">
        <v>514</v>
      </c>
      <c r="B2244" s="18" t="s">
        <v>441</v>
      </c>
      <c r="C2244" s="48" t="s">
        <v>13</v>
      </c>
      <c r="D2244" s="19">
        <v>13</v>
      </c>
      <c r="E2244" s="19" t="s">
        <v>14</v>
      </c>
      <c r="F2244" s="51" t="s">
        <v>247</v>
      </c>
      <c r="G2244" s="21">
        <v>20000000000</v>
      </c>
      <c r="H2244" s="21">
        <v>0</v>
      </c>
      <c r="I2244" s="21">
        <v>0</v>
      </c>
      <c r="J2244" s="21">
        <v>0</v>
      </c>
      <c r="K2244" s="21">
        <v>0</v>
      </c>
      <c r="L2244" s="21">
        <f t="shared" si="805"/>
        <v>0</v>
      </c>
      <c r="M2244" s="25">
        <f t="shared" si="806"/>
        <v>20000000000</v>
      </c>
      <c r="N2244" s="21">
        <v>1500000</v>
      </c>
      <c r="O2244" s="21">
        <v>99487.23</v>
      </c>
      <c r="P2244" s="21">
        <v>99487.23</v>
      </c>
      <c r="Q2244" s="21">
        <v>99487.23</v>
      </c>
    </row>
    <row r="2245" spans="1:17" ht="19.5" thickBot="1" x14ac:dyDescent="0.3">
      <c r="A2245" s="87" t="s">
        <v>514</v>
      </c>
      <c r="B2245" s="18" t="s">
        <v>441</v>
      </c>
      <c r="C2245" s="48" t="s">
        <v>16</v>
      </c>
      <c r="D2245" s="19">
        <v>20</v>
      </c>
      <c r="E2245" s="19" t="s">
        <v>14</v>
      </c>
      <c r="F2245" s="51" t="s">
        <v>247</v>
      </c>
      <c r="G2245" s="21">
        <v>10000000000</v>
      </c>
      <c r="H2245" s="21">
        <v>0</v>
      </c>
      <c r="I2245" s="21">
        <v>0</v>
      </c>
      <c r="J2245" s="21">
        <v>0</v>
      </c>
      <c r="K2245" s="21">
        <v>0</v>
      </c>
      <c r="L2245" s="21">
        <f t="shared" si="805"/>
        <v>0</v>
      </c>
      <c r="M2245" s="25">
        <f t="shared" si="806"/>
        <v>10000000000</v>
      </c>
      <c r="N2245" s="21">
        <v>0</v>
      </c>
      <c r="O2245" s="21">
        <v>0</v>
      </c>
      <c r="P2245" s="21">
        <v>0</v>
      </c>
      <c r="Q2245" s="21">
        <v>0</v>
      </c>
    </row>
    <row r="2246" spans="1:17" ht="48" thickBot="1" x14ac:dyDescent="0.3">
      <c r="A2246" s="87" t="s">
        <v>514</v>
      </c>
      <c r="B2246" s="44" t="s">
        <v>442</v>
      </c>
      <c r="C2246" s="46" t="s">
        <v>13</v>
      </c>
      <c r="D2246" s="12">
        <v>13</v>
      </c>
      <c r="E2246" s="12" t="s">
        <v>14</v>
      </c>
      <c r="F2246" s="43" t="s">
        <v>443</v>
      </c>
      <c r="G2246" s="29">
        <f t="shared" ref="G2246:K2248" si="808">+G2247</f>
        <v>5000000000</v>
      </c>
      <c r="H2246" s="29">
        <f t="shared" si="808"/>
        <v>0</v>
      </c>
      <c r="I2246" s="29">
        <f t="shared" si="808"/>
        <v>0</v>
      </c>
      <c r="J2246" s="29">
        <f t="shared" si="808"/>
        <v>0</v>
      </c>
      <c r="K2246" s="29">
        <f t="shared" si="808"/>
        <v>0</v>
      </c>
      <c r="L2246" s="29">
        <f t="shared" si="805"/>
        <v>0</v>
      </c>
      <c r="M2246" s="29">
        <f>+M2247</f>
        <v>5000000000</v>
      </c>
      <c r="N2246" s="29">
        <f t="shared" ref="N2246:Q2248" si="809">+N2247</f>
        <v>4764692227.79</v>
      </c>
      <c r="O2246" s="29">
        <f t="shared" si="809"/>
        <v>3667254019.54</v>
      </c>
      <c r="P2246" s="29">
        <f t="shared" si="809"/>
        <v>2877987054.54</v>
      </c>
      <c r="Q2246" s="29">
        <f t="shared" si="809"/>
        <v>2851003450.54</v>
      </c>
    </row>
    <row r="2247" spans="1:17" ht="48" thickBot="1" x14ac:dyDescent="0.3">
      <c r="A2247" s="87" t="s">
        <v>514</v>
      </c>
      <c r="B2247" s="44" t="s">
        <v>444</v>
      </c>
      <c r="C2247" s="46" t="s">
        <v>13</v>
      </c>
      <c r="D2247" s="12">
        <v>13</v>
      </c>
      <c r="E2247" s="12" t="s">
        <v>14</v>
      </c>
      <c r="F2247" s="43" t="s">
        <v>443</v>
      </c>
      <c r="G2247" s="29">
        <f t="shared" si="808"/>
        <v>5000000000</v>
      </c>
      <c r="H2247" s="29">
        <f t="shared" si="808"/>
        <v>0</v>
      </c>
      <c r="I2247" s="29">
        <f t="shared" si="808"/>
        <v>0</v>
      </c>
      <c r="J2247" s="29">
        <f t="shared" si="808"/>
        <v>0</v>
      </c>
      <c r="K2247" s="29">
        <f t="shared" si="808"/>
        <v>0</v>
      </c>
      <c r="L2247" s="29">
        <f t="shared" si="805"/>
        <v>0</v>
      </c>
      <c r="M2247" s="29">
        <f>+M2248</f>
        <v>5000000000</v>
      </c>
      <c r="N2247" s="29">
        <f t="shared" si="809"/>
        <v>4764692227.79</v>
      </c>
      <c r="O2247" s="29">
        <f t="shared" si="809"/>
        <v>3667254019.54</v>
      </c>
      <c r="P2247" s="29">
        <f t="shared" si="809"/>
        <v>2877987054.54</v>
      </c>
      <c r="Q2247" s="29">
        <f t="shared" si="809"/>
        <v>2851003450.54</v>
      </c>
    </row>
    <row r="2248" spans="1:17" ht="19.5" thickBot="1" x14ac:dyDescent="0.3">
      <c r="A2248" s="87" t="s">
        <v>514</v>
      </c>
      <c r="B2248" s="44" t="s">
        <v>445</v>
      </c>
      <c r="C2248" s="46" t="s">
        <v>13</v>
      </c>
      <c r="D2248" s="12">
        <v>13</v>
      </c>
      <c r="E2248" s="12" t="s">
        <v>14</v>
      </c>
      <c r="F2248" s="43" t="s">
        <v>446</v>
      </c>
      <c r="G2248" s="29">
        <f t="shared" si="808"/>
        <v>5000000000</v>
      </c>
      <c r="H2248" s="29">
        <f t="shared" si="808"/>
        <v>0</v>
      </c>
      <c r="I2248" s="29">
        <f t="shared" si="808"/>
        <v>0</v>
      </c>
      <c r="J2248" s="29">
        <f t="shared" si="808"/>
        <v>0</v>
      </c>
      <c r="K2248" s="29">
        <f t="shared" si="808"/>
        <v>0</v>
      </c>
      <c r="L2248" s="29">
        <f t="shared" si="805"/>
        <v>0</v>
      </c>
      <c r="M2248" s="29">
        <f>+M2249</f>
        <v>5000000000</v>
      </c>
      <c r="N2248" s="29">
        <f t="shared" si="809"/>
        <v>4764692227.79</v>
      </c>
      <c r="O2248" s="29">
        <f t="shared" si="809"/>
        <v>3667254019.54</v>
      </c>
      <c r="P2248" s="29">
        <f t="shared" si="809"/>
        <v>2877987054.54</v>
      </c>
      <c r="Q2248" s="29">
        <f t="shared" si="809"/>
        <v>2851003450.54</v>
      </c>
    </row>
    <row r="2249" spans="1:17" ht="19.5" thickBot="1" x14ac:dyDescent="0.3">
      <c r="A2249" s="87" t="s">
        <v>514</v>
      </c>
      <c r="B2249" s="18" t="s">
        <v>447</v>
      </c>
      <c r="C2249" s="48" t="s">
        <v>13</v>
      </c>
      <c r="D2249" s="19">
        <v>13</v>
      </c>
      <c r="E2249" s="19" t="s">
        <v>14</v>
      </c>
      <c r="F2249" s="51" t="s">
        <v>247</v>
      </c>
      <c r="G2249" s="21">
        <v>5000000000</v>
      </c>
      <c r="H2249" s="21">
        <v>0</v>
      </c>
      <c r="I2249" s="21">
        <v>0</v>
      </c>
      <c r="J2249" s="21">
        <v>0</v>
      </c>
      <c r="K2249" s="21">
        <v>0</v>
      </c>
      <c r="L2249" s="21">
        <f t="shared" si="805"/>
        <v>0</v>
      </c>
      <c r="M2249" s="21">
        <f>+G2249+L2249</f>
        <v>5000000000</v>
      </c>
      <c r="N2249" s="21">
        <v>4764692227.79</v>
      </c>
      <c r="O2249" s="21">
        <v>3667254019.54</v>
      </c>
      <c r="P2249" s="21">
        <v>2877987054.54</v>
      </c>
      <c r="Q2249" s="21">
        <v>2851003450.54</v>
      </c>
    </row>
    <row r="2250" spans="1:17" ht="48" thickBot="1" x14ac:dyDescent="0.3">
      <c r="A2250" s="87" t="s">
        <v>514</v>
      </c>
      <c r="B2250" s="44" t="s">
        <v>448</v>
      </c>
      <c r="C2250" s="46" t="s">
        <v>13</v>
      </c>
      <c r="D2250" s="12">
        <v>13</v>
      </c>
      <c r="E2250" s="12" t="s">
        <v>14</v>
      </c>
      <c r="F2250" s="43" t="s">
        <v>449</v>
      </c>
      <c r="G2250" s="29">
        <f t="shared" ref="G2250:K2252" si="810">+G2251</f>
        <v>1000000000</v>
      </c>
      <c r="H2250" s="29">
        <f t="shared" si="810"/>
        <v>0</v>
      </c>
      <c r="I2250" s="29">
        <f t="shared" si="810"/>
        <v>0</v>
      </c>
      <c r="J2250" s="29">
        <f t="shared" si="810"/>
        <v>0</v>
      </c>
      <c r="K2250" s="29">
        <f t="shared" si="810"/>
        <v>0</v>
      </c>
      <c r="L2250" s="29">
        <f t="shared" si="805"/>
        <v>0</v>
      </c>
      <c r="M2250" s="29">
        <f>+M2251</f>
        <v>1000000000</v>
      </c>
      <c r="N2250" s="29">
        <f t="shared" ref="N2250:Q2252" si="811">+N2251</f>
        <v>921515992</v>
      </c>
      <c r="O2250" s="29">
        <f t="shared" si="811"/>
        <v>910755544.28999996</v>
      </c>
      <c r="P2250" s="29">
        <f t="shared" si="811"/>
        <v>553744520.28999996</v>
      </c>
      <c r="Q2250" s="29">
        <f t="shared" si="811"/>
        <v>551057826.28999996</v>
      </c>
    </row>
    <row r="2251" spans="1:17" ht="48" thickBot="1" x14ac:dyDescent="0.3">
      <c r="A2251" s="87" t="s">
        <v>514</v>
      </c>
      <c r="B2251" s="44" t="s">
        <v>450</v>
      </c>
      <c r="C2251" s="46" t="s">
        <v>13</v>
      </c>
      <c r="D2251" s="12">
        <v>13</v>
      </c>
      <c r="E2251" s="12" t="s">
        <v>14</v>
      </c>
      <c r="F2251" s="43" t="s">
        <v>449</v>
      </c>
      <c r="G2251" s="29">
        <f t="shared" si="810"/>
        <v>1000000000</v>
      </c>
      <c r="H2251" s="29">
        <f t="shared" si="810"/>
        <v>0</v>
      </c>
      <c r="I2251" s="29">
        <f t="shared" si="810"/>
        <v>0</v>
      </c>
      <c r="J2251" s="29">
        <f t="shared" si="810"/>
        <v>0</v>
      </c>
      <c r="K2251" s="29">
        <f t="shared" si="810"/>
        <v>0</v>
      </c>
      <c r="L2251" s="29">
        <f t="shared" si="805"/>
        <v>0</v>
      </c>
      <c r="M2251" s="29">
        <f>+M2252</f>
        <v>1000000000</v>
      </c>
      <c r="N2251" s="29">
        <f t="shared" si="811"/>
        <v>921515992</v>
      </c>
      <c r="O2251" s="29">
        <f t="shared" si="811"/>
        <v>910755544.28999996</v>
      </c>
      <c r="P2251" s="29">
        <f t="shared" si="811"/>
        <v>553744520.28999996</v>
      </c>
      <c r="Q2251" s="29">
        <f t="shared" si="811"/>
        <v>551057826.28999996</v>
      </c>
    </row>
    <row r="2252" spans="1:17" ht="19.5" thickBot="1" x14ac:dyDescent="0.3">
      <c r="A2252" s="87" t="s">
        <v>514</v>
      </c>
      <c r="B2252" s="44" t="s">
        <v>451</v>
      </c>
      <c r="C2252" s="46" t="s">
        <v>13</v>
      </c>
      <c r="D2252" s="12">
        <v>13</v>
      </c>
      <c r="E2252" s="12" t="s">
        <v>14</v>
      </c>
      <c r="F2252" s="43" t="s">
        <v>452</v>
      </c>
      <c r="G2252" s="29">
        <f t="shared" si="810"/>
        <v>1000000000</v>
      </c>
      <c r="H2252" s="29">
        <f t="shared" si="810"/>
        <v>0</v>
      </c>
      <c r="I2252" s="29">
        <f t="shared" si="810"/>
        <v>0</v>
      </c>
      <c r="J2252" s="29">
        <f t="shared" si="810"/>
        <v>0</v>
      </c>
      <c r="K2252" s="29">
        <f t="shared" si="810"/>
        <v>0</v>
      </c>
      <c r="L2252" s="29">
        <f t="shared" si="805"/>
        <v>0</v>
      </c>
      <c r="M2252" s="29">
        <f>+M2253</f>
        <v>1000000000</v>
      </c>
      <c r="N2252" s="29">
        <f t="shared" si="811"/>
        <v>921515992</v>
      </c>
      <c r="O2252" s="29">
        <f t="shared" si="811"/>
        <v>910755544.28999996</v>
      </c>
      <c r="P2252" s="29">
        <f t="shared" si="811"/>
        <v>553744520.28999996</v>
      </c>
      <c r="Q2252" s="29">
        <f t="shared" si="811"/>
        <v>551057826.28999996</v>
      </c>
    </row>
    <row r="2253" spans="1:17" ht="19.5" thickBot="1" x14ac:dyDescent="0.3">
      <c r="A2253" s="87" t="s">
        <v>514</v>
      </c>
      <c r="B2253" s="18" t="s">
        <v>453</v>
      </c>
      <c r="C2253" s="48" t="s">
        <v>13</v>
      </c>
      <c r="D2253" s="19">
        <v>13</v>
      </c>
      <c r="E2253" s="19" t="s">
        <v>14</v>
      </c>
      <c r="F2253" s="51" t="s">
        <v>247</v>
      </c>
      <c r="G2253" s="25">
        <v>1000000000</v>
      </c>
      <c r="H2253" s="21">
        <v>0</v>
      </c>
      <c r="I2253" s="21">
        <v>0</v>
      </c>
      <c r="J2253" s="21">
        <v>0</v>
      </c>
      <c r="K2253" s="21">
        <v>0</v>
      </c>
      <c r="L2253" s="21">
        <f t="shared" si="805"/>
        <v>0</v>
      </c>
      <c r="M2253" s="21">
        <f>+G2253+L2253</f>
        <v>1000000000</v>
      </c>
      <c r="N2253" s="21">
        <v>921515992</v>
      </c>
      <c r="O2253" s="21">
        <v>910755544.28999996</v>
      </c>
      <c r="P2253" s="21">
        <v>553744520.28999996</v>
      </c>
      <c r="Q2253" s="21">
        <v>551057826.28999996</v>
      </c>
    </row>
    <row r="2254" spans="1:17" ht="19.5" thickBot="1" x14ac:dyDescent="0.3">
      <c r="A2254" s="87" t="s">
        <v>515</v>
      </c>
      <c r="B2254" s="7" t="s">
        <v>12</v>
      </c>
      <c r="C2254" s="8" t="s">
        <v>13</v>
      </c>
      <c r="D2254" s="8">
        <v>10</v>
      </c>
      <c r="E2254" s="8" t="s">
        <v>14</v>
      </c>
      <c r="F2254" s="9" t="s">
        <v>15</v>
      </c>
      <c r="G2254" s="10">
        <f>+G2350</f>
        <v>1451042370</v>
      </c>
      <c r="H2254" s="10">
        <f>+H2350</f>
        <v>0</v>
      </c>
      <c r="I2254" s="10">
        <f>+I2350</f>
        <v>0</v>
      </c>
      <c r="J2254" s="10">
        <f>+J2350</f>
        <v>0</v>
      </c>
      <c r="K2254" s="10">
        <f>+K2350</f>
        <v>0</v>
      </c>
      <c r="L2254" s="10">
        <f t="shared" si="805"/>
        <v>0</v>
      </c>
      <c r="M2254" s="10">
        <f>+G2254+L2254</f>
        <v>1451042370</v>
      </c>
      <c r="N2254" s="10">
        <f>+N2350</f>
        <v>0</v>
      </c>
      <c r="O2254" s="10">
        <f>+O2350</f>
        <v>0</v>
      </c>
      <c r="P2254" s="10">
        <f>+P2350</f>
        <v>0</v>
      </c>
      <c r="Q2254" s="10">
        <f>+Q2350</f>
        <v>0</v>
      </c>
    </row>
    <row r="2255" spans="1:17" ht="19.5" thickBot="1" x14ac:dyDescent="0.3">
      <c r="A2255" s="87" t="s">
        <v>515</v>
      </c>
      <c r="B2255" s="7" t="s">
        <v>12</v>
      </c>
      <c r="C2255" s="8" t="s">
        <v>16</v>
      </c>
      <c r="D2255" s="8">
        <v>20</v>
      </c>
      <c r="E2255" s="8" t="s">
        <v>14</v>
      </c>
      <c r="F2255" s="9" t="s">
        <v>15</v>
      </c>
      <c r="G2255" s="10">
        <f>+G2256+G2286+G2341+G2357</f>
        <v>98334943000</v>
      </c>
      <c r="H2255" s="10">
        <f>+H2256+H2286+H2341+H2357</f>
        <v>0</v>
      </c>
      <c r="I2255" s="10">
        <f>+I2256+I2286+I2341+I2357</f>
        <v>0</v>
      </c>
      <c r="J2255" s="10">
        <f>+J2256+J2286+J2341+J2357</f>
        <v>645668292.60000002</v>
      </c>
      <c r="K2255" s="10">
        <f>+K2256+K2286+K2341+K2357</f>
        <v>645668292.60000002</v>
      </c>
      <c r="L2255" s="10">
        <f t="shared" si="805"/>
        <v>0</v>
      </c>
      <c r="M2255" s="10">
        <f>+G2255+L2255</f>
        <v>98334943000</v>
      </c>
      <c r="N2255" s="10">
        <f>+N2256+N2286+N2341+N2357</f>
        <v>77431114306.600006</v>
      </c>
      <c r="O2255" s="10">
        <f>+O2256+O2286+O2341+O2357</f>
        <v>53939562087.159996</v>
      </c>
      <c r="P2255" s="10">
        <f>+P2256+P2286+P2341+P2357</f>
        <v>50393639068.889999</v>
      </c>
      <c r="Q2255" s="10">
        <f>+Q2256+Q2286+Q2341+Q2357</f>
        <v>49353249860.889999</v>
      </c>
    </row>
    <row r="2256" spans="1:17" ht="19.5" thickBot="1" x14ac:dyDescent="0.3">
      <c r="A2256" s="87" t="s">
        <v>515</v>
      </c>
      <c r="B2256" s="11" t="s">
        <v>17</v>
      </c>
      <c r="C2256" s="12" t="s">
        <v>16</v>
      </c>
      <c r="D2256" s="12">
        <v>20</v>
      </c>
      <c r="E2256" s="12" t="s">
        <v>14</v>
      </c>
      <c r="F2256" s="13" t="s">
        <v>18</v>
      </c>
      <c r="G2256" s="14">
        <f>+G2257</f>
        <v>51464345000</v>
      </c>
      <c r="H2256" s="14">
        <f>+H2257</f>
        <v>0</v>
      </c>
      <c r="I2256" s="14">
        <f>+I2257</f>
        <v>0</v>
      </c>
      <c r="J2256" s="14">
        <f>+J2257</f>
        <v>0</v>
      </c>
      <c r="K2256" s="14">
        <f>+K2257</f>
        <v>0</v>
      </c>
      <c r="L2256" s="14">
        <f t="shared" si="805"/>
        <v>0</v>
      </c>
      <c r="M2256" s="14">
        <f>+M2257</f>
        <v>51464345000</v>
      </c>
      <c r="N2256" s="14">
        <f>+N2257</f>
        <v>51464345000</v>
      </c>
      <c r="O2256" s="14">
        <f>+O2257</f>
        <v>35042955184.919998</v>
      </c>
      <c r="P2256" s="14">
        <f>+P2257</f>
        <v>35042955184.919998</v>
      </c>
      <c r="Q2256" s="14">
        <f>+Q2257</f>
        <v>34065352096.919998</v>
      </c>
    </row>
    <row r="2257" spans="1:17" ht="19.5" thickBot="1" x14ac:dyDescent="0.3">
      <c r="A2257" s="87" t="s">
        <v>515</v>
      </c>
      <c r="B2257" s="15" t="s">
        <v>19</v>
      </c>
      <c r="C2257" s="12" t="s">
        <v>16</v>
      </c>
      <c r="D2257" s="12">
        <v>20</v>
      </c>
      <c r="E2257" s="12" t="s">
        <v>14</v>
      </c>
      <c r="F2257" s="16" t="s">
        <v>20</v>
      </c>
      <c r="G2257" s="17">
        <f>+G2258+G2269+G2277+G2284</f>
        <v>51464345000</v>
      </c>
      <c r="H2257" s="17">
        <f>+H2258+H2269+H2277+H2284</f>
        <v>0</v>
      </c>
      <c r="I2257" s="17">
        <f>+I2258+I2269+I2277+I2284</f>
        <v>0</v>
      </c>
      <c r="J2257" s="17">
        <f>+J2258+J2269+J2277+J2284</f>
        <v>0</v>
      </c>
      <c r="K2257" s="17">
        <f>+K2258+K2269+K2277+K2284</f>
        <v>0</v>
      </c>
      <c r="L2257" s="17">
        <f t="shared" si="805"/>
        <v>0</v>
      </c>
      <c r="M2257" s="17">
        <f>+M2258+M2269+M2277+M2284</f>
        <v>51464345000</v>
      </c>
      <c r="N2257" s="17">
        <f>+N2258+N2269+N2277+N2284</f>
        <v>51464345000</v>
      </c>
      <c r="O2257" s="17">
        <f>+O2258+O2269+O2277+O2284</f>
        <v>35042955184.919998</v>
      </c>
      <c r="P2257" s="17">
        <f>+P2258+P2269+P2277+P2284</f>
        <v>35042955184.919998</v>
      </c>
      <c r="Q2257" s="17">
        <f>+Q2258+Q2269+Q2277+Q2284</f>
        <v>34065352096.919998</v>
      </c>
    </row>
    <row r="2258" spans="1:17" ht="19.5" thickBot="1" x14ac:dyDescent="0.3">
      <c r="A2258" s="87" t="s">
        <v>515</v>
      </c>
      <c r="B2258" s="15" t="s">
        <v>21</v>
      </c>
      <c r="C2258" s="12" t="s">
        <v>16</v>
      </c>
      <c r="D2258" s="12">
        <v>20</v>
      </c>
      <c r="E2258" s="12" t="s">
        <v>14</v>
      </c>
      <c r="F2258" s="16" t="s">
        <v>22</v>
      </c>
      <c r="G2258" s="17">
        <f>+G2259</f>
        <v>32943478000</v>
      </c>
      <c r="H2258" s="17">
        <f>+H2259</f>
        <v>0</v>
      </c>
      <c r="I2258" s="17">
        <f>+I2259</f>
        <v>0</v>
      </c>
      <c r="J2258" s="17">
        <f>+J2259</f>
        <v>0</v>
      </c>
      <c r="K2258" s="17">
        <f>+K2259</f>
        <v>0</v>
      </c>
      <c r="L2258" s="17">
        <f t="shared" si="805"/>
        <v>0</v>
      </c>
      <c r="M2258" s="17">
        <f>+M2259</f>
        <v>32943478000</v>
      </c>
      <c r="N2258" s="17">
        <f>+N2259</f>
        <v>32943478000</v>
      </c>
      <c r="O2258" s="17">
        <f>+O2259</f>
        <v>23035346768.209999</v>
      </c>
      <c r="P2258" s="17">
        <f>+P2259</f>
        <v>23035346768.209999</v>
      </c>
      <c r="Q2258" s="17">
        <f>+Q2259</f>
        <v>23035346768.209999</v>
      </c>
    </row>
    <row r="2259" spans="1:17" ht="19.5" thickBot="1" x14ac:dyDescent="0.3">
      <c r="A2259" s="87" t="s">
        <v>515</v>
      </c>
      <c r="B2259" s="15" t="s">
        <v>23</v>
      </c>
      <c r="C2259" s="12" t="s">
        <v>16</v>
      </c>
      <c r="D2259" s="12">
        <v>20</v>
      </c>
      <c r="E2259" s="12" t="s">
        <v>14</v>
      </c>
      <c r="F2259" s="16" t="s">
        <v>24</v>
      </c>
      <c r="G2259" s="17">
        <f>SUM(G2260:G2268)</f>
        <v>32943478000</v>
      </c>
      <c r="H2259" s="17">
        <f>SUM(H2260:H2268)</f>
        <v>0</v>
      </c>
      <c r="I2259" s="17">
        <f>SUM(I2260:I2268)</f>
        <v>0</v>
      </c>
      <c r="J2259" s="17">
        <f>SUM(J2260:J2268)</f>
        <v>0</v>
      </c>
      <c r="K2259" s="17">
        <f>SUM(K2260:K2268)</f>
        <v>0</v>
      </c>
      <c r="L2259" s="17">
        <f t="shared" si="805"/>
        <v>0</v>
      </c>
      <c r="M2259" s="17">
        <f>SUM(M2260:M2268)</f>
        <v>32943478000</v>
      </c>
      <c r="N2259" s="17">
        <f>SUM(N2260:N2268)</f>
        <v>32943478000</v>
      </c>
      <c r="O2259" s="17">
        <f>SUM(O2260:O2268)</f>
        <v>23035346768.209999</v>
      </c>
      <c r="P2259" s="17">
        <f>SUM(P2260:P2268)</f>
        <v>23035346768.209999</v>
      </c>
      <c r="Q2259" s="17">
        <f>SUM(Q2260:Q2268)</f>
        <v>23035346768.209999</v>
      </c>
    </row>
    <row r="2260" spans="1:17" ht="19.5" thickBot="1" x14ac:dyDescent="0.3">
      <c r="A2260" s="87" t="s">
        <v>515</v>
      </c>
      <c r="B2260" s="18" t="s">
        <v>25</v>
      </c>
      <c r="C2260" s="19" t="s">
        <v>16</v>
      </c>
      <c r="D2260" s="19">
        <v>20</v>
      </c>
      <c r="E2260" s="19" t="s">
        <v>14</v>
      </c>
      <c r="F2260" s="20" t="s">
        <v>26</v>
      </c>
      <c r="G2260" s="21">
        <v>24891309551</v>
      </c>
      <c r="H2260" s="21">
        <v>0</v>
      </c>
      <c r="I2260" s="21">
        <v>0</v>
      </c>
      <c r="J2260" s="21">
        <v>0</v>
      </c>
      <c r="K2260" s="21">
        <v>0</v>
      </c>
      <c r="L2260" s="21">
        <f t="shared" si="805"/>
        <v>0</v>
      </c>
      <c r="M2260" s="22">
        <f t="shared" ref="M2260:M2268" si="812">+G2260+L2260</f>
        <v>24891309551</v>
      </c>
      <c r="N2260" s="21">
        <v>24891309551</v>
      </c>
      <c r="O2260" s="21">
        <v>18551466597.389999</v>
      </c>
      <c r="P2260" s="21">
        <v>18551466597.389999</v>
      </c>
      <c r="Q2260" s="21">
        <v>18551466597.389999</v>
      </c>
    </row>
    <row r="2261" spans="1:17" ht="19.5" thickBot="1" x14ac:dyDescent="0.3">
      <c r="A2261" s="87" t="s">
        <v>515</v>
      </c>
      <c r="B2261" s="18" t="s">
        <v>27</v>
      </c>
      <c r="C2261" s="19" t="s">
        <v>16</v>
      </c>
      <c r="D2261" s="19">
        <v>20</v>
      </c>
      <c r="E2261" s="19" t="s">
        <v>14</v>
      </c>
      <c r="F2261" s="20" t="s">
        <v>28</v>
      </c>
      <c r="G2261" s="21">
        <v>1976608680</v>
      </c>
      <c r="H2261" s="21">
        <v>0</v>
      </c>
      <c r="I2261" s="21">
        <v>0</v>
      </c>
      <c r="J2261" s="21">
        <v>0</v>
      </c>
      <c r="K2261" s="21">
        <v>0</v>
      </c>
      <c r="L2261" s="21">
        <f t="shared" si="805"/>
        <v>0</v>
      </c>
      <c r="M2261" s="22">
        <f t="shared" si="812"/>
        <v>1976608680</v>
      </c>
      <c r="N2261" s="21">
        <v>1976608680</v>
      </c>
      <c r="O2261" s="21">
        <v>1676592329</v>
      </c>
      <c r="P2261" s="21">
        <v>1676592329</v>
      </c>
      <c r="Q2261" s="21">
        <v>1676592329</v>
      </c>
    </row>
    <row r="2262" spans="1:17" ht="19.5" thickBot="1" x14ac:dyDescent="0.3">
      <c r="A2262" s="87" t="s">
        <v>515</v>
      </c>
      <c r="B2262" s="18" t="s">
        <v>29</v>
      </c>
      <c r="C2262" s="19" t="s">
        <v>16</v>
      </c>
      <c r="D2262" s="19">
        <v>20</v>
      </c>
      <c r="E2262" s="19" t="s">
        <v>14</v>
      </c>
      <c r="F2262" s="20" t="s">
        <v>30</v>
      </c>
      <c r="G2262" s="21">
        <v>3991193</v>
      </c>
      <c r="H2262" s="21">
        <v>0</v>
      </c>
      <c r="I2262" s="21">
        <v>0</v>
      </c>
      <c r="J2262" s="21">
        <v>0</v>
      </c>
      <c r="K2262" s="21">
        <v>0</v>
      </c>
      <c r="L2262" s="21">
        <f t="shared" si="805"/>
        <v>0</v>
      </c>
      <c r="M2262" s="22">
        <f t="shared" si="812"/>
        <v>3991193</v>
      </c>
      <c r="N2262" s="21">
        <v>3991193</v>
      </c>
      <c r="O2262" s="21">
        <v>1845400</v>
      </c>
      <c r="P2262" s="21">
        <v>1845400</v>
      </c>
      <c r="Q2262" s="21">
        <v>1845400</v>
      </c>
    </row>
    <row r="2263" spans="1:17" ht="19.5" thickBot="1" x14ac:dyDescent="0.3">
      <c r="A2263" s="87" t="s">
        <v>515</v>
      </c>
      <c r="B2263" s="18" t="s">
        <v>31</v>
      </c>
      <c r="C2263" s="19" t="s">
        <v>16</v>
      </c>
      <c r="D2263" s="19">
        <v>20</v>
      </c>
      <c r="E2263" s="19" t="s">
        <v>14</v>
      </c>
      <c r="F2263" s="20" t="s">
        <v>32</v>
      </c>
      <c r="G2263" s="21">
        <v>4218200</v>
      </c>
      <c r="H2263" s="21">
        <v>0</v>
      </c>
      <c r="I2263" s="21">
        <v>0</v>
      </c>
      <c r="J2263" s="21">
        <v>0</v>
      </c>
      <c r="K2263" s="21">
        <v>0</v>
      </c>
      <c r="L2263" s="21">
        <f t="shared" si="805"/>
        <v>0</v>
      </c>
      <c r="M2263" s="22">
        <f t="shared" si="812"/>
        <v>4218200</v>
      </c>
      <c r="N2263" s="21">
        <v>4218200</v>
      </c>
      <c r="O2263" s="21">
        <v>2972264</v>
      </c>
      <c r="P2263" s="21">
        <v>2972264</v>
      </c>
      <c r="Q2263" s="21">
        <v>2972264</v>
      </c>
    </row>
    <row r="2264" spans="1:17" ht="19.5" thickBot="1" x14ac:dyDescent="0.3">
      <c r="A2264" s="87" t="s">
        <v>515</v>
      </c>
      <c r="B2264" s="18" t="s">
        <v>33</v>
      </c>
      <c r="C2264" s="19" t="s">
        <v>16</v>
      </c>
      <c r="D2264" s="19">
        <v>20</v>
      </c>
      <c r="E2264" s="19" t="s">
        <v>14</v>
      </c>
      <c r="F2264" s="20" t="s">
        <v>34</v>
      </c>
      <c r="G2264" s="21">
        <v>1317739120</v>
      </c>
      <c r="H2264" s="21">
        <v>0</v>
      </c>
      <c r="I2264" s="21">
        <v>0</v>
      </c>
      <c r="J2264" s="21">
        <v>0</v>
      </c>
      <c r="K2264" s="21">
        <v>0</v>
      </c>
      <c r="L2264" s="21">
        <f t="shared" si="805"/>
        <v>0</v>
      </c>
      <c r="M2264" s="22">
        <f t="shared" si="812"/>
        <v>1317739120</v>
      </c>
      <c r="N2264" s="21">
        <v>1317739120</v>
      </c>
      <c r="O2264" s="21">
        <v>1247216880</v>
      </c>
      <c r="P2264" s="21">
        <v>1247216880</v>
      </c>
      <c r="Q2264" s="21">
        <v>1247216880</v>
      </c>
    </row>
    <row r="2265" spans="1:17" ht="19.5" thickBot="1" x14ac:dyDescent="0.3">
      <c r="A2265" s="87" t="s">
        <v>515</v>
      </c>
      <c r="B2265" s="18" t="s">
        <v>35</v>
      </c>
      <c r="C2265" s="19" t="s">
        <v>16</v>
      </c>
      <c r="D2265" s="19">
        <v>20</v>
      </c>
      <c r="E2265" s="19" t="s">
        <v>14</v>
      </c>
      <c r="F2265" s="20" t="s">
        <v>36</v>
      </c>
      <c r="G2265" s="21">
        <v>859861479</v>
      </c>
      <c r="H2265" s="21">
        <v>0</v>
      </c>
      <c r="I2265" s="21">
        <v>0</v>
      </c>
      <c r="J2265" s="21">
        <v>0</v>
      </c>
      <c r="K2265" s="21">
        <v>0</v>
      </c>
      <c r="L2265" s="21">
        <f t="shared" si="805"/>
        <v>0</v>
      </c>
      <c r="M2265" s="22">
        <f t="shared" si="812"/>
        <v>859861479</v>
      </c>
      <c r="N2265" s="21">
        <v>859861479</v>
      </c>
      <c r="O2265" s="21">
        <v>521136890</v>
      </c>
      <c r="P2265" s="21">
        <v>521136890</v>
      </c>
      <c r="Q2265" s="21">
        <v>521136890</v>
      </c>
    </row>
    <row r="2266" spans="1:17" ht="32.25" thickBot="1" x14ac:dyDescent="0.3">
      <c r="A2266" s="87" t="s">
        <v>515</v>
      </c>
      <c r="B2266" s="18" t="s">
        <v>37</v>
      </c>
      <c r="C2266" s="19" t="s">
        <v>16</v>
      </c>
      <c r="D2266" s="19">
        <v>20</v>
      </c>
      <c r="E2266" s="19" t="s">
        <v>14</v>
      </c>
      <c r="F2266" s="20" t="s">
        <v>38</v>
      </c>
      <c r="G2266" s="21">
        <v>129930180</v>
      </c>
      <c r="H2266" s="21">
        <v>0</v>
      </c>
      <c r="I2266" s="21">
        <v>0</v>
      </c>
      <c r="J2266" s="21">
        <v>0</v>
      </c>
      <c r="K2266" s="21">
        <v>0</v>
      </c>
      <c r="L2266" s="21">
        <f t="shared" si="805"/>
        <v>0</v>
      </c>
      <c r="M2266" s="22">
        <f t="shared" si="812"/>
        <v>129930180</v>
      </c>
      <c r="N2266" s="21">
        <v>129930180</v>
      </c>
      <c r="O2266" s="21">
        <v>71542028</v>
      </c>
      <c r="P2266" s="21">
        <v>71542028</v>
      </c>
      <c r="Q2266" s="21">
        <v>71542028</v>
      </c>
    </row>
    <row r="2267" spans="1:17" ht="19.5" thickBot="1" x14ac:dyDescent="0.3">
      <c r="A2267" s="87" t="s">
        <v>515</v>
      </c>
      <c r="B2267" s="18" t="s">
        <v>39</v>
      </c>
      <c r="C2267" s="19" t="s">
        <v>16</v>
      </c>
      <c r="D2267" s="19">
        <v>20</v>
      </c>
      <c r="E2267" s="19" t="s">
        <v>14</v>
      </c>
      <c r="F2267" s="20" t="s">
        <v>40</v>
      </c>
      <c r="G2267" s="21">
        <v>2109645697</v>
      </c>
      <c r="H2267" s="21">
        <v>0</v>
      </c>
      <c r="I2267" s="21">
        <v>0</v>
      </c>
      <c r="J2267" s="21">
        <v>0</v>
      </c>
      <c r="K2267" s="21">
        <v>0</v>
      </c>
      <c r="L2267" s="21">
        <f t="shared" si="805"/>
        <v>0</v>
      </c>
      <c r="M2267" s="22">
        <f t="shared" si="812"/>
        <v>2109645697</v>
      </c>
      <c r="N2267" s="21">
        <v>2109645697</v>
      </c>
      <c r="O2267" s="21">
        <v>107953343.81999999</v>
      </c>
      <c r="P2267" s="21">
        <v>107953343.81999999</v>
      </c>
      <c r="Q2267" s="21">
        <v>107953343.81999999</v>
      </c>
    </row>
    <row r="2268" spans="1:17" ht="19.5" thickBot="1" x14ac:dyDescent="0.3">
      <c r="A2268" s="87" t="s">
        <v>515</v>
      </c>
      <c r="B2268" s="18" t="s">
        <v>41</v>
      </c>
      <c r="C2268" s="19" t="s">
        <v>16</v>
      </c>
      <c r="D2268" s="19">
        <v>20</v>
      </c>
      <c r="E2268" s="19" t="s">
        <v>14</v>
      </c>
      <c r="F2268" s="20" t="s">
        <v>42</v>
      </c>
      <c r="G2268" s="21">
        <v>1650173900</v>
      </c>
      <c r="H2268" s="21">
        <v>0</v>
      </c>
      <c r="I2268" s="21">
        <v>0</v>
      </c>
      <c r="J2268" s="21">
        <v>0</v>
      </c>
      <c r="K2268" s="21">
        <v>0</v>
      </c>
      <c r="L2268" s="21">
        <f t="shared" si="805"/>
        <v>0</v>
      </c>
      <c r="M2268" s="22">
        <f t="shared" si="812"/>
        <v>1650173900</v>
      </c>
      <c r="N2268" s="21">
        <v>1650173900</v>
      </c>
      <c r="O2268" s="21">
        <v>854621036</v>
      </c>
      <c r="P2268" s="21">
        <v>854621036</v>
      </c>
      <c r="Q2268" s="21">
        <v>854621036</v>
      </c>
    </row>
    <row r="2269" spans="1:17" ht="19.5" thickBot="1" x14ac:dyDescent="0.3">
      <c r="A2269" s="87" t="s">
        <v>515</v>
      </c>
      <c r="B2269" s="15" t="s">
        <v>43</v>
      </c>
      <c r="C2269" s="12" t="s">
        <v>16</v>
      </c>
      <c r="D2269" s="12">
        <v>20</v>
      </c>
      <c r="E2269" s="12" t="s">
        <v>14</v>
      </c>
      <c r="F2269" s="16" t="s">
        <v>44</v>
      </c>
      <c r="G2269" s="17">
        <f>SUM(G2270:G2276)</f>
        <v>11922438000</v>
      </c>
      <c r="H2269" s="17">
        <f>SUM(H2270:H2276)</f>
        <v>0</v>
      </c>
      <c r="I2269" s="17">
        <f>SUM(I2270:I2276)</f>
        <v>0</v>
      </c>
      <c r="J2269" s="17">
        <f>SUM(J2270:J2276)</f>
        <v>0</v>
      </c>
      <c r="K2269" s="17">
        <f>SUM(K2270:K2276)</f>
        <v>0</v>
      </c>
      <c r="L2269" s="17">
        <f t="shared" si="805"/>
        <v>0</v>
      </c>
      <c r="M2269" s="17">
        <f>SUM(M2270:M2276)</f>
        <v>11922438000</v>
      </c>
      <c r="N2269" s="17">
        <f>SUM(N2270:N2276)</f>
        <v>11922438000</v>
      </c>
      <c r="O2269" s="17">
        <f>SUM(O2270:O2276)</f>
        <v>8643593185.7099991</v>
      </c>
      <c r="P2269" s="17">
        <f>SUM(P2270:P2276)</f>
        <v>8643593185.7099991</v>
      </c>
      <c r="Q2269" s="17">
        <f>SUM(Q2270:Q2276)</f>
        <v>7665990097.71</v>
      </c>
    </row>
    <row r="2270" spans="1:17" ht="19.5" thickBot="1" x14ac:dyDescent="0.3">
      <c r="A2270" s="87" t="s">
        <v>515</v>
      </c>
      <c r="B2270" s="18" t="s">
        <v>45</v>
      </c>
      <c r="C2270" s="19" t="s">
        <v>16</v>
      </c>
      <c r="D2270" s="19">
        <v>20</v>
      </c>
      <c r="E2270" s="19" t="s">
        <v>14</v>
      </c>
      <c r="F2270" s="20" t="s">
        <v>46</v>
      </c>
      <c r="G2270" s="21">
        <v>3715862224</v>
      </c>
      <c r="H2270" s="21">
        <v>0</v>
      </c>
      <c r="I2270" s="21">
        <v>0</v>
      </c>
      <c r="J2270" s="21">
        <v>0</v>
      </c>
      <c r="K2270" s="21">
        <v>0</v>
      </c>
      <c r="L2270" s="21">
        <f t="shared" si="805"/>
        <v>0</v>
      </c>
      <c r="M2270" s="22">
        <f t="shared" ref="M2270:M2276" si="813">+G2270+L2270</f>
        <v>3715862224</v>
      </c>
      <c r="N2270" s="21">
        <v>3715862224</v>
      </c>
      <c r="O2270" s="21">
        <v>2599654736.79</v>
      </c>
      <c r="P2270" s="21">
        <v>2599654736.79</v>
      </c>
      <c r="Q2270" s="21">
        <v>2298919036.79</v>
      </c>
    </row>
    <row r="2271" spans="1:17" ht="19.5" thickBot="1" x14ac:dyDescent="0.3">
      <c r="A2271" s="87" t="s">
        <v>515</v>
      </c>
      <c r="B2271" s="18" t="s">
        <v>47</v>
      </c>
      <c r="C2271" s="19" t="s">
        <v>16</v>
      </c>
      <c r="D2271" s="19">
        <v>20</v>
      </c>
      <c r="E2271" s="19" t="s">
        <v>14</v>
      </c>
      <c r="F2271" s="20" t="s">
        <v>48</v>
      </c>
      <c r="G2271" s="21">
        <v>2627749752</v>
      </c>
      <c r="H2271" s="21">
        <v>0</v>
      </c>
      <c r="I2271" s="21">
        <v>0</v>
      </c>
      <c r="J2271" s="21">
        <v>0</v>
      </c>
      <c r="K2271" s="21">
        <v>0</v>
      </c>
      <c r="L2271" s="21">
        <f t="shared" si="805"/>
        <v>0</v>
      </c>
      <c r="M2271" s="22">
        <f t="shared" si="813"/>
        <v>2627749752</v>
      </c>
      <c r="N2271" s="21">
        <v>2627749752</v>
      </c>
      <c r="O2271" s="21">
        <v>1841321766.8</v>
      </c>
      <c r="P2271" s="21">
        <v>1841321766.8</v>
      </c>
      <c r="Q2271" s="21">
        <v>1628300966.8</v>
      </c>
    </row>
    <row r="2272" spans="1:17" ht="19.5" thickBot="1" x14ac:dyDescent="0.3">
      <c r="A2272" s="87" t="s">
        <v>515</v>
      </c>
      <c r="B2272" s="18" t="s">
        <v>49</v>
      </c>
      <c r="C2272" s="19" t="s">
        <v>16</v>
      </c>
      <c r="D2272" s="19">
        <v>20</v>
      </c>
      <c r="E2272" s="19" t="s">
        <v>14</v>
      </c>
      <c r="F2272" s="20" t="s">
        <v>50</v>
      </c>
      <c r="G2272" s="21">
        <v>2520758848</v>
      </c>
      <c r="H2272" s="21">
        <v>0</v>
      </c>
      <c r="I2272" s="21">
        <v>0</v>
      </c>
      <c r="J2272" s="21">
        <v>0</v>
      </c>
      <c r="K2272" s="21">
        <v>0</v>
      </c>
      <c r="L2272" s="21">
        <f t="shared" si="805"/>
        <v>0</v>
      </c>
      <c r="M2272" s="22">
        <f t="shared" si="813"/>
        <v>2520758848</v>
      </c>
      <c r="N2272" s="21">
        <v>2520758848</v>
      </c>
      <c r="O2272" s="21">
        <v>2039710825.3199999</v>
      </c>
      <c r="P2272" s="21">
        <v>2039710825.3199999</v>
      </c>
      <c r="Q2272" s="21">
        <v>1815786437.3199999</v>
      </c>
    </row>
    <row r="2273" spans="1:17" ht="19.5" thickBot="1" x14ac:dyDescent="0.3">
      <c r="A2273" s="87" t="s">
        <v>515</v>
      </c>
      <c r="B2273" s="18" t="s">
        <v>51</v>
      </c>
      <c r="C2273" s="19" t="s">
        <v>16</v>
      </c>
      <c r="D2273" s="19">
        <v>20</v>
      </c>
      <c r="E2273" s="19" t="s">
        <v>14</v>
      </c>
      <c r="F2273" s="20" t="s">
        <v>52</v>
      </c>
      <c r="G2273" s="21">
        <v>1291042158</v>
      </c>
      <c r="H2273" s="21">
        <v>0</v>
      </c>
      <c r="I2273" s="21">
        <v>0</v>
      </c>
      <c r="J2273" s="21">
        <v>0</v>
      </c>
      <c r="K2273" s="21">
        <v>0</v>
      </c>
      <c r="L2273" s="21">
        <f t="shared" si="805"/>
        <v>0</v>
      </c>
      <c r="M2273" s="22">
        <f t="shared" si="813"/>
        <v>1291042158</v>
      </c>
      <c r="N2273" s="21">
        <v>1291042158</v>
      </c>
      <c r="O2273" s="21">
        <v>913328904.79999995</v>
      </c>
      <c r="P2273" s="21">
        <v>913328904.79999995</v>
      </c>
      <c r="Q2273" s="21">
        <v>812426204.79999995</v>
      </c>
    </row>
    <row r="2274" spans="1:17" ht="32.25" thickBot="1" x14ac:dyDescent="0.3">
      <c r="A2274" s="87" t="s">
        <v>515</v>
      </c>
      <c r="B2274" s="18" t="s">
        <v>53</v>
      </c>
      <c r="C2274" s="19" t="s">
        <v>16</v>
      </c>
      <c r="D2274" s="19">
        <v>20</v>
      </c>
      <c r="E2274" s="19" t="s">
        <v>14</v>
      </c>
      <c r="F2274" s="20" t="s">
        <v>54</v>
      </c>
      <c r="G2274" s="21">
        <v>153073328</v>
      </c>
      <c r="H2274" s="21">
        <v>0</v>
      </c>
      <c r="I2274" s="21">
        <v>0</v>
      </c>
      <c r="J2274" s="21">
        <v>0</v>
      </c>
      <c r="K2274" s="21">
        <v>0</v>
      </c>
      <c r="L2274" s="21">
        <f t="shared" si="805"/>
        <v>0</v>
      </c>
      <c r="M2274" s="22">
        <f t="shared" si="813"/>
        <v>153073328</v>
      </c>
      <c r="N2274" s="21">
        <v>153073328</v>
      </c>
      <c r="O2274" s="21">
        <v>107817713.59999999</v>
      </c>
      <c r="P2274" s="21">
        <v>107817713.59999999</v>
      </c>
      <c r="Q2274" s="21">
        <v>94941113.599999994</v>
      </c>
    </row>
    <row r="2275" spans="1:17" ht="19.5" thickBot="1" x14ac:dyDescent="0.3">
      <c r="A2275" s="87" t="s">
        <v>515</v>
      </c>
      <c r="B2275" s="18" t="s">
        <v>55</v>
      </c>
      <c r="C2275" s="19" t="s">
        <v>16</v>
      </c>
      <c r="D2275" s="19">
        <v>20</v>
      </c>
      <c r="E2275" s="19" t="s">
        <v>14</v>
      </c>
      <c r="F2275" s="20" t="s">
        <v>56</v>
      </c>
      <c r="G2275" s="21">
        <v>968339892</v>
      </c>
      <c r="H2275" s="21">
        <v>0</v>
      </c>
      <c r="I2275" s="21">
        <v>0</v>
      </c>
      <c r="J2275" s="21">
        <v>0</v>
      </c>
      <c r="K2275" s="21">
        <v>0</v>
      </c>
      <c r="L2275" s="21">
        <f t="shared" si="805"/>
        <v>0</v>
      </c>
      <c r="M2275" s="22">
        <f t="shared" si="813"/>
        <v>968339892</v>
      </c>
      <c r="N2275" s="21">
        <v>968339892</v>
      </c>
      <c r="O2275" s="21">
        <v>685025106.39999998</v>
      </c>
      <c r="P2275" s="21">
        <v>685025106.39999998</v>
      </c>
      <c r="Q2275" s="21">
        <v>609343106.39999998</v>
      </c>
    </row>
    <row r="2276" spans="1:17" ht="19.5" thickBot="1" x14ac:dyDescent="0.3">
      <c r="A2276" s="87" t="s">
        <v>515</v>
      </c>
      <c r="B2276" s="18" t="s">
        <v>57</v>
      </c>
      <c r="C2276" s="19" t="s">
        <v>16</v>
      </c>
      <c r="D2276" s="19">
        <v>20</v>
      </c>
      <c r="E2276" s="19" t="s">
        <v>14</v>
      </c>
      <c r="F2276" s="20" t="s">
        <v>58</v>
      </c>
      <c r="G2276" s="21">
        <v>645611798</v>
      </c>
      <c r="H2276" s="21">
        <v>0</v>
      </c>
      <c r="I2276" s="21">
        <v>0</v>
      </c>
      <c r="J2276" s="21">
        <v>0</v>
      </c>
      <c r="K2276" s="21">
        <v>0</v>
      </c>
      <c r="L2276" s="21">
        <f t="shared" si="805"/>
        <v>0</v>
      </c>
      <c r="M2276" s="22">
        <f t="shared" si="813"/>
        <v>645611798</v>
      </c>
      <c r="N2276" s="21">
        <v>645611798</v>
      </c>
      <c r="O2276" s="21">
        <v>456734132</v>
      </c>
      <c r="P2276" s="21">
        <v>456734132</v>
      </c>
      <c r="Q2276" s="21">
        <v>406273232</v>
      </c>
    </row>
    <row r="2277" spans="1:17" ht="32.25" thickBot="1" x14ac:dyDescent="0.3">
      <c r="A2277" s="87" t="s">
        <v>515</v>
      </c>
      <c r="B2277" s="15" t="s">
        <v>59</v>
      </c>
      <c r="C2277" s="12" t="s">
        <v>16</v>
      </c>
      <c r="D2277" s="12">
        <v>20</v>
      </c>
      <c r="E2277" s="12" t="s">
        <v>14</v>
      </c>
      <c r="F2277" s="16" t="s">
        <v>60</v>
      </c>
      <c r="G2277" s="17">
        <f>+G2278+G2282+G2283</f>
        <v>4316371000</v>
      </c>
      <c r="H2277" s="17">
        <f>+H2278+H2282+H2283</f>
        <v>0</v>
      </c>
      <c r="I2277" s="17">
        <f>+I2278+I2282+I2283</f>
        <v>0</v>
      </c>
      <c r="J2277" s="17">
        <f>+J2278+J2282+J2283</f>
        <v>0</v>
      </c>
      <c r="K2277" s="17">
        <f>+K2278+K2282+K2283</f>
        <v>0</v>
      </c>
      <c r="L2277" s="17">
        <f t="shared" si="805"/>
        <v>0</v>
      </c>
      <c r="M2277" s="17">
        <f>+M2278+M2282+M2283</f>
        <v>4316371000</v>
      </c>
      <c r="N2277" s="17">
        <f>+N2278+N2282+N2283</f>
        <v>4316371000</v>
      </c>
      <c r="O2277" s="17">
        <f>+O2278+O2282+O2283</f>
        <v>3364015231</v>
      </c>
      <c r="P2277" s="17">
        <f>+P2278+P2282+P2283</f>
        <v>3364015231</v>
      </c>
      <c r="Q2277" s="17">
        <f>+Q2278+Q2282+Q2283</f>
        <v>3364015231</v>
      </c>
    </row>
    <row r="2278" spans="1:17" ht="32.25" thickBot="1" x14ac:dyDescent="0.3">
      <c r="A2278" s="87" t="s">
        <v>515</v>
      </c>
      <c r="B2278" s="15" t="s">
        <v>61</v>
      </c>
      <c r="C2278" s="12" t="s">
        <v>16</v>
      </c>
      <c r="D2278" s="12">
        <v>20</v>
      </c>
      <c r="E2278" s="12" t="s">
        <v>14</v>
      </c>
      <c r="F2278" s="16" t="s">
        <v>62</v>
      </c>
      <c r="G2278" s="17">
        <f>+G2279+G2280+G2281</f>
        <v>2014091242</v>
      </c>
      <c r="H2278" s="17">
        <f>+H2279+H2280+H2281</f>
        <v>0</v>
      </c>
      <c r="I2278" s="17">
        <f>+I2279+I2280+I2281</f>
        <v>0</v>
      </c>
      <c r="J2278" s="17">
        <f>+J2279+J2280+J2281</f>
        <v>0</v>
      </c>
      <c r="K2278" s="17">
        <f>+K2279+K2280+K2281</f>
        <v>0</v>
      </c>
      <c r="L2278" s="17">
        <f t="shared" si="805"/>
        <v>0</v>
      </c>
      <c r="M2278" s="24">
        <f>+M2279+M2280+M2281</f>
        <v>2014091242</v>
      </c>
      <c r="N2278" s="17">
        <f>+N2279+N2280+N2281</f>
        <v>2014091242</v>
      </c>
      <c r="O2278" s="24">
        <f>+O2279+O2280+O2281</f>
        <v>1340817058</v>
      </c>
      <c r="P2278" s="17">
        <f>+P2279+P2280+P2281</f>
        <v>1340817058</v>
      </c>
      <c r="Q2278" s="17">
        <f>+Q2279+Q2280+Q2281</f>
        <v>1340817058</v>
      </c>
    </row>
    <row r="2279" spans="1:17" ht="19.5" thickBot="1" x14ac:dyDescent="0.3">
      <c r="A2279" s="87" t="s">
        <v>515</v>
      </c>
      <c r="B2279" s="18" t="s">
        <v>63</v>
      </c>
      <c r="C2279" s="19" t="s">
        <v>16</v>
      </c>
      <c r="D2279" s="19">
        <v>20</v>
      </c>
      <c r="E2279" s="19" t="s">
        <v>14</v>
      </c>
      <c r="F2279" s="20" t="s">
        <v>64</v>
      </c>
      <c r="G2279" s="21">
        <v>750824259</v>
      </c>
      <c r="H2279" s="21">
        <v>0</v>
      </c>
      <c r="I2279" s="21">
        <v>0</v>
      </c>
      <c r="J2279" s="21">
        <v>0</v>
      </c>
      <c r="K2279" s="21">
        <v>0</v>
      </c>
      <c r="L2279" s="21">
        <f t="shared" si="805"/>
        <v>0</v>
      </c>
      <c r="M2279" s="22">
        <f t="shared" ref="M2279:M2285" si="814">+G2279+L2279</f>
        <v>750824259</v>
      </c>
      <c r="N2279" s="21">
        <v>750824259</v>
      </c>
      <c r="O2279" s="21">
        <v>738339018</v>
      </c>
      <c r="P2279" s="21">
        <v>738339018</v>
      </c>
      <c r="Q2279" s="21">
        <v>738339018</v>
      </c>
    </row>
    <row r="2280" spans="1:17" ht="19.5" thickBot="1" x14ac:dyDescent="0.3">
      <c r="A2280" s="87" t="s">
        <v>515</v>
      </c>
      <c r="B2280" s="18" t="s">
        <v>65</v>
      </c>
      <c r="C2280" s="19" t="s">
        <v>16</v>
      </c>
      <c r="D2280" s="19">
        <v>20</v>
      </c>
      <c r="E2280" s="19" t="s">
        <v>14</v>
      </c>
      <c r="F2280" s="20" t="s">
        <v>66</v>
      </c>
      <c r="G2280" s="21">
        <v>1055441724</v>
      </c>
      <c r="H2280" s="21">
        <v>0</v>
      </c>
      <c r="I2280" s="21">
        <v>0</v>
      </c>
      <c r="J2280" s="21">
        <v>0</v>
      </c>
      <c r="K2280" s="21">
        <v>0</v>
      </c>
      <c r="L2280" s="21">
        <f t="shared" si="805"/>
        <v>0</v>
      </c>
      <c r="M2280" s="22">
        <f t="shared" si="814"/>
        <v>1055441724</v>
      </c>
      <c r="N2280" s="21">
        <v>1055441724</v>
      </c>
      <c r="O2280" s="21">
        <v>500786629</v>
      </c>
      <c r="P2280" s="21">
        <v>500786629</v>
      </c>
      <c r="Q2280" s="21">
        <v>500786629</v>
      </c>
    </row>
    <row r="2281" spans="1:17" ht="19.5" thickBot="1" x14ac:dyDescent="0.3">
      <c r="A2281" s="87" t="s">
        <v>515</v>
      </c>
      <c r="B2281" s="18" t="s">
        <v>67</v>
      </c>
      <c r="C2281" s="19" t="s">
        <v>16</v>
      </c>
      <c r="D2281" s="19">
        <v>20</v>
      </c>
      <c r="E2281" s="19" t="s">
        <v>14</v>
      </c>
      <c r="F2281" s="20" t="s">
        <v>68</v>
      </c>
      <c r="G2281" s="21">
        <v>207825259</v>
      </c>
      <c r="H2281" s="21">
        <v>0</v>
      </c>
      <c r="I2281" s="21">
        <v>0</v>
      </c>
      <c r="J2281" s="21">
        <v>0</v>
      </c>
      <c r="K2281" s="21">
        <v>0</v>
      </c>
      <c r="L2281" s="21">
        <f t="shared" si="805"/>
        <v>0</v>
      </c>
      <c r="M2281" s="22">
        <f t="shared" si="814"/>
        <v>207825259</v>
      </c>
      <c r="N2281" s="21">
        <v>207825259</v>
      </c>
      <c r="O2281" s="21">
        <v>101691411</v>
      </c>
      <c r="P2281" s="21">
        <v>101691411</v>
      </c>
      <c r="Q2281" s="21">
        <v>101691411</v>
      </c>
    </row>
    <row r="2282" spans="1:17" ht="19.5" thickBot="1" x14ac:dyDescent="0.3">
      <c r="A2282" s="87" t="s">
        <v>515</v>
      </c>
      <c r="B2282" s="18" t="s">
        <v>69</v>
      </c>
      <c r="C2282" s="19" t="s">
        <v>16</v>
      </c>
      <c r="D2282" s="19">
        <v>20</v>
      </c>
      <c r="E2282" s="19" t="s">
        <v>14</v>
      </c>
      <c r="F2282" s="20" t="s">
        <v>70</v>
      </c>
      <c r="G2282" s="21">
        <v>2176888008</v>
      </c>
      <c r="H2282" s="21">
        <v>0</v>
      </c>
      <c r="I2282" s="21">
        <v>0</v>
      </c>
      <c r="J2282" s="21">
        <v>0</v>
      </c>
      <c r="K2282" s="21">
        <v>0</v>
      </c>
      <c r="L2282" s="21">
        <f t="shared" si="805"/>
        <v>0</v>
      </c>
      <c r="M2282" s="22">
        <f t="shared" si="814"/>
        <v>2176888008</v>
      </c>
      <c r="N2282" s="21">
        <v>2176888008</v>
      </c>
      <c r="O2282" s="21">
        <v>1949183522</v>
      </c>
      <c r="P2282" s="21">
        <v>1949183522</v>
      </c>
      <c r="Q2282" s="21">
        <v>1949183522</v>
      </c>
    </row>
    <row r="2283" spans="1:17" ht="19.5" thickBot="1" x14ac:dyDescent="0.3">
      <c r="A2283" s="87" t="s">
        <v>515</v>
      </c>
      <c r="B2283" s="18" t="s">
        <v>71</v>
      </c>
      <c r="C2283" s="19" t="s">
        <v>16</v>
      </c>
      <c r="D2283" s="19">
        <v>20</v>
      </c>
      <c r="E2283" s="19" t="s">
        <v>14</v>
      </c>
      <c r="F2283" s="20" t="s">
        <v>72</v>
      </c>
      <c r="G2283" s="21">
        <v>125391750</v>
      </c>
      <c r="H2283" s="21">
        <v>0</v>
      </c>
      <c r="I2283" s="21">
        <v>0</v>
      </c>
      <c r="J2283" s="21">
        <v>0</v>
      </c>
      <c r="K2283" s="21">
        <v>0</v>
      </c>
      <c r="L2283" s="21">
        <f t="shared" si="805"/>
        <v>0</v>
      </c>
      <c r="M2283" s="22">
        <f t="shared" si="814"/>
        <v>125391750</v>
      </c>
      <c r="N2283" s="21">
        <v>125391750</v>
      </c>
      <c r="O2283" s="21">
        <v>74014651</v>
      </c>
      <c r="P2283" s="21">
        <v>74014651</v>
      </c>
      <c r="Q2283" s="21">
        <v>74014651</v>
      </c>
    </row>
    <row r="2284" spans="1:17" ht="32.25" thickBot="1" x14ac:dyDescent="0.3">
      <c r="A2284" s="87" t="s">
        <v>515</v>
      </c>
      <c r="B2284" s="15" t="s">
        <v>73</v>
      </c>
      <c r="C2284" s="12" t="s">
        <v>16</v>
      </c>
      <c r="D2284" s="12">
        <v>20</v>
      </c>
      <c r="E2284" s="12" t="s">
        <v>14</v>
      </c>
      <c r="F2284" s="16" t="s">
        <v>74</v>
      </c>
      <c r="G2284" s="26">
        <f>+G2285</f>
        <v>2282058000</v>
      </c>
      <c r="H2284" s="26">
        <f>+H2285</f>
        <v>0</v>
      </c>
      <c r="I2284" s="26">
        <f>+I2285</f>
        <v>0</v>
      </c>
      <c r="J2284" s="26">
        <f>+J2285</f>
        <v>0</v>
      </c>
      <c r="K2284" s="26">
        <f>+K2285</f>
        <v>0</v>
      </c>
      <c r="L2284" s="17">
        <f>+H2284-I2284+J2284-K2284</f>
        <v>0</v>
      </c>
      <c r="M2284" s="17">
        <f t="shared" si="814"/>
        <v>2282058000</v>
      </c>
      <c r="N2284" s="26">
        <f>+N2285</f>
        <v>2282058000</v>
      </c>
      <c r="O2284" s="26">
        <f>+O2285</f>
        <v>0</v>
      </c>
      <c r="P2284" s="26">
        <f>+P2285</f>
        <v>0</v>
      </c>
      <c r="Q2284" s="26">
        <f>+Q2285</f>
        <v>0</v>
      </c>
    </row>
    <row r="2285" spans="1:17" ht="19.5" thickBot="1" x14ac:dyDescent="0.3">
      <c r="A2285" s="87" t="s">
        <v>515</v>
      </c>
      <c r="B2285" s="18" t="s">
        <v>75</v>
      </c>
      <c r="C2285" s="19" t="s">
        <v>16</v>
      </c>
      <c r="D2285" s="19">
        <v>20</v>
      </c>
      <c r="E2285" s="19" t="s">
        <v>14</v>
      </c>
      <c r="F2285" s="20" t="s">
        <v>76</v>
      </c>
      <c r="G2285" s="21">
        <v>2282058000</v>
      </c>
      <c r="H2285" s="21">
        <v>0</v>
      </c>
      <c r="I2285" s="21">
        <v>0</v>
      </c>
      <c r="J2285" s="21">
        <v>0</v>
      </c>
      <c r="K2285" s="21">
        <v>0</v>
      </c>
      <c r="L2285" s="21">
        <f>+H2285-I2285+J2285-K2285</f>
        <v>0</v>
      </c>
      <c r="M2285" s="22">
        <f t="shared" si="814"/>
        <v>2282058000</v>
      </c>
      <c r="N2285" s="21">
        <v>2282058000</v>
      </c>
      <c r="O2285" s="21">
        <v>0</v>
      </c>
      <c r="P2285" s="21">
        <v>0</v>
      </c>
      <c r="Q2285" s="21">
        <v>0</v>
      </c>
    </row>
    <row r="2286" spans="1:17" ht="19.5" thickBot="1" x14ac:dyDescent="0.3">
      <c r="A2286" s="87" t="s">
        <v>515</v>
      </c>
      <c r="B2286" s="15" t="s">
        <v>77</v>
      </c>
      <c r="C2286" s="12" t="s">
        <v>16</v>
      </c>
      <c r="D2286" s="12">
        <v>20</v>
      </c>
      <c r="E2286" s="12" t="s">
        <v>14</v>
      </c>
      <c r="F2286" s="16" t="s">
        <v>78</v>
      </c>
      <c r="G2286" s="27">
        <f>+G2287+G2295</f>
        <v>19419071000</v>
      </c>
      <c r="H2286" s="27">
        <f>+H2287+H2295</f>
        <v>0</v>
      </c>
      <c r="I2286" s="27">
        <f>+I2287+I2295</f>
        <v>0</v>
      </c>
      <c r="J2286" s="27">
        <f>+J2287+J2295</f>
        <v>645668292.60000002</v>
      </c>
      <c r="K2286" s="27">
        <f>+K2287+K2295</f>
        <v>645668292.60000002</v>
      </c>
      <c r="L2286" s="27">
        <f t="shared" si="805"/>
        <v>0</v>
      </c>
      <c r="M2286" s="27">
        <f>+M2287+M2295</f>
        <v>19419071000</v>
      </c>
      <c r="N2286" s="27">
        <f>+N2287+N2295</f>
        <v>18265919278.960003</v>
      </c>
      <c r="O2286" s="27">
        <f>+O2287+O2295</f>
        <v>16061885264.879999</v>
      </c>
      <c r="P2286" s="27">
        <f>+P2287+P2295</f>
        <v>12541796808.609999</v>
      </c>
      <c r="Q2286" s="27">
        <f>+Q2287+Q2295</f>
        <v>12479010688.609999</v>
      </c>
    </row>
    <row r="2287" spans="1:17" ht="19.5" thickBot="1" x14ac:dyDescent="0.3">
      <c r="A2287" s="87" t="s">
        <v>515</v>
      </c>
      <c r="B2287" s="15" t="s">
        <v>79</v>
      </c>
      <c r="C2287" s="12" t="s">
        <v>16</v>
      </c>
      <c r="D2287" s="12">
        <v>20</v>
      </c>
      <c r="E2287" s="12" t="s">
        <v>14</v>
      </c>
      <c r="F2287" s="16" t="s">
        <v>80</v>
      </c>
      <c r="G2287" s="29">
        <f>+G2288</f>
        <v>0</v>
      </c>
      <c r="H2287" s="29">
        <f>+H2288</f>
        <v>0</v>
      </c>
      <c r="I2287" s="29">
        <f>+I2288</f>
        <v>0</v>
      </c>
      <c r="J2287" s="29">
        <f>+J2288</f>
        <v>66355800</v>
      </c>
      <c r="K2287" s="29">
        <f>+K2288</f>
        <v>0</v>
      </c>
      <c r="L2287" s="29">
        <f t="shared" si="805"/>
        <v>66355800</v>
      </c>
      <c r="M2287" s="29">
        <f>+M2288</f>
        <v>66355800</v>
      </c>
      <c r="N2287" s="29">
        <f>+N2288</f>
        <v>44634164.880000003</v>
      </c>
      <c r="O2287" s="29">
        <f>+O2288</f>
        <v>44160376.579999998</v>
      </c>
      <c r="P2287" s="29">
        <f>+P2288</f>
        <v>44147376.579999998</v>
      </c>
      <c r="Q2287" s="29">
        <f>+Q2288</f>
        <v>2736376.58</v>
      </c>
    </row>
    <row r="2288" spans="1:17" ht="19.5" thickBot="1" x14ac:dyDescent="0.3">
      <c r="A2288" s="87" t="s">
        <v>515</v>
      </c>
      <c r="B2288" s="15" t="s">
        <v>81</v>
      </c>
      <c r="C2288" s="12" t="s">
        <v>16</v>
      </c>
      <c r="D2288" s="12">
        <v>20</v>
      </c>
      <c r="E2288" s="12" t="s">
        <v>14</v>
      </c>
      <c r="F2288" s="16" t="s">
        <v>82</v>
      </c>
      <c r="G2288" s="27">
        <f>+G2291+G2289</f>
        <v>0</v>
      </c>
      <c r="H2288" s="27">
        <f>+H2291+H2289</f>
        <v>0</v>
      </c>
      <c r="I2288" s="27">
        <f>+I2291+I2289</f>
        <v>0</v>
      </c>
      <c r="J2288" s="27">
        <f>+J2291+J2289</f>
        <v>66355800</v>
      </c>
      <c r="K2288" s="27">
        <f>+K2291+K2289</f>
        <v>0</v>
      </c>
      <c r="L2288" s="27">
        <f t="shared" si="805"/>
        <v>66355800</v>
      </c>
      <c r="M2288" s="27">
        <f>+M2291+M2289</f>
        <v>66355800</v>
      </c>
      <c r="N2288" s="27">
        <f>+N2291+N2289</f>
        <v>44634164.880000003</v>
      </c>
      <c r="O2288" s="27">
        <f>+O2291+O2289</f>
        <v>44160376.579999998</v>
      </c>
      <c r="P2288" s="27">
        <f>+P2291+P2289</f>
        <v>44147376.579999998</v>
      </c>
      <c r="Q2288" s="27">
        <f>+Q2291+Q2289</f>
        <v>2736376.58</v>
      </c>
    </row>
    <row r="2289" spans="1:17" ht="32.25" thickBot="1" x14ac:dyDescent="0.3">
      <c r="A2289" s="87" t="s">
        <v>515</v>
      </c>
      <c r="B2289" s="15" t="s">
        <v>83</v>
      </c>
      <c r="C2289" s="12" t="s">
        <v>16</v>
      </c>
      <c r="D2289" s="12">
        <v>20</v>
      </c>
      <c r="E2289" s="12" t="s">
        <v>14</v>
      </c>
      <c r="F2289" s="16" t="s">
        <v>84</v>
      </c>
      <c r="G2289" s="27">
        <f>+G2290</f>
        <v>0</v>
      </c>
      <c r="H2289" s="27">
        <f>+H2290</f>
        <v>0</v>
      </c>
      <c r="I2289" s="27">
        <f>+I2290</f>
        <v>0</v>
      </c>
      <c r="J2289" s="27">
        <f>+J2290</f>
        <v>60074800</v>
      </c>
      <c r="K2289" s="27">
        <f>+K2290</f>
        <v>0</v>
      </c>
      <c r="L2289" s="27">
        <f t="shared" si="805"/>
        <v>60074800</v>
      </c>
      <c r="M2289" s="27">
        <f>+M2290</f>
        <v>60074800</v>
      </c>
      <c r="N2289" s="27">
        <f>+N2290</f>
        <v>40464000</v>
      </c>
      <c r="O2289" s="27">
        <f>+O2290</f>
        <v>40464000</v>
      </c>
      <c r="P2289" s="27">
        <f>+P2290</f>
        <v>40451000</v>
      </c>
      <c r="Q2289" s="27">
        <f>+Q2290</f>
        <v>0</v>
      </c>
    </row>
    <row r="2290" spans="1:17" ht="32.25" thickBot="1" x14ac:dyDescent="0.3">
      <c r="A2290" s="87" t="s">
        <v>515</v>
      </c>
      <c r="B2290" s="18" t="s">
        <v>85</v>
      </c>
      <c r="C2290" s="19" t="s">
        <v>16</v>
      </c>
      <c r="D2290" s="19">
        <v>20</v>
      </c>
      <c r="E2290" s="19" t="s">
        <v>14</v>
      </c>
      <c r="F2290" s="20" t="s">
        <v>86</v>
      </c>
      <c r="G2290" s="21">
        <v>0</v>
      </c>
      <c r="H2290" s="21">
        <v>0</v>
      </c>
      <c r="I2290" s="21">
        <v>0</v>
      </c>
      <c r="J2290" s="21">
        <v>60074800</v>
      </c>
      <c r="K2290" s="21">
        <v>0</v>
      </c>
      <c r="L2290" s="21">
        <f>+H2290-I2290+J2290-K2290</f>
        <v>60074800</v>
      </c>
      <c r="M2290" s="21">
        <f>+G2290+L2290</f>
        <v>60074800</v>
      </c>
      <c r="N2290" s="25">
        <v>40464000</v>
      </c>
      <c r="O2290" s="25">
        <v>40464000</v>
      </c>
      <c r="P2290" s="21">
        <v>40451000</v>
      </c>
      <c r="Q2290" s="21">
        <v>0</v>
      </c>
    </row>
    <row r="2291" spans="1:17" ht="19.5" thickBot="1" x14ac:dyDescent="0.3">
      <c r="A2291" s="87" t="s">
        <v>515</v>
      </c>
      <c r="B2291" s="15" t="s">
        <v>87</v>
      </c>
      <c r="C2291" s="12" t="s">
        <v>16</v>
      </c>
      <c r="D2291" s="12">
        <v>20</v>
      </c>
      <c r="E2291" s="12" t="s">
        <v>14</v>
      </c>
      <c r="F2291" s="16" t="s">
        <v>88</v>
      </c>
      <c r="G2291" s="27">
        <f>+G2292+G2294+G2293</f>
        <v>0</v>
      </c>
      <c r="H2291" s="27">
        <f>+H2292+H2294+H2293</f>
        <v>0</v>
      </c>
      <c r="I2291" s="27">
        <f>+I2292+I2294+I2293</f>
        <v>0</v>
      </c>
      <c r="J2291" s="27">
        <f>+J2292+J2294+J2293</f>
        <v>6281000</v>
      </c>
      <c r="K2291" s="27">
        <f>+K2292+K2294+K2293</f>
        <v>0</v>
      </c>
      <c r="L2291" s="27">
        <f t="shared" si="805"/>
        <v>6281000</v>
      </c>
      <c r="M2291" s="27">
        <f>+M2292+M2294+M2293</f>
        <v>6281000</v>
      </c>
      <c r="N2291" s="27">
        <f>+N2292+N2294+N2293</f>
        <v>4170164.8800000004</v>
      </c>
      <c r="O2291" s="27">
        <f>+O2292+O2294+O2293</f>
        <v>3696376.58</v>
      </c>
      <c r="P2291" s="27">
        <f>+P2292+P2294+P2293</f>
        <v>3696376.58</v>
      </c>
      <c r="Q2291" s="27">
        <f>+Q2292+Q2294+Q2293</f>
        <v>2736376.58</v>
      </c>
    </row>
    <row r="2292" spans="1:17" ht="32.25" thickBot="1" x14ac:dyDescent="0.3">
      <c r="A2292" s="87" t="s">
        <v>515</v>
      </c>
      <c r="B2292" s="18" t="s">
        <v>89</v>
      </c>
      <c r="C2292" s="19" t="s">
        <v>16</v>
      </c>
      <c r="D2292" s="19">
        <v>20</v>
      </c>
      <c r="E2292" s="19" t="s">
        <v>14</v>
      </c>
      <c r="F2292" s="20" t="s">
        <v>90</v>
      </c>
      <c r="G2292" s="21">
        <v>0</v>
      </c>
      <c r="H2292" s="21">
        <v>0</v>
      </c>
      <c r="I2292" s="21">
        <v>0</v>
      </c>
      <c r="J2292" s="21">
        <f>500000+501000+1000000</f>
        <v>2001000</v>
      </c>
      <c r="K2292" s="21">
        <v>0</v>
      </c>
      <c r="L2292" s="21">
        <f t="shared" si="805"/>
        <v>2001000</v>
      </c>
      <c r="M2292" s="21">
        <f>+G2292+L2292</f>
        <v>2001000</v>
      </c>
      <c r="N2292" s="25">
        <v>1073225.26</v>
      </c>
      <c r="O2292" s="25">
        <v>1072300.8799999999</v>
      </c>
      <c r="P2292" s="21">
        <v>1072300.8799999999</v>
      </c>
      <c r="Q2292" s="21">
        <v>1072300.8799999999</v>
      </c>
    </row>
    <row r="2293" spans="1:17" ht="19.5" thickBot="1" x14ac:dyDescent="0.3">
      <c r="A2293" s="87" t="s">
        <v>515</v>
      </c>
      <c r="B2293" s="18" t="s">
        <v>91</v>
      </c>
      <c r="C2293" s="19" t="s">
        <v>16</v>
      </c>
      <c r="D2293" s="19">
        <v>20</v>
      </c>
      <c r="E2293" s="19" t="s">
        <v>14</v>
      </c>
      <c r="F2293" s="20" t="s">
        <v>92</v>
      </c>
      <c r="G2293" s="21">
        <v>0</v>
      </c>
      <c r="H2293" s="21">
        <v>0</v>
      </c>
      <c r="I2293" s="21">
        <v>0</v>
      </c>
      <c r="J2293" s="21">
        <f>1000000+1280000</f>
        <v>2280000</v>
      </c>
      <c r="K2293" s="21">
        <v>0</v>
      </c>
      <c r="L2293" s="21">
        <f t="shared" si="805"/>
        <v>2280000</v>
      </c>
      <c r="M2293" s="21">
        <f>+G2293+L2293</f>
        <v>2280000</v>
      </c>
      <c r="N2293" s="25">
        <v>1627568.6</v>
      </c>
      <c r="O2293" s="25">
        <v>1627568.6</v>
      </c>
      <c r="P2293" s="21">
        <v>1627568.6</v>
      </c>
      <c r="Q2293" s="21">
        <v>667568.6</v>
      </c>
    </row>
    <row r="2294" spans="1:17" ht="32.25" thickBot="1" x14ac:dyDescent="0.3">
      <c r="A2294" s="87" t="s">
        <v>515</v>
      </c>
      <c r="B2294" s="18" t="s">
        <v>93</v>
      </c>
      <c r="C2294" s="19" t="s">
        <v>16</v>
      </c>
      <c r="D2294" s="19">
        <v>20</v>
      </c>
      <c r="E2294" s="19" t="s">
        <v>14</v>
      </c>
      <c r="F2294" s="20" t="s">
        <v>94</v>
      </c>
      <c r="G2294" s="21">
        <v>0</v>
      </c>
      <c r="H2294" s="21">
        <v>0</v>
      </c>
      <c r="I2294" s="21">
        <v>0</v>
      </c>
      <c r="J2294" s="21">
        <f>500000+500000+1000000</f>
        <v>2000000</v>
      </c>
      <c r="K2294" s="21">
        <v>0</v>
      </c>
      <c r="L2294" s="21">
        <f t="shared" si="805"/>
        <v>2000000</v>
      </c>
      <c r="M2294" s="21">
        <f>+G2294+L2294</f>
        <v>2000000</v>
      </c>
      <c r="N2294" s="25">
        <v>1469371.02</v>
      </c>
      <c r="O2294" s="25">
        <v>996507.1</v>
      </c>
      <c r="P2294" s="21">
        <v>996507.1</v>
      </c>
      <c r="Q2294" s="21">
        <v>996507.1</v>
      </c>
    </row>
    <row r="2295" spans="1:17" ht="19.5" thickBot="1" x14ac:dyDescent="0.3">
      <c r="A2295" s="87" t="s">
        <v>515</v>
      </c>
      <c r="B2295" s="15" t="s">
        <v>95</v>
      </c>
      <c r="C2295" s="12" t="s">
        <v>16</v>
      </c>
      <c r="D2295" s="12">
        <v>20</v>
      </c>
      <c r="E2295" s="12" t="s">
        <v>14</v>
      </c>
      <c r="F2295" s="16" t="s">
        <v>96</v>
      </c>
      <c r="G2295" s="29">
        <f>+G2296+G2312</f>
        <v>19419071000</v>
      </c>
      <c r="H2295" s="29">
        <f>+H2296+H2312</f>
        <v>0</v>
      </c>
      <c r="I2295" s="29">
        <f>+I2296+I2312</f>
        <v>0</v>
      </c>
      <c r="J2295" s="29">
        <f>+J2296+J2312</f>
        <v>579312492.60000002</v>
      </c>
      <c r="K2295" s="29">
        <f>+K2296+K2312</f>
        <v>645668292.60000002</v>
      </c>
      <c r="L2295" s="29">
        <f t="shared" si="805"/>
        <v>-66355800</v>
      </c>
      <c r="M2295" s="29">
        <f>+M2296+M2312</f>
        <v>19352715200</v>
      </c>
      <c r="N2295" s="29">
        <f>+N2296+N2312</f>
        <v>18221285114.080002</v>
      </c>
      <c r="O2295" s="29">
        <f>+O2296+O2312</f>
        <v>16017724888.299999</v>
      </c>
      <c r="P2295" s="29">
        <f>+P2296+P2312</f>
        <v>12497649432.029999</v>
      </c>
      <c r="Q2295" s="29">
        <f>+Q2296+Q2312</f>
        <v>12476274312.029999</v>
      </c>
    </row>
    <row r="2296" spans="1:17" ht="19.5" thickBot="1" x14ac:dyDescent="0.3">
      <c r="A2296" s="87" t="s">
        <v>515</v>
      </c>
      <c r="B2296" s="15" t="s">
        <v>97</v>
      </c>
      <c r="C2296" s="12" t="s">
        <v>16</v>
      </c>
      <c r="D2296" s="12">
        <v>20</v>
      </c>
      <c r="E2296" s="12" t="s">
        <v>14</v>
      </c>
      <c r="F2296" s="16" t="s">
        <v>98</v>
      </c>
      <c r="G2296" s="27">
        <f>+G2297+G2301+G2310</f>
        <v>189934492</v>
      </c>
      <c r="H2296" s="27">
        <f>+H2297+H2301+H2310</f>
        <v>0</v>
      </c>
      <c r="I2296" s="27">
        <f>+I2297+I2301+I2310</f>
        <v>0</v>
      </c>
      <c r="J2296" s="27">
        <f>+J2297+J2301+J2310</f>
        <v>142164172.59999999</v>
      </c>
      <c r="K2296" s="27">
        <f>+K2297+K2301+K2310</f>
        <v>0</v>
      </c>
      <c r="L2296" s="27">
        <f>+H2296-I2296+J2296-K2296</f>
        <v>142164172.59999999</v>
      </c>
      <c r="M2296" s="27">
        <f>+M2297+M2301+M2310</f>
        <v>332098664.60000002</v>
      </c>
      <c r="N2296" s="27">
        <f>+N2297+N2301+N2310</f>
        <v>199825407</v>
      </c>
      <c r="O2296" s="27">
        <f>+O2297+O2301+O2310</f>
        <v>176994535.34999999</v>
      </c>
      <c r="P2296" s="27">
        <f>+P2297+P2301+P2310</f>
        <v>73122509.150000006</v>
      </c>
      <c r="Q2296" s="27">
        <f>+Q2297+Q2301+Q2310</f>
        <v>63918989.149999999</v>
      </c>
    </row>
    <row r="2297" spans="1:17" ht="48" thickBot="1" x14ac:dyDescent="0.3">
      <c r="A2297" s="87" t="s">
        <v>515</v>
      </c>
      <c r="B2297" s="15" t="s">
        <v>99</v>
      </c>
      <c r="C2297" s="12" t="s">
        <v>16</v>
      </c>
      <c r="D2297" s="12">
        <v>20</v>
      </c>
      <c r="E2297" s="12" t="s">
        <v>14</v>
      </c>
      <c r="F2297" s="16" t="s">
        <v>100</v>
      </c>
      <c r="G2297" s="27">
        <f>+G2298+G2299+G2300</f>
        <v>22285314</v>
      </c>
      <c r="H2297" s="27">
        <f>+H2298+H2299+H2300</f>
        <v>0</v>
      </c>
      <c r="I2297" s="27">
        <f>+I2298+I2299+I2300</f>
        <v>0</v>
      </c>
      <c r="J2297" s="27">
        <f>+J2298+J2299+J2300</f>
        <v>42559584.600000001</v>
      </c>
      <c r="K2297" s="27">
        <f>+K2298+K2299+K2300</f>
        <v>0</v>
      </c>
      <c r="L2297" s="27">
        <f t="shared" ref="L2297:L2369" si="815">+H2297-I2297+J2297-K2297</f>
        <v>42559584.600000001</v>
      </c>
      <c r="M2297" s="27">
        <f>+M2298+M2299+M2300</f>
        <v>64844898.600000001</v>
      </c>
      <c r="N2297" s="27">
        <f>+N2298+N2299+N2300</f>
        <v>41284305.890000001</v>
      </c>
      <c r="O2297" s="27">
        <f>+O2298+O2299+O2300</f>
        <v>36349282.560000002</v>
      </c>
      <c r="P2297" s="27">
        <f>+P2298+P2299+P2300</f>
        <v>5582778.5299999993</v>
      </c>
      <c r="Q2297" s="27">
        <f>+Q2298+Q2299+Q2300</f>
        <v>5582778.5299999993</v>
      </c>
    </row>
    <row r="2298" spans="1:17" ht="48" thickBot="1" x14ac:dyDescent="0.3">
      <c r="A2298" s="87" t="s">
        <v>515</v>
      </c>
      <c r="B2298" s="18" t="s">
        <v>101</v>
      </c>
      <c r="C2298" s="19" t="s">
        <v>16</v>
      </c>
      <c r="D2298" s="19">
        <v>20</v>
      </c>
      <c r="E2298" s="19" t="s">
        <v>14</v>
      </c>
      <c r="F2298" s="20" t="s">
        <v>102</v>
      </c>
      <c r="G2298" s="21">
        <v>17785314</v>
      </c>
      <c r="H2298" s="21">
        <v>0</v>
      </c>
      <c r="I2298" s="21">
        <v>0</v>
      </c>
      <c r="J2298" s="21">
        <v>40432155</v>
      </c>
      <c r="K2298" s="21"/>
      <c r="L2298" s="21">
        <f t="shared" si="815"/>
        <v>40432155</v>
      </c>
      <c r="M2298" s="21">
        <f>+G2298+L2298</f>
        <v>58217469</v>
      </c>
      <c r="N2298" s="25">
        <v>38202907.590000004</v>
      </c>
      <c r="O2298" s="25">
        <v>33526750.719999999</v>
      </c>
      <c r="P2298" s="21">
        <v>4250150.3899999997</v>
      </c>
      <c r="Q2298" s="21">
        <v>4250150.3899999997</v>
      </c>
    </row>
    <row r="2299" spans="1:17" ht="32.25" thickBot="1" x14ac:dyDescent="0.3">
      <c r="A2299" s="87" t="s">
        <v>515</v>
      </c>
      <c r="B2299" s="18" t="s">
        <v>103</v>
      </c>
      <c r="C2299" s="19" t="s">
        <v>16</v>
      </c>
      <c r="D2299" s="19">
        <v>20</v>
      </c>
      <c r="E2299" s="19" t="s">
        <v>14</v>
      </c>
      <c r="F2299" s="20" t="s">
        <v>104</v>
      </c>
      <c r="G2299" s="21">
        <v>1500000</v>
      </c>
      <c r="H2299" s="21">
        <v>0</v>
      </c>
      <c r="I2299" s="21">
        <v>0</v>
      </c>
      <c r="J2299" s="21">
        <v>2127429.6</v>
      </c>
      <c r="K2299" s="21">
        <v>0</v>
      </c>
      <c r="L2299" s="21">
        <f t="shared" si="815"/>
        <v>2127429.6</v>
      </c>
      <c r="M2299" s="21">
        <f>+G2299+L2299</f>
        <v>3627429.6</v>
      </c>
      <c r="N2299" s="25">
        <v>3081398.3</v>
      </c>
      <c r="O2299" s="25">
        <v>2822531.84</v>
      </c>
      <c r="P2299" s="21">
        <v>1332628.1399999999</v>
      </c>
      <c r="Q2299" s="21">
        <v>1332628.1399999999</v>
      </c>
    </row>
    <row r="2300" spans="1:17" ht="19.5" thickBot="1" x14ac:dyDescent="0.3">
      <c r="A2300" s="87" t="s">
        <v>515</v>
      </c>
      <c r="B2300" s="18" t="s">
        <v>105</v>
      </c>
      <c r="C2300" s="19" t="s">
        <v>16</v>
      </c>
      <c r="D2300" s="19">
        <v>20</v>
      </c>
      <c r="E2300" s="19" t="s">
        <v>14</v>
      </c>
      <c r="F2300" s="20" t="s">
        <v>106</v>
      </c>
      <c r="G2300" s="21">
        <v>3000000</v>
      </c>
      <c r="H2300" s="21">
        <v>0</v>
      </c>
      <c r="I2300" s="21">
        <v>0</v>
      </c>
      <c r="J2300" s="21">
        <v>0</v>
      </c>
      <c r="K2300" s="21">
        <v>0</v>
      </c>
      <c r="L2300" s="21">
        <f t="shared" si="815"/>
        <v>0</v>
      </c>
      <c r="M2300" s="21">
        <f>+G2300+L2300</f>
        <v>3000000</v>
      </c>
      <c r="N2300" s="25">
        <v>0</v>
      </c>
      <c r="O2300" s="25">
        <v>0</v>
      </c>
      <c r="P2300" s="21">
        <v>0</v>
      </c>
      <c r="Q2300" s="21">
        <v>0</v>
      </c>
    </row>
    <row r="2301" spans="1:17" ht="32.25" thickBot="1" x14ac:dyDescent="0.3">
      <c r="A2301" s="87" t="s">
        <v>515</v>
      </c>
      <c r="B2301" s="30" t="s">
        <v>107</v>
      </c>
      <c r="C2301" s="12" t="s">
        <v>16</v>
      </c>
      <c r="D2301" s="12">
        <v>20</v>
      </c>
      <c r="E2301" s="12" t="s">
        <v>14</v>
      </c>
      <c r="F2301" s="16" t="s">
        <v>108</v>
      </c>
      <c r="G2301" s="27">
        <f>+G2303+G2304+G2306+G2307+G2309+G2305+G2302+G2308</f>
        <v>167649178</v>
      </c>
      <c r="H2301" s="27">
        <f>+H2303+H2304+H2306+H2307+H2309+H2305+H2302+H2308</f>
        <v>0</v>
      </c>
      <c r="I2301" s="27">
        <f>+I2303+I2304+I2306+I2307+I2309+I2305+I2302+I2308</f>
        <v>0</v>
      </c>
      <c r="J2301" s="27">
        <f>+J2303+J2304+J2306+J2307+J2309+J2305+J2302+J2308</f>
        <v>90679588</v>
      </c>
      <c r="K2301" s="27">
        <f>+K2303+K2304+K2306+K2307+K2309+K2305+K2302+K2308</f>
        <v>0</v>
      </c>
      <c r="L2301" s="27">
        <f>+H2301-I2301+J2301-K2301</f>
        <v>90679588</v>
      </c>
      <c r="M2301" s="27">
        <f>+M2303+M2304+M2306+M2307+M2309+M2305+M2302+M2308</f>
        <v>258328766</v>
      </c>
      <c r="N2301" s="27">
        <f>+N2303+N2304+N2306+N2307+N2309+N2305+N2302+N2308</f>
        <v>157499851.10999998</v>
      </c>
      <c r="O2301" s="27">
        <f>+O2303+O2304+O2306+O2307+O2309+O2305+O2302+O2308</f>
        <v>139604002.78999999</v>
      </c>
      <c r="P2301" s="27">
        <f>+P2303+P2304+P2306+P2307+P2309+P2305+P2302+P2308</f>
        <v>67206530.620000005</v>
      </c>
      <c r="Q2301" s="27">
        <f>+Q2303+Q2304+Q2306+Q2307+Q2309+Q2305+Q2302+Q2308</f>
        <v>58003010.619999997</v>
      </c>
    </row>
    <row r="2302" spans="1:17" ht="32.25" thickBot="1" x14ac:dyDescent="0.3">
      <c r="A2302" s="87" t="s">
        <v>515</v>
      </c>
      <c r="B2302" s="18" t="s">
        <v>109</v>
      </c>
      <c r="C2302" s="19" t="s">
        <v>16</v>
      </c>
      <c r="D2302" s="19">
        <v>20</v>
      </c>
      <c r="E2302" s="19" t="s">
        <v>14</v>
      </c>
      <c r="F2302" s="20" t="s">
        <v>110</v>
      </c>
      <c r="G2302" s="21">
        <v>0</v>
      </c>
      <c r="H2302" s="21">
        <v>0</v>
      </c>
      <c r="I2302" s="21">
        <v>0</v>
      </c>
      <c r="J2302" s="21">
        <v>7056000</v>
      </c>
      <c r="K2302" s="21">
        <v>0</v>
      </c>
      <c r="L2302" s="21">
        <f>+H2302-I2302+J2302-K2302</f>
        <v>7056000</v>
      </c>
      <c r="M2302" s="21">
        <f>+G2302+L2302</f>
        <v>7056000</v>
      </c>
      <c r="N2302" s="25">
        <v>4608000</v>
      </c>
      <c r="O2302" s="25">
        <v>4608000</v>
      </c>
      <c r="P2302" s="21">
        <v>4608000</v>
      </c>
      <c r="Q2302" s="21">
        <v>0</v>
      </c>
    </row>
    <row r="2303" spans="1:17" ht="32.25" thickBot="1" x14ac:dyDescent="0.3">
      <c r="A2303" s="87" t="s">
        <v>515</v>
      </c>
      <c r="B2303" s="31" t="s">
        <v>111</v>
      </c>
      <c r="C2303" s="19" t="s">
        <v>16</v>
      </c>
      <c r="D2303" s="19">
        <v>20</v>
      </c>
      <c r="E2303" s="19" t="s">
        <v>14</v>
      </c>
      <c r="F2303" s="20" t="s">
        <v>112</v>
      </c>
      <c r="G2303" s="21">
        <v>97696672</v>
      </c>
      <c r="H2303" s="21">
        <v>0</v>
      </c>
      <c r="I2303" s="21">
        <v>0</v>
      </c>
      <c r="J2303" s="21">
        <v>0</v>
      </c>
      <c r="K2303" s="21">
        <v>0</v>
      </c>
      <c r="L2303" s="21">
        <f t="shared" si="815"/>
        <v>0</v>
      </c>
      <c r="M2303" s="21">
        <f t="shared" ref="M2303:M2309" si="816">+G2303+L2303</f>
        <v>97696672</v>
      </c>
      <c r="N2303" s="25">
        <v>11244123.220000001</v>
      </c>
      <c r="O2303" s="25">
        <v>10041266.02</v>
      </c>
      <c r="P2303" s="21">
        <v>1935700.11</v>
      </c>
      <c r="Q2303" s="21">
        <v>1935700.11</v>
      </c>
    </row>
    <row r="2304" spans="1:17" ht="48" thickBot="1" x14ac:dyDescent="0.3">
      <c r="A2304" s="87" t="s">
        <v>515</v>
      </c>
      <c r="B2304" s="31" t="s">
        <v>113</v>
      </c>
      <c r="C2304" s="19" t="s">
        <v>16</v>
      </c>
      <c r="D2304" s="19">
        <v>20</v>
      </c>
      <c r="E2304" s="19" t="s">
        <v>14</v>
      </c>
      <c r="F2304" s="20" t="s">
        <v>114</v>
      </c>
      <c r="G2304" s="21">
        <v>53360773</v>
      </c>
      <c r="H2304" s="21">
        <v>0</v>
      </c>
      <c r="I2304" s="21">
        <v>0</v>
      </c>
      <c r="J2304" s="21">
        <v>7788434</v>
      </c>
      <c r="K2304" s="21">
        <v>0</v>
      </c>
      <c r="L2304" s="21">
        <f t="shared" si="815"/>
        <v>7788434</v>
      </c>
      <c r="M2304" s="21">
        <f t="shared" si="816"/>
        <v>61149207</v>
      </c>
      <c r="N2304" s="25">
        <v>56649207</v>
      </c>
      <c r="O2304" s="25">
        <v>52915109.090000004</v>
      </c>
      <c r="P2304" s="21">
        <v>46580206.090000004</v>
      </c>
      <c r="Q2304" s="21">
        <v>44384686.090000004</v>
      </c>
    </row>
    <row r="2305" spans="1:17" ht="19.5" thickBot="1" x14ac:dyDescent="0.3">
      <c r="A2305" s="87" t="s">
        <v>515</v>
      </c>
      <c r="B2305" s="31" t="s">
        <v>115</v>
      </c>
      <c r="C2305" s="19" t="s">
        <v>16</v>
      </c>
      <c r="D2305" s="19">
        <v>20</v>
      </c>
      <c r="E2305" s="19" t="s">
        <v>14</v>
      </c>
      <c r="F2305" s="20" t="s">
        <v>116</v>
      </c>
      <c r="G2305" s="21">
        <v>3000000</v>
      </c>
      <c r="H2305" s="21">
        <v>0</v>
      </c>
      <c r="I2305" s="21">
        <v>0</v>
      </c>
      <c r="J2305" s="21">
        <v>0</v>
      </c>
      <c r="K2305" s="21">
        <v>0</v>
      </c>
      <c r="L2305" s="21">
        <f t="shared" si="815"/>
        <v>0</v>
      </c>
      <c r="M2305" s="21">
        <f t="shared" si="816"/>
        <v>3000000</v>
      </c>
      <c r="N2305" s="25">
        <v>282700</v>
      </c>
      <c r="O2305" s="25">
        <v>281712.44</v>
      </c>
      <c r="P2305" s="21">
        <v>281712.44</v>
      </c>
      <c r="Q2305" s="21">
        <v>281712.44</v>
      </c>
    </row>
    <row r="2306" spans="1:17" ht="48" thickBot="1" x14ac:dyDescent="0.3">
      <c r="A2306" s="87" t="s">
        <v>515</v>
      </c>
      <c r="B2306" s="31" t="s">
        <v>117</v>
      </c>
      <c r="C2306" s="19" t="s">
        <v>16</v>
      </c>
      <c r="D2306" s="19">
        <v>20</v>
      </c>
      <c r="E2306" s="19" t="s">
        <v>14</v>
      </c>
      <c r="F2306" s="20" t="s">
        <v>118</v>
      </c>
      <c r="G2306" s="21">
        <v>3492117</v>
      </c>
      <c r="H2306" s="21">
        <v>0</v>
      </c>
      <c r="I2306" s="21">
        <v>0</v>
      </c>
      <c r="J2306" s="21">
        <f>2000000+4566885</f>
        <v>6566885</v>
      </c>
      <c r="K2306" s="21">
        <v>0</v>
      </c>
      <c r="L2306" s="21">
        <f t="shared" si="815"/>
        <v>6566885</v>
      </c>
      <c r="M2306" s="21">
        <f t="shared" si="816"/>
        <v>10059002</v>
      </c>
      <c r="N2306" s="25">
        <v>9168750.6699999999</v>
      </c>
      <c r="O2306" s="25">
        <v>8060298.5999999996</v>
      </c>
      <c r="P2306" s="21">
        <v>4520725.1900000004</v>
      </c>
      <c r="Q2306" s="21">
        <v>4520725.1900000004</v>
      </c>
    </row>
    <row r="2307" spans="1:17" ht="19.5" thickBot="1" x14ac:dyDescent="0.3">
      <c r="A2307" s="87" t="s">
        <v>515</v>
      </c>
      <c r="B2307" s="31" t="s">
        <v>119</v>
      </c>
      <c r="C2307" s="19" t="s">
        <v>16</v>
      </c>
      <c r="D2307" s="19">
        <v>20</v>
      </c>
      <c r="E2307" s="19" t="s">
        <v>14</v>
      </c>
      <c r="F2307" s="20" t="s">
        <v>120</v>
      </c>
      <c r="G2307" s="21">
        <v>8099616</v>
      </c>
      <c r="H2307" s="21">
        <v>0</v>
      </c>
      <c r="I2307" s="21">
        <v>0</v>
      </c>
      <c r="J2307" s="21">
        <f>2546667+5098854+5811738</f>
        <v>13457259</v>
      </c>
      <c r="K2307" s="21">
        <v>0</v>
      </c>
      <c r="L2307" s="21">
        <f t="shared" si="815"/>
        <v>13457259</v>
      </c>
      <c r="M2307" s="21">
        <f t="shared" si="816"/>
        <v>21556875</v>
      </c>
      <c r="N2307" s="25">
        <v>21556874.91</v>
      </c>
      <c r="O2307" s="25">
        <v>13180566.92</v>
      </c>
      <c r="P2307" s="21">
        <v>8400003.0099999998</v>
      </c>
      <c r="Q2307" s="21">
        <v>6000003.0099999998</v>
      </c>
    </row>
    <row r="2308" spans="1:17" ht="32.25" thickBot="1" x14ac:dyDescent="0.3">
      <c r="A2308" s="87" t="s">
        <v>515</v>
      </c>
      <c r="B2308" s="31" t="s">
        <v>121</v>
      </c>
      <c r="C2308" s="19" t="s">
        <v>16</v>
      </c>
      <c r="D2308" s="19">
        <v>20</v>
      </c>
      <c r="E2308" s="19" t="s">
        <v>14</v>
      </c>
      <c r="F2308" s="20" t="s">
        <v>122</v>
      </c>
      <c r="G2308" s="21">
        <v>0</v>
      </c>
      <c r="H2308" s="21">
        <v>0</v>
      </c>
      <c r="I2308" s="21">
        <v>0</v>
      </c>
      <c r="J2308" s="21">
        <v>223350</v>
      </c>
      <c r="K2308" s="21">
        <v>0</v>
      </c>
      <c r="L2308" s="21">
        <f t="shared" si="815"/>
        <v>223350</v>
      </c>
      <c r="M2308" s="21">
        <f t="shared" si="816"/>
        <v>223350</v>
      </c>
      <c r="N2308" s="25">
        <v>170182.41</v>
      </c>
      <c r="O2308" s="25">
        <v>145072.41</v>
      </c>
      <c r="P2308" s="21">
        <v>0</v>
      </c>
      <c r="Q2308" s="21">
        <v>0</v>
      </c>
    </row>
    <row r="2309" spans="1:17" ht="19.5" thickBot="1" x14ac:dyDescent="0.3">
      <c r="A2309" s="87" t="s">
        <v>515</v>
      </c>
      <c r="B2309" s="31" t="s">
        <v>123</v>
      </c>
      <c r="C2309" s="19" t="s">
        <v>16</v>
      </c>
      <c r="D2309" s="19">
        <v>20</v>
      </c>
      <c r="E2309" s="19" t="s">
        <v>14</v>
      </c>
      <c r="F2309" s="20" t="s">
        <v>124</v>
      </c>
      <c r="G2309" s="21">
        <v>2000000</v>
      </c>
      <c r="H2309" s="21">
        <v>0</v>
      </c>
      <c r="I2309" s="21">
        <v>0</v>
      </c>
      <c r="J2309" s="21">
        <f>37000000+18587660</f>
        <v>55587660</v>
      </c>
      <c r="K2309" s="21">
        <v>0</v>
      </c>
      <c r="L2309" s="21">
        <f t="shared" si="815"/>
        <v>55587660</v>
      </c>
      <c r="M2309" s="21">
        <f t="shared" si="816"/>
        <v>57587660</v>
      </c>
      <c r="N2309" s="25">
        <v>53820012.899999999</v>
      </c>
      <c r="O2309" s="25">
        <v>50371977.310000002</v>
      </c>
      <c r="P2309" s="21">
        <v>880183.78</v>
      </c>
      <c r="Q2309" s="21">
        <v>880183.78</v>
      </c>
    </row>
    <row r="2310" spans="1:17" ht="32.25" thickBot="1" x14ac:dyDescent="0.3">
      <c r="A2310" s="87" t="s">
        <v>515</v>
      </c>
      <c r="B2310" s="15" t="s">
        <v>125</v>
      </c>
      <c r="C2310" s="12" t="s">
        <v>16</v>
      </c>
      <c r="D2310" s="12">
        <v>20</v>
      </c>
      <c r="E2310" s="12" t="s">
        <v>14</v>
      </c>
      <c r="F2310" s="16" t="s">
        <v>126</v>
      </c>
      <c r="G2310" s="27">
        <f>+G2311</f>
        <v>0</v>
      </c>
      <c r="H2310" s="27">
        <f>+H2311</f>
        <v>0</v>
      </c>
      <c r="I2310" s="27">
        <f>+I2311</f>
        <v>0</v>
      </c>
      <c r="J2310" s="27">
        <f>+J2311</f>
        <v>8925000</v>
      </c>
      <c r="K2310" s="27">
        <f>+K2311</f>
        <v>0</v>
      </c>
      <c r="L2310" s="27">
        <f>+H2310-I2310+J2310-K2310</f>
        <v>8925000</v>
      </c>
      <c r="M2310" s="27">
        <f>+M2311</f>
        <v>8925000</v>
      </c>
      <c r="N2310" s="27">
        <f>+N2311</f>
        <v>1041250</v>
      </c>
      <c r="O2310" s="27">
        <f>+O2311</f>
        <v>1041250</v>
      </c>
      <c r="P2310" s="27">
        <f>+P2311</f>
        <v>333200</v>
      </c>
      <c r="Q2310" s="27">
        <f>+Q2311</f>
        <v>333200</v>
      </c>
    </row>
    <row r="2311" spans="1:17" ht="32.25" thickBot="1" x14ac:dyDescent="0.3">
      <c r="A2311" s="87" t="s">
        <v>515</v>
      </c>
      <c r="B2311" s="18" t="s">
        <v>129</v>
      </c>
      <c r="C2311" s="19" t="s">
        <v>16</v>
      </c>
      <c r="D2311" s="19">
        <v>20</v>
      </c>
      <c r="E2311" s="19" t="s">
        <v>14</v>
      </c>
      <c r="F2311" s="20" t="s">
        <v>90</v>
      </c>
      <c r="G2311" s="21">
        <v>0</v>
      </c>
      <c r="H2311" s="21">
        <v>0</v>
      </c>
      <c r="I2311" s="21">
        <v>0</v>
      </c>
      <c r="J2311" s="21">
        <v>8925000</v>
      </c>
      <c r="K2311" s="21">
        <v>0</v>
      </c>
      <c r="L2311" s="21">
        <f>+H2311-I2311+J2311-K2311</f>
        <v>8925000</v>
      </c>
      <c r="M2311" s="21">
        <f>+G2311+L2311</f>
        <v>8925000</v>
      </c>
      <c r="N2311" s="25">
        <v>1041250</v>
      </c>
      <c r="O2311" s="25">
        <v>1041250</v>
      </c>
      <c r="P2311" s="21">
        <v>333200</v>
      </c>
      <c r="Q2311" s="21">
        <v>333200</v>
      </c>
    </row>
    <row r="2312" spans="1:17" ht="19.5" thickBot="1" x14ac:dyDescent="0.3">
      <c r="A2312" s="87" t="s">
        <v>515</v>
      </c>
      <c r="B2312" s="15" t="s">
        <v>133</v>
      </c>
      <c r="C2312" s="12" t="s">
        <v>16</v>
      </c>
      <c r="D2312" s="12">
        <v>20</v>
      </c>
      <c r="E2312" s="12" t="s">
        <v>14</v>
      </c>
      <c r="F2312" s="16" t="s">
        <v>134</v>
      </c>
      <c r="G2312" s="27">
        <f>+G2315+G2326+G2333+G2339+G2322+G2313</f>
        <v>19229136508</v>
      </c>
      <c r="H2312" s="27">
        <f>+H2315+H2326+H2333+H2339+H2322+H2313</f>
        <v>0</v>
      </c>
      <c r="I2312" s="27">
        <f>+I2315+I2326+I2333+I2339+I2322+I2313</f>
        <v>0</v>
      </c>
      <c r="J2312" s="27">
        <f>+J2315+J2326+J2333+J2339+J2322+J2313</f>
        <v>437148320</v>
      </c>
      <c r="K2312" s="27">
        <f>+K2315+K2326+K2333+K2339+K2322+K2313</f>
        <v>645668292.60000002</v>
      </c>
      <c r="L2312" s="27">
        <f t="shared" si="815"/>
        <v>-208519972.60000002</v>
      </c>
      <c r="M2312" s="27">
        <f>+M2315+M2326+M2333+M2339+M2322+M2313</f>
        <v>19020616535.400002</v>
      </c>
      <c r="N2312" s="27">
        <f>+N2315+N2326+N2333+N2339+N2322+N2313</f>
        <v>18021459707.080002</v>
      </c>
      <c r="O2312" s="27">
        <f>+O2315+O2326+O2333+O2339+O2322+O2313</f>
        <v>15840730352.949999</v>
      </c>
      <c r="P2312" s="27">
        <f>+P2315+P2326+P2333+P2339+P2322+P2313</f>
        <v>12424526922.879999</v>
      </c>
      <c r="Q2312" s="27">
        <f>+Q2315+Q2326+Q2333+Q2339+Q2322+Q2313</f>
        <v>12412355322.879999</v>
      </c>
    </row>
    <row r="2313" spans="1:17" ht="19.5" thickBot="1" x14ac:dyDescent="0.3">
      <c r="A2313" s="87" t="s">
        <v>515</v>
      </c>
      <c r="B2313" s="15" t="s">
        <v>135</v>
      </c>
      <c r="C2313" s="12" t="s">
        <v>16</v>
      </c>
      <c r="D2313" s="12">
        <v>20</v>
      </c>
      <c r="E2313" s="12" t="s">
        <v>14</v>
      </c>
      <c r="F2313" s="16" t="s">
        <v>136</v>
      </c>
      <c r="G2313" s="27">
        <f>+G2314</f>
        <v>0</v>
      </c>
      <c r="H2313" s="27">
        <f>+H2314</f>
        <v>0</v>
      </c>
      <c r="I2313" s="27">
        <f>+I2314</f>
        <v>0</v>
      </c>
      <c r="J2313" s="27">
        <f>+J2314</f>
        <v>10306123</v>
      </c>
      <c r="K2313" s="27">
        <f>+K2314</f>
        <v>0</v>
      </c>
      <c r="L2313" s="27">
        <f>+H2313-I2313+J2313-K2313</f>
        <v>10306123</v>
      </c>
      <c r="M2313" s="27">
        <f>+M2314</f>
        <v>10306123</v>
      </c>
      <c r="N2313" s="27">
        <f>+N2314</f>
        <v>10306123</v>
      </c>
      <c r="O2313" s="27">
        <f>+O2314</f>
        <v>10000000</v>
      </c>
      <c r="P2313" s="27">
        <f>+P2314</f>
        <v>6569140.3399999999</v>
      </c>
      <c r="Q2313" s="27">
        <f>+Q2314</f>
        <v>6569140.3399999999</v>
      </c>
    </row>
    <row r="2314" spans="1:17" ht="19.5" thickBot="1" x14ac:dyDescent="0.3">
      <c r="A2314" s="87" t="s">
        <v>515</v>
      </c>
      <c r="B2314" s="18" t="s">
        <v>137</v>
      </c>
      <c r="C2314" s="19" t="s">
        <v>16</v>
      </c>
      <c r="D2314" s="19">
        <v>20</v>
      </c>
      <c r="E2314" s="19" t="s">
        <v>14</v>
      </c>
      <c r="F2314" s="20" t="s">
        <v>138</v>
      </c>
      <c r="G2314" s="21">
        <v>0</v>
      </c>
      <c r="H2314" s="21">
        <v>0</v>
      </c>
      <c r="I2314" s="21">
        <v>0</v>
      </c>
      <c r="J2314" s="21">
        <f>10000000+306123</f>
        <v>10306123</v>
      </c>
      <c r="K2314" s="21">
        <v>0</v>
      </c>
      <c r="L2314" s="21">
        <f>+H2314-I2314+J2314-K2314</f>
        <v>10306123</v>
      </c>
      <c r="M2314" s="21">
        <f>+G2314+L2314</f>
        <v>10306123</v>
      </c>
      <c r="N2314" s="25">
        <v>10306123</v>
      </c>
      <c r="O2314" s="25">
        <v>10000000</v>
      </c>
      <c r="P2314" s="21">
        <v>6569140.3399999999</v>
      </c>
      <c r="Q2314" s="21">
        <v>6569140.3399999999</v>
      </c>
    </row>
    <row r="2315" spans="1:17" ht="63.75" thickBot="1" x14ac:dyDescent="0.3">
      <c r="A2315" s="87" t="s">
        <v>515</v>
      </c>
      <c r="B2315" s="15" t="s">
        <v>139</v>
      </c>
      <c r="C2315" s="12" t="s">
        <v>16</v>
      </c>
      <c r="D2315" s="12">
        <v>20</v>
      </c>
      <c r="E2315" s="12" t="s">
        <v>14</v>
      </c>
      <c r="F2315" s="16" t="s">
        <v>140</v>
      </c>
      <c r="G2315" s="27">
        <f>+G2316+G2319+G2320+G2321+G2318+G2317</f>
        <v>952153325</v>
      </c>
      <c r="H2315" s="27">
        <f>+H2316+H2319+H2320+H2321+H2318+H2317</f>
        <v>0</v>
      </c>
      <c r="I2315" s="27">
        <f>+I2316+I2319+I2320+I2321+I2318+I2317</f>
        <v>0</v>
      </c>
      <c r="J2315" s="27">
        <f>+J2316+J2319+J2320+J2321+J2318+J2317</f>
        <v>45000000</v>
      </c>
      <c r="K2315" s="27">
        <f>+K2316+K2319+K2320+K2321+K2318+K2317</f>
        <v>0</v>
      </c>
      <c r="L2315" s="27">
        <f t="shared" si="815"/>
        <v>45000000</v>
      </c>
      <c r="M2315" s="27">
        <f>+M2316+M2319+M2320+M2321+M2318+M2317</f>
        <v>997153325</v>
      </c>
      <c r="N2315" s="27">
        <f>+N2316+N2319+N2320+N2321+N2318+N2317</f>
        <v>897954062.42000008</v>
      </c>
      <c r="O2315" s="27">
        <f>+O2316+O2319+O2320+O2321+O2318+O2317</f>
        <v>668642410.38999999</v>
      </c>
      <c r="P2315" s="27">
        <f>+P2316+P2319+P2320+P2321+P2318+P2317</f>
        <v>500324565.76999998</v>
      </c>
      <c r="Q2315" s="27">
        <f>+Q2316+Q2319+Q2320+Q2321+Q2318+Q2317</f>
        <v>500324565.76999998</v>
      </c>
    </row>
    <row r="2316" spans="1:17" ht="32.25" thickBot="1" x14ac:dyDescent="0.3">
      <c r="A2316" s="87" t="s">
        <v>515</v>
      </c>
      <c r="B2316" s="18" t="s">
        <v>141</v>
      </c>
      <c r="C2316" s="19" t="s">
        <v>16</v>
      </c>
      <c r="D2316" s="19">
        <v>20</v>
      </c>
      <c r="E2316" s="19" t="s">
        <v>14</v>
      </c>
      <c r="F2316" s="20" t="s">
        <v>142</v>
      </c>
      <c r="G2316" s="21">
        <v>16420000</v>
      </c>
      <c r="H2316" s="21">
        <v>0</v>
      </c>
      <c r="I2316" s="21">
        <v>0</v>
      </c>
      <c r="J2316" s="21">
        <v>0</v>
      </c>
      <c r="K2316" s="21">
        <v>0</v>
      </c>
      <c r="L2316" s="21">
        <f t="shared" si="815"/>
        <v>0</v>
      </c>
      <c r="M2316" s="21">
        <f t="shared" ref="M2316:M2321" si="817">+G2316+L2316</f>
        <v>16420000</v>
      </c>
      <c r="N2316" s="25">
        <v>6276639.29</v>
      </c>
      <c r="O2316" s="25">
        <v>6276639.29</v>
      </c>
      <c r="P2316" s="21">
        <v>6276639.29</v>
      </c>
      <c r="Q2316" s="21">
        <v>6276639.29</v>
      </c>
    </row>
    <row r="2317" spans="1:17" ht="19.5" thickBot="1" x14ac:dyDescent="0.3">
      <c r="A2317" s="87" t="s">
        <v>515</v>
      </c>
      <c r="B2317" s="18" t="s">
        <v>143</v>
      </c>
      <c r="C2317" s="19" t="s">
        <v>16</v>
      </c>
      <c r="D2317" s="19">
        <v>20</v>
      </c>
      <c r="E2317" s="19" t="s">
        <v>14</v>
      </c>
      <c r="F2317" s="20" t="s">
        <v>144</v>
      </c>
      <c r="G2317" s="21">
        <v>86852600</v>
      </c>
      <c r="H2317" s="21">
        <v>0</v>
      </c>
      <c r="I2317" s="21">
        <v>0</v>
      </c>
      <c r="J2317" s="21">
        <v>45000000</v>
      </c>
      <c r="K2317" s="21">
        <v>0</v>
      </c>
      <c r="L2317" s="21">
        <f t="shared" si="815"/>
        <v>45000000</v>
      </c>
      <c r="M2317" s="21">
        <f t="shared" si="817"/>
        <v>131852600</v>
      </c>
      <c r="N2317" s="25">
        <v>130539048</v>
      </c>
      <c r="O2317" s="25">
        <v>130538104.54000001</v>
      </c>
      <c r="P2317" s="21">
        <v>130538104.54000001</v>
      </c>
      <c r="Q2317" s="21">
        <v>130538104.54000001</v>
      </c>
    </row>
    <row r="2318" spans="1:17" ht="19.5" thickBot="1" x14ac:dyDescent="0.3">
      <c r="A2318" s="87" t="s">
        <v>515</v>
      </c>
      <c r="B2318" s="18" t="s">
        <v>145</v>
      </c>
      <c r="C2318" s="19" t="s">
        <v>16</v>
      </c>
      <c r="D2318" s="19">
        <v>20</v>
      </c>
      <c r="E2318" s="19" t="s">
        <v>14</v>
      </c>
      <c r="F2318" s="20" t="s">
        <v>146</v>
      </c>
      <c r="G2318" s="21">
        <v>15717514</v>
      </c>
      <c r="H2318" s="21">
        <v>0</v>
      </c>
      <c r="I2318" s="21">
        <v>0</v>
      </c>
      <c r="J2318" s="21">
        <v>0</v>
      </c>
      <c r="K2318" s="21">
        <v>0</v>
      </c>
      <c r="L2318" s="21">
        <f t="shared" si="815"/>
        <v>0</v>
      </c>
      <c r="M2318" s="21">
        <f t="shared" si="817"/>
        <v>15717514</v>
      </c>
      <c r="N2318" s="25">
        <v>2942570</v>
      </c>
      <c r="O2318" s="25">
        <v>2941589.37</v>
      </c>
      <c r="P2318" s="21">
        <v>818012.71</v>
      </c>
      <c r="Q2318" s="21">
        <v>818012.71</v>
      </c>
    </row>
    <row r="2319" spans="1:17" ht="19.5" thickBot="1" x14ac:dyDescent="0.3">
      <c r="A2319" s="87" t="s">
        <v>515</v>
      </c>
      <c r="B2319" s="18" t="s">
        <v>147</v>
      </c>
      <c r="C2319" s="19" t="s">
        <v>16</v>
      </c>
      <c r="D2319" s="19">
        <v>20</v>
      </c>
      <c r="E2319" s="19" t="s">
        <v>14</v>
      </c>
      <c r="F2319" s="20" t="s">
        <v>148</v>
      </c>
      <c r="G2319" s="21">
        <v>25215211</v>
      </c>
      <c r="H2319" s="21">
        <v>0</v>
      </c>
      <c r="I2319" s="21">
        <v>0</v>
      </c>
      <c r="J2319" s="21">
        <v>0</v>
      </c>
      <c r="K2319" s="21">
        <v>0</v>
      </c>
      <c r="L2319" s="21">
        <f t="shared" si="815"/>
        <v>0</v>
      </c>
      <c r="M2319" s="21">
        <f t="shared" si="817"/>
        <v>25215211</v>
      </c>
      <c r="N2319" s="25">
        <v>8640736.1300000008</v>
      </c>
      <c r="O2319" s="25">
        <v>8639772.2200000007</v>
      </c>
      <c r="P2319" s="21">
        <v>8457672.2599999998</v>
      </c>
      <c r="Q2319" s="21">
        <v>8457672.2599999998</v>
      </c>
    </row>
    <row r="2320" spans="1:17" ht="19.5" thickBot="1" x14ac:dyDescent="0.3">
      <c r="A2320" s="87" t="s">
        <v>515</v>
      </c>
      <c r="B2320" s="18" t="s">
        <v>149</v>
      </c>
      <c r="C2320" s="19" t="s">
        <v>16</v>
      </c>
      <c r="D2320" s="19">
        <v>20</v>
      </c>
      <c r="E2320" s="19" t="s">
        <v>14</v>
      </c>
      <c r="F2320" s="20" t="s">
        <v>150</v>
      </c>
      <c r="G2320" s="21">
        <v>421698000</v>
      </c>
      <c r="H2320" s="21">
        <v>0</v>
      </c>
      <c r="I2320" s="21">
        <v>0</v>
      </c>
      <c r="J2320" s="21">
        <v>0</v>
      </c>
      <c r="K2320" s="21">
        <v>0</v>
      </c>
      <c r="L2320" s="21">
        <f t="shared" si="815"/>
        <v>0</v>
      </c>
      <c r="M2320" s="21">
        <f t="shared" si="817"/>
        <v>421698000</v>
      </c>
      <c r="N2320" s="25">
        <v>363305069</v>
      </c>
      <c r="O2320" s="25">
        <v>318581840.97000003</v>
      </c>
      <c r="P2320" s="21">
        <v>152569672.97</v>
      </c>
      <c r="Q2320" s="21">
        <v>152569672.97</v>
      </c>
    </row>
    <row r="2321" spans="1:17" ht="32.25" thickBot="1" x14ac:dyDescent="0.3">
      <c r="A2321" s="87" t="s">
        <v>515</v>
      </c>
      <c r="B2321" s="18" t="s">
        <v>151</v>
      </c>
      <c r="C2321" s="19" t="s">
        <v>16</v>
      </c>
      <c r="D2321" s="19">
        <v>20</v>
      </c>
      <c r="E2321" s="19" t="s">
        <v>14</v>
      </c>
      <c r="F2321" s="20" t="s">
        <v>152</v>
      </c>
      <c r="G2321" s="21">
        <v>386250000</v>
      </c>
      <c r="H2321" s="21">
        <v>0</v>
      </c>
      <c r="I2321" s="21">
        <v>0</v>
      </c>
      <c r="J2321" s="21">
        <v>0</v>
      </c>
      <c r="K2321" s="21">
        <v>0</v>
      </c>
      <c r="L2321" s="21">
        <f t="shared" si="815"/>
        <v>0</v>
      </c>
      <c r="M2321" s="21">
        <f t="shared" si="817"/>
        <v>386250000</v>
      </c>
      <c r="N2321" s="25">
        <v>386250000</v>
      </c>
      <c r="O2321" s="25">
        <v>201664464</v>
      </c>
      <c r="P2321" s="21">
        <v>201664464</v>
      </c>
      <c r="Q2321" s="21">
        <v>201664464</v>
      </c>
    </row>
    <row r="2322" spans="1:17" ht="48" thickBot="1" x14ac:dyDescent="0.3">
      <c r="A2322" s="87" t="s">
        <v>515</v>
      </c>
      <c r="B2322" s="15" t="s">
        <v>153</v>
      </c>
      <c r="C2322" s="12" t="s">
        <v>16</v>
      </c>
      <c r="D2322" s="12">
        <v>20</v>
      </c>
      <c r="E2322" s="12" t="s">
        <v>14</v>
      </c>
      <c r="F2322" s="16" t="s">
        <v>154</v>
      </c>
      <c r="G2322" s="27">
        <f>+G2323+G2324+G2325</f>
        <v>9992637352</v>
      </c>
      <c r="H2322" s="27">
        <f>+H2323+H2324+H2325</f>
        <v>0</v>
      </c>
      <c r="I2322" s="27">
        <f>+I2323+I2324+I2325</f>
        <v>0</v>
      </c>
      <c r="J2322" s="27">
        <f>+J2323+J2324+J2325</f>
        <v>139511397</v>
      </c>
      <c r="K2322" s="27">
        <f>+K2323+K2324+K2325</f>
        <v>366803227</v>
      </c>
      <c r="L2322" s="27">
        <f t="shared" si="815"/>
        <v>-227291830</v>
      </c>
      <c r="M2322" s="27">
        <f>+M2323+M2324+M2325</f>
        <v>9765345522</v>
      </c>
      <c r="N2322" s="27">
        <f>+N2323+N2324+N2325</f>
        <v>9665201581.6000004</v>
      </c>
      <c r="O2322" s="27">
        <f>+O2323+O2324+O2325</f>
        <v>7991854257.46</v>
      </c>
      <c r="P2322" s="27">
        <f>+P2323+P2324+P2325</f>
        <v>7087038487.1199989</v>
      </c>
      <c r="Q2322" s="27">
        <f>+Q2323+Q2324+Q2325</f>
        <v>7087038487.1199989</v>
      </c>
    </row>
    <row r="2323" spans="1:17" ht="19.5" thickBot="1" x14ac:dyDescent="0.3">
      <c r="A2323" s="87" t="s">
        <v>515</v>
      </c>
      <c r="B2323" s="18" t="s">
        <v>155</v>
      </c>
      <c r="C2323" s="19" t="s">
        <v>16</v>
      </c>
      <c r="D2323" s="19">
        <v>20</v>
      </c>
      <c r="E2323" s="19" t="s">
        <v>14</v>
      </c>
      <c r="F2323" s="20" t="s">
        <v>156</v>
      </c>
      <c r="G2323" s="21">
        <v>1637544870</v>
      </c>
      <c r="H2323" s="21">
        <v>0</v>
      </c>
      <c r="I2323" s="21">
        <v>0</v>
      </c>
      <c r="J2323" s="21">
        <v>0</v>
      </c>
      <c r="K2323" s="21">
        <v>218899760</v>
      </c>
      <c r="L2323" s="21">
        <f t="shared" si="815"/>
        <v>-218899760</v>
      </c>
      <c r="M2323" s="21">
        <f>+G2323+L2323</f>
        <v>1418645110</v>
      </c>
      <c r="N2323" s="21">
        <v>1323135437</v>
      </c>
      <c r="O2323" s="21">
        <v>1197156390</v>
      </c>
      <c r="P2323" s="21">
        <v>1192770594.99</v>
      </c>
      <c r="Q2323" s="21">
        <v>1192770594.99</v>
      </c>
    </row>
    <row r="2324" spans="1:17" ht="19.5" thickBot="1" x14ac:dyDescent="0.3">
      <c r="A2324" s="87" t="s">
        <v>515</v>
      </c>
      <c r="B2324" s="18" t="s">
        <v>157</v>
      </c>
      <c r="C2324" s="19" t="s">
        <v>16</v>
      </c>
      <c r="D2324" s="19">
        <v>20</v>
      </c>
      <c r="E2324" s="19" t="s">
        <v>14</v>
      </c>
      <c r="F2324" s="20" t="s">
        <v>158</v>
      </c>
      <c r="G2324" s="21">
        <v>8350831932</v>
      </c>
      <c r="H2324" s="21">
        <v>0</v>
      </c>
      <c r="I2324" s="21">
        <v>0</v>
      </c>
      <c r="J2324" s="21">
        <v>122935465</v>
      </c>
      <c r="K2324" s="21">
        <f>48021000+99882467</f>
        <v>147903467</v>
      </c>
      <c r="L2324" s="21">
        <f t="shared" si="815"/>
        <v>-24968002</v>
      </c>
      <c r="M2324" s="21">
        <f>+G2324+L2324</f>
        <v>8325863930</v>
      </c>
      <c r="N2324" s="21">
        <v>8325863929.6099997</v>
      </c>
      <c r="O2324" s="21">
        <v>6780686368.1099997</v>
      </c>
      <c r="P2324" s="21">
        <v>5893728665.2299995</v>
      </c>
      <c r="Q2324" s="21">
        <v>5893728665.2299995</v>
      </c>
    </row>
    <row r="2325" spans="1:17" ht="32.25" thickBot="1" x14ac:dyDescent="0.3">
      <c r="A2325" s="87" t="s">
        <v>515</v>
      </c>
      <c r="B2325" s="18" t="s">
        <v>159</v>
      </c>
      <c r="C2325" s="19" t="s">
        <v>16</v>
      </c>
      <c r="D2325" s="19">
        <v>20</v>
      </c>
      <c r="E2325" s="19" t="s">
        <v>14</v>
      </c>
      <c r="F2325" s="20" t="s">
        <v>160</v>
      </c>
      <c r="G2325" s="21">
        <v>4260550</v>
      </c>
      <c r="H2325" s="21">
        <v>0</v>
      </c>
      <c r="I2325" s="21">
        <v>0</v>
      </c>
      <c r="J2325" s="21">
        <v>16575932</v>
      </c>
      <c r="K2325" s="21">
        <v>0</v>
      </c>
      <c r="L2325" s="21">
        <f t="shared" si="815"/>
        <v>16575932</v>
      </c>
      <c r="M2325" s="21">
        <f>+G2325+L2325</f>
        <v>20836482</v>
      </c>
      <c r="N2325" s="21">
        <v>16202214.99</v>
      </c>
      <c r="O2325" s="21">
        <v>14011499.35</v>
      </c>
      <c r="P2325" s="21">
        <v>539226.9</v>
      </c>
      <c r="Q2325" s="21">
        <v>539226.9</v>
      </c>
    </row>
    <row r="2326" spans="1:17" ht="32.25" thickBot="1" x14ac:dyDescent="0.3">
      <c r="A2326" s="87" t="s">
        <v>515</v>
      </c>
      <c r="B2326" s="15" t="s">
        <v>161</v>
      </c>
      <c r="C2326" s="12" t="s">
        <v>16</v>
      </c>
      <c r="D2326" s="12">
        <v>20</v>
      </c>
      <c r="E2326" s="12" t="s">
        <v>14</v>
      </c>
      <c r="F2326" s="16" t="s">
        <v>162</v>
      </c>
      <c r="G2326" s="27">
        <f>SUM(G2327:G2332)</f>
        <v>7651445831</v>
      </c>
      <c r="H2326" s="27">
        <f>SUM(H2327:H2332)</f>
        <v>0</v>
      </c>
      <c r="I2326" s="27">
        <f>SUM(I2327:I2332)</f>
        <v>0</v>
      </c>
      <c r="J2326" s="27">
        <f>SUM(J2327:J2332)</f>
        <v>150058000</v>
      </c>
      <c r="K2326" s="27">
        <f>SUM(K2327:K2332)</f>
        <v>206612265.59999999</v>
      </c>
      <c r="L2326" s="27">
        <f t="shared" si="815"/>
        <v>-56554265.599999994</v>
      </c>
      <c r="M2326" s="27">
        <f>SUM(M2327:M2332)</f>
        <v>7594891565.3999996</v>
      </c>
      <c r="N2326" s="27">
        <f>SUM(N2327:N2332)</f>
        <v>6890055400.7399998</v>
      </c>
      <c r="O2326" s="27">
        <f>SUM(O2327:O2332)</f>
        <v>6619095300.8699989</v>
      </c>
      <c r="P2326" s="27">
        <f>SUM(P2327:P2332)</f>
        <v>4431777369.4200001</v>
      </c>
      <c r="Q2326" s="27">
        <f>SUM(Q2327:Q2332)</f>
        <v>4419605769.4200001</v>
      </c>
    </row>
    <row r="2327" spans="1:17" ht="19.5" thickBot="1" x14ac:dyDescent="0.3">
      <c r="A2327" s="87" t="s">
        <v>515</v>
      </c>
      <c r="B2327" s="18" t="s">
        <v>163</v>
      </c>
      <c r="C2327" s="19" t="s">
        <v>16</v>
      </c>
      <c r="D2327" s="19">
        <v>20</v>
      </c>
      <c r="E2327" s="19" t="s">
        <v>14</v>
      </c>
      <c r="F2327" s="20" t="s">
        <v>164</v>
      </c>
      <c r="G2327" s="21">
        <v>2184505767</v>
      </c>
      <c r="H2327" s="21">
        <v>0</v>
      </c>
      <c r="I2327" s="21">
        <v>0</v>
      </c>
      <c r="J2327" s="21">
        <v>0</v>
      </c>
      <c r="K2327" s="21">
        <v>70000000</v>
      </c>
      <c r="L2327" s="21">
        <f t="shared" si="815"/>
        <v>-70000000</v>
      </c>
      <c r="M2327" s="21">
        <f t="shared" ref="M2327:M2332" si="818">+G2327+L2327</f>
        <v>2114505767</v>
      </c>
      <c r="N2327" s="21">
        <v>1981375246.26</v>
      </c>
      <c r="O2327" s="21">
        <v>1981206735.8</v>
      </c>
      <c r="P2327" s="21">
        <v>1319488035.8</v>
      </c>
      <c r="Q2327" s="21">
        <v>1319488035.8</v>
      </c>
    </row>
    <row r="2328" spans="1:17" ht="32.25" thickBot="1" x14ac:dyDescent="0.3">
      <c r="A2328" s="87" t="s">
        <v>515</v>
      </c>
      <c r="B2328" s="18" t="s">
        <v>165</v>
      </c>
      <c r="C2328" s="19" t="s">
        <v>16</v>
      </c>
      <c r="D2328" s="19">
        <v>20</v>
      </c>
      <c r="E2328" s="19" t="s">
        <v>14</v>
      </c>
      <c r="F2328" s="20" t="s">
        <v>166</v>
      </c>
      <c r="G2328" s="21">
        <v>3068205231</v>
      </c>
      <c r="H2328" s="21">
        <v>0</v>
      </c>
      <c r="I2328" s="21">
        <v>0</v>
      </c>
      <c r="J2328" s="21">
        <v>70000000</v>
      </c>
      <c r="K2328" s="21">
        <v>0</v>
      </c>
      <c r="L2328" s="21">
        <f t="shared" si="815"/>
        <v>70000000</v>
      </c>
      <c r="M2328" s="21">
        <f t="shared" si="818"/>
        <v>3138205231</v>
      </c>
      <c r="N2328" s="21">
        <v>3036193864</v>
      </c>
      <c r="O2328" s="21">
        <v>2995976243.1399999</v>
      </c>
      <c r="P2328" s="21">
        <v>1999233281.1400001</v>
      </c>
      <c r="Q2328" s="21">
        <v>1999169681.1400001</v>
      </c>
    </row>
    <row r="2329" spans="1:17" ht="32.25" thickBot="1" x14ac:dyDescent="0.3">
      <c r="A2329" s="87" t="s">
        <v>515</v>
      </c>
      <c r="B2329" s="18" t="s">
        <v>167</v>
      </c>
      <c r="C2329" s="19" t="s">
        <v>16</v>
      </c>
      <c r="D2329" s="19">
        <v>20</v>
      </c>
      <c r="E2329" s="19" t="s">
        <v>14</v>
      </c>
      <c r="F2329" s="20" t="s">
        <v>168</v>
      </c>
      <c r="G2329" s="21">
        <v>373553600</v>
      </c>
      <c r="H2329" s="21">
        <v>0</v>
      </c>
      <c r="I2329" s="21">
        <v>0</v>
      </c>
      <c r="J2329" s="21">
        <v>0</v>
      </c>
      <c r="K2329" s="21">
        <v>0</v>
      </c>
      <c r="L2329" s="21">
        <f t="shared" si="815"/>
        <v>0</v>
      </c>
      <c r="M2329" s="21">
        <f t="shared" si="818"/>
        <v>373553600</v>
      </c>
      <c r="N2329" s="21">
        <v>133224600</v>
      </c>
      <c r="O2329" s="21">
        <v>90606593.609999999</v>
      </c>
      <c r="P2329" s="21">
        <v>72188139.609999999</v>
      </c>
      <c r="Q2329" s="21">
        <v>72188139.609999999</v>
      </c>
    </row>
    <row r="2330" spans="1:17" ht="19.5" thickBot="1" x14ac:dyDescent="0.3">
      <c r="A2330" s="87" t="s">
        <v>515</v>
      </c>
      <c r="B2330" s="18" t="s">
        <v>169</v>
      </c>
      <c r="C2330" s="19" t="s">
        <v>16</v>
      </c>
      <c r="D2330" s="19">
        <v>20</v>
      </c>
      <c r="E2330" s="19" t="s">
        <v>14</v>
      </c>
      <c r="F2330" s="20" t="s">
        <v>170</v>
      </c>
      <c r="G2330" s="21">
        <v>1353159517</v>
      </c>
      <c r="H2330" s="21">
        <v>0</v>
      </c>
      <c r="I2330" s="21">
        <v>0</v>
      </c>
      <c r="J2330" s="21">
        <v>0</v>
      </c>
      <c r="K2330" s="21">
        <v>87612265.599999994</v>
      </c>
      <c r="L2330" s="21">
        <f t="shared" si="815"/>
        <v>-87612265.599999994</v>
      </c>
      <c r="M2330" s="21">
        <f t="shared" si="818"/>
        <v>1265547251.4000001</v>
      </c>
      <c r="N2330" s="21">
        <v>1177505979.48</v>
      </c>
      <c r="O2330" s="21">
        <v>1108776482.3</v>
      </c>
      <c r="P2330" s="21">
        <v>714430638.94000006</v>
      </c>
      <c r="Q2330" s="21">
        <v>714430638.94000006</v>
      </c>
    </row>
    <row r="2331" spans="1:17" ht="48" thickBot="1" x14ac:dyDescent="0.3">
      <c r="A2331" s="87" t="s">
        <v>515</v>
      </c>
      <c r="B2331" s="18" t="s">
        <v>171</v>
      </c>
      <c r="C2331" s="19" t="s">
        <v>16</v>
      </c>
      <c r="D2331" s="19">
        <v>20</v>
      </c>
      <c r="E2331" s="19" t="s">
        <v>14</v>
      </c>
      <c r="F2331" s="20" t="s">
        <v>172</v>
      </c>
      <c r="G2331" s="21">
        <v>213650000</v>
      </c>
      <c r="H2331" s="21">
        <v>0</v>
      </c>
      <c r="I2331" s="21">
        <v>0</v>
      </c>
      <c r="J2331" s="21">
        <v>80058000</v>
      </c>
      <c r="K2331" s="21">
        <v>49000000</v>
      </c>
      <c r="L2331" s="21">
        <f t="shared" si="815"/>
        <v>31058000</v>
      </c>
      <c r="M2331" s="21">
        <f t="shared" si="818"/>
        <v>244708000</v>
      </c>
      <c r="N2331" s="21">
        <v>244708000</v>
      </c>
      <c r="O2331" s="21">
        <v>152762052.40000001</v>
      </c>
      <c r="P2331" s="21">
        <v>116357477.92</v>
      </c>
      <c r="Q2331" s="21">
        <v>104249477.92</v>
      </c>
    </row>
    <row r="2332" spans="1:17" ht="48" thickBot="1" x14ac:dyDescent="0.3">
      <c r="A2332" s="87" t="s">
        <v>515</v>
      </c>
      <c r="B2332" s="18" t="s">
        <v>173</v>
      </c>
      <c r="C2332" s="19" t="s">
        <v>16</v>
      </c>
      <c r="D2332" s="19">
        <v>20</v>
      </c>
      <c r="E2332" s="19" t="s">
        <v>14</v>
      </c>
      <c r="F2332" s="20" t="s">
        <v>174</v>
      </c>
      <c r="G2332" s="21">
        <v>458371716</v>
      </c>
      <c r="H2332" s="21">
        <v>0</v>
      </c>
      <c r="I2332" s="21">
        <v>0</v>
      </c>
      <c r="J2332" s="21">
        <v>0</v>
      </c>
      <c r="K2332" s="21">
        <v>0</v>
      </c>
      <c r="L2332" s="21">
        <f t="shared" si="815"/>
        <v>0</v>
      </c>
      <c r="M2332" s="21">
        <f t="shared" si="818"/>
        <v>458371716</v>
      </c>
      <c r="N2332" s="21">
        <v>317047711</v>
      </c>
      <c r="O2332" s="21">
        <v>289767193.62</v>
      </c>
      <c r="P2332" s="21">
        <v>210079796.00999999</v>
      </c>
      <c r="Q2332" s="21">
        <v>210079796.00999999</v>
      </c>
    </row>
    <row r="2333" spans="1:17" ht="32.25" thickBot="1" x14ac:dyDescent="0.3">
      <c r="A2333" s="87" t="s">
        <v>515</v>
      </c>
      <c r="B2333" s="15" t="s">
        <v>175</v>
      </c>
      <c r="C2333" s="12" t="s">
        <v>16</v>
      </c>
      <c r="D2333" s="12">
        <v>20</v>
      </c>
      <c r="E2333" s="12" t="s">
        <v>14</v>
      </c>
      <c r="F2333" s="16" t="s">
        <v>176</v>
      </c>
      <c r="G2333" s="27">
        <f>SUM(G2334:G2338)</f>
        <v>587900000</v>
      </c>
      <c r="H2333" s="27">
        <f>SUM(H2334:H2338)</f>
        <v>0</v>
      </c>
      <c r="I2333" s="27">
        <f>SUM(I2334:I2338)</f>
        <v>0</v>
      </c>
      <c r="J2333" s="27">
        <f>SUM(J2334:J2338)</f>
        <v>92272800</v>
      </c>
      <c r="K2333" s="27">
        <f>SUM(K2334:K2338)</f>
        <v>72252800</v>
      </c>
      <c r="L2333" s="27">
        <f t="shared" si="815"/>
        <v>20020000</v>
      </c>
      <c r="M2333" s="27">
        <f>SUM(M2334:M2338)</f>
        <v>607920000</v>
      </c>
      <c r="N2333" s="27">
        <f>SUM(N2334:N2338)</f>
        <v>541814800</v>
      </c>
      <c r="O2333" s="27">
        <f>SUM(O2334:O2338)</f>
        <v>535010644.91000003</v>
      </c>
      <c r="P2333" s="27">
        <f>SUM(P2334:P2338)</f>
        <v>382689620.91000003</v>
      </c>
      <c r="Q2333" s="27">
        <f>SUM(Q2334:Q2338)</f>
        <v>382689620.91000003</v>
      </c>
    </row>
    <row r="2334" spans="1:17" ht="19.5" thickBot="1" x14ac:dyDescent="0.3">
      <c r="A2334" s="87" t="s">
        <v>515</v>
      </c>
      <c r="B2334" s="18" t="s">
        <v>177</v>
      </c>
      <c r="C2334" s="19" t="s">
        <v>16</v>
      </c>
      <c r="D2334" s="19">
        <v>20</v>
      </c>
      <c r="E2334" s="19" t="s">
        <v>14</v>
      </c>
      <c r="F2334" s="20" t="s">
        <v>178</v>
      </c>
      <c r="G2334" s="21">
        <v>282000000</v>
      </c>
      <c r="H2334" s="21">
        <v>0</v>
      </c>
      <c r="I2334" s="21">
        <v>0</v>
      </c>
      <c r="J2334" s="21">
        <v>20000000</v>
      </c>
      <c r="K2334" s="21">
        <v>0</v>
      </c>
      <c r="L2334" s="21">
        <f t="shared" si="815"/>
        <v>20000000</v>
      </c>
      <c r="M2334" s="21">
        <f t="shared" ref="M2334:M2339" si="819">+G2334+L2334</f>
        <v>302000000</v>
      </c>
      <c r="N2334" s="21">
        <v>278631400</v>
      </c>
      <c r="O2334" s="21">
        <v>278631400</v>
      </c>
      <c r="P2334" s="21">
        <v>213431400</v>
      </c>
      <c r="Q2334" s="21">
        <v>213431400</v>
      </c>
    </row>
    <row r="2335" spans="1:17" ht="32.25" thickBot="1" x14ac:dyDescent="0.3">
      <c r="A2335" s="87" t="s">
        <v>515</v>
      </c>
      <c r="B2335" s="18" t="s">
        <v>179</v>
      </c>
      <c r="C2335" s="19" t="s">
        <v>16</v>
      </c>
      <c r="D2335" s="19">
        <v>20</v>
      </c>
      <c r="E2335" s="19" t="s">
        <v>14</v>
      </c>
      <c r="F2335" s="20" t="s">
        <v>180</v>
      </c>
      <c r="G2335" s="21">
        <v>35000000</v>
      </c>
      <c r="H2335" s="21">
        <v>0</v>
      </c>
      <c r="I2335" s="21">
        <v>0</v>
      </c>
      <c r="J2335" s="21">
        <v>0</v>
      </c>
      <c r="K2335" s="21">
        <v>0</v>
      </c>
      <c r="L2335" s="21">
        <f t="shared" si="815"/>
        <v>0</v>
      </c>
      <c r="M2335" s="21">
        <f t="shared" si="819"/>
        <v>35000000</v>
      </c>
      <c r="N2335" s="21">
        <v>31612600</v>
      </c>
      <c r="O2335" s="21">
        <v>25860776.5</v>
      </c>
      <c r="P2335" s="21">
        <v>1262408.5</v>
      </c>
      <c r="Q2335" s="21">
        <v>1262408.5</v>
      </c>
    </row>
    <row r="2336" spans="1:17" ht="48" thickBot="1" x14ac:dyDescent="0.3">
      <c r="A2336" s="87" t="s">
        <v>515</v>
      </c>
      <c r="B2336" s="18" t="s">
        <v>181</v>
      </c>
      <c r="C2336" s="19" t="s">
        <v>16</v>
      </c>
      <c r="D2336" s="19">
        <v>20</v>
      </c>
      <c r="E2336" s="19" t="s">
        <v>14</v>
      </c>
      <c r="F2336" s="20" t="s">
        <v>182</v>
      </c>
      <c r="G2336" s="21">
        <v>1500000</v>
      </c>
      <c r="H2336" s="21">
        <v>0</v>
      </c>
      <c r="I2336" s="21">
        <v>0</v>
      </c>
      <c r="J2336" s="21">
        <v>10000</v>
      </c>
      <c r="K2336" s="21">
        <v>0</v>
      </c>
      <c r="L2336" s="21">
        <f t="shared" si="815"/>
        <v>10000</v>
      </c>
      <c r="M2336" s="21">
        <f t="shared" si="819"/>
        <v>1510000</v>
      </c>
      <c r="N2336" s="21">
        <v>1510000</v>
      </c>
      <c r="O2336" s="21">
        <v>512502</v>
      </c>
      <c r="P2336" s="21">
        <v>512502</v>
      </c>
      <c r="Q2336" s="21">
        <v>512502</v>
      </c>
    </row>
    <row r="2337" spans="1:17" ht="32.25" thickBot="1" x14ac:dyDescent="0.3">
      <c r="A2337" s="87" t="s">
        <v>515</v>
      </c>
      <c r="B2337" s="18" t="s">
        <v>183</v>
      </c>
      <c r="C2337" s="19" t="s">
        <v>16</v>
      </c>
      <c r="D2337" s="19">
        <v>20</v>
      </c>
      <c r="E2337" s="19" t="s">
        <v>14</v>
      </c>
      <c r="F2337" s="20" t="s">
        <v>184</v>
      </c>
      <c r="G2337" s="21">
        <v>239400000</v>
      </c>
      <c r="H2337" s="21">
        <v>0</v>
      </c>
      <c r="I2337" s="21">
        <v>0</v>
      </c>
      <c r="J2337" s="21">
        <v>0</v>
      </c>
      <c r="K2337" s="21">
        <v>72252800</v>
      </c>
      <c r="L2337" s="21">
        <f t="shared" si="815"/>
        <v>-72252800</v>
      </c>
      <c r="M2337" s="25">
        <f t="shared" si="819"/>
        <v>167147200</v>
      </c>
      <c r="N2337" s="21">
        <v>127798000</v>
      </c>
      <c r="O2337" s="21">
        <v>127751934.09</v>
      </c>
      <c r="P2337" s="21">
        <v>82917278.090000004</v>
      </c>
      <c r="Q2337" s="21">
        <v>82917278.090000004</v>
      </c>
    </row>
    <row r="2338" spans="1:17" ht="19.5" thickBot="1" x14ac:dyDescent="0.3">
      <c r="A2338" s="87" t="s">
        <v>515</v>
      </c>
      <c r="B2338" s="18" t="s">
        <v>185</v>
      </c>
      <c r="C2338" s="19" t="s">
        <v>16</v>
      </c>
      <c r="D2338" s="19">
        <v>20</v>
      </c>
      <c r="E2338" s="19" t="s">
        <v>14</v>
      </c>
      <c r="F2338" s="20" t="s">
        <v>186</v>
      </c>
      <c r="G2338" s="21">
        <v>30000000</v>
      </c>
      <c r="H2338" s="21">
        <v>0</v>
      </c>
      <c r="I2338" s="21">
        <v>0</v>
      </c>
      <c r="J2338" s="21">
        <f>10000+72252800</f>
        <v>72262800</v>
      </c>
      <c r="K2338" s="21">
        <v>0</v>
      </c>
      <c r="L2338" s="21">
        <f t="shared" si="815"/>
        <v>72262800</v>
      </c>
      <c r="M2338" s="25">
        <f t="shared" si="819"/>
        <v>102262800</v>
      </c>
      <c r="N2338" s="21">
        <v>102262800</v>
      </c>
      <c r="O2338" s="21">
        <v>102254032.31999999</v>
      </c>
      <c r="P2338" s="21">
        <v>84566032.319999993</v>
      </c>
      <c r="Q2338" s="21">
        <v>84566032.319999993</v>
      </c>
    </row>
    <row r="2339" spans="1:17" ht="19.5" thickBot="1" x14ac:dyDescent="0.3">
      <c r="A2339" s="87" t="s">
        <v>515</v>
      </c>
      <c r="B2339" s="15" t="s">
        <v>187</v>
      </c>
      <c r="C2339" s="12" t="s">
        <v>16</v>
      </c>
      <c r="D2339" s="12">
        <v>20</v>
      </c>
      <c r="E2339" s="12" t="s">
        <v>14</v>
      </c>
      <c r="F2339" s="16" t="s">
        <v>188</v>
      </c>
      <c r="G2339" s="27">
        <v>45000000</v>
      </c>
      <c r="H2339" s="27">
        <v>0</v>
      </c>
      <c r="I2339" s="27">
        <v>0</v>
      </c>
      <c r="J2339" s="27">
        <v>0</v>
      </c>
      <c r="K2339" s="27">
        <v>0</v>
      </c>
      <c r="L2339" s="27">
        <f t="shared" si="815"/>
        <v>0</v>
      </c>
      <c r="M2339" s="27">
        <f t="shared" si="819"/>
        <v>45000000</v>
      </c>
      <c r="N2339" s="27">
        <v>16127739.32</v>
      </c>
      <c r="O2339" s="27">
        <v>16127739.32</v>
      </c>
      <c r="P2339" s="27">
        <v>16127739.32</v>
      </c>
      <c r="Q2339" s="27">
        <v>16127739.32</v>
      </c>
    </row>
    <row r="2340" spans="1:17" ht="19.5" thickBot="1" x14ac:dyDescent="0.3">
      <c r="A2340" s="87" t="s">
        <v>515</v>
      </c>
      <c r="B2340" s="15" t="s">
        <v>189</v>
      </c>
      <c r="C2340" s="12" t="s">
        <v>13</v>
      </c>
      <c r="D2340" s="12">
        <v>10</v>
      </c>
      <c r="E2340" s="12" t="s">
        <v>14</v>
      </c>
      <c r="F2340" s="16" t="s">
        <v>190</v>
      </c>
      <c r="G2340" s="27">
        <f>+G2352</f>
        <v>1451042370</v>
      </c>
      <c r="H2340" s="27">
        <f>+H2352</f>
        <v>0</v>
      </c>
      <c r="I2340" s="27">
        <f>+I2352</f>
        <v>0</v>
      </c>
      <c r="J2340" s="27">
        <f>+J2352</f>
        <v>0</v>
      </c>
      <c r="K2340" s="27">
        <f>+K2352</f>
        <v>0</v>
      </c>
      <c r="L2340" s="27">
        <f t="shared" si="815"/>
        <v>0</v>
      </c>
      <c r="M2340" s="27">
        <f>+M2352</f>
        <v>1451042370</v>
      </c>
      <c r="N2340" s="27">
        <f>+N2352</f>
        <v>0</v>
      </c>
      <c r="O2340" s="27">
        <f>+O2352</f>
        <v>0</v>
      </c>
      <c r="P2340" s="27">
        <f>+P2352</f>
        <v>0</v>
      </c>
      <c r="Q2340" s="27">
        <f>+Q2352</f>
        <v>0</v>
      </c>
    </row>
    <row r="2341" spans="1:17" ht="19.5" thickBot="1" x14ac:dyDescent="0.3">
      <c r="A2341" s="87" t="s">
        <v>515</v>
      </c>
      <c r="B2341" s="15" t="s">
        <v>189</v>
      </c>
      <c r="C2341" s="12" t="s">
        <v>16</v>
      </c>
      <c r="D2341" s="12">
        <v>20</v>
      </c>
      <c r="E2341" s="12" t="s">
        <v>14</v>
      </c>
      <c r="F2341" s="16" t="s">
        <v>190</v>
      </c>
      <c r="G2341" s="27">
        <f>+G2342+G2345+G2351</f>
        <v>13400055000</v>
      </c>
      <c r="H2341" s="27">
        <f>+H2342+H2345+H2351</f>
        <v>0</v>
      </c>
      <c r="I2341" s="27">
        <f>+I2342+I2345+I2351</f>
        <v>0</v>
      </c>
      <c r="J2341" s="27">
        <f>+J2342+J2345+J2351</f>
        <v>0</v>
      </c>
      <c r="K2341" s="27">
        <f>+K2342+K2345+K2351</f>
        <v>0</v>
      </c>
      <c r="L2341" s="27">
        <f t="shared" si="815"/>
        <v>0</v>
      </c>
      <c r="M2341" s="27">
        <f>+M2342+M2345+M2351</f>
        <v>13400055000</v>
      </c>
      <c r="N2341" s="27">
        <f>+N2342+N2345+N2351</f>
        <v>7700850027.6400003</v>
      </c>
      <c r="O2341" s="27">
        <f>+O2342+O2345+O2351</f>
        <v>2834721637.3600001</v>
      </c>
      <c r="P2341" s="27">
        <f>+P2342+P2345+P2351</f>
        <v>2808887075.3600001</v>
      </c>
      <c r="Q2341" s="27">
        <f>+Q2342+Q2345+Q2351</f>
        <v>2808887075.3600001</v>
      </c>
    </row>
    <row r="2342" spans="1:17" ht="19.5" thickBot="1" x14ac:dyDescent="0.3">
      <c r="A2342" s="87" t="s">
        <v>515</v>
      </c>
      <c r="B2342" s="15" t="s">
        <v>191</v>
      </c>
      <c r="C2342" s="12" t="s">
        <v>16</v>
      </c>
      <c r="D2342" s="12">
        <v>20</v>
      </c>
      <c r="E2342" s="12" t="s">
        <v>14</v>
      </c>
      <c r="F2342" s="16" t="s">
        <v>192</v>
      </c>
      <c r="G2342" s="27">
        <f t="shared" ref="G2342:K2343" si="820">+G2343</f>
        <v>5574395000</v>
      </c>
      <c r="H2342" s="27">
        <f t="shared" si="820"/>
        <v>0</v>
      </c>
      <c r="I2342" s="27">
        <f t="shared" si="820"/>
        <v>0</v>
      </c>
      <c r="J2342" s="27">
        <f t="shared" si="820"/>
        <v>0</v>
      </c>
      <c r="K2342" s="27">
        <f t="shared" si="820"/>
        <v>0</v>
      </c>
      <c r="L2342" s="27">
        <f t="shared" si="815"/>
        <v>0</v>
      </c>
      <c r="M2342" s="27">
        <f>+M2343</f>
        <v>5574395000</v>
      </c>
      <c r="N2342" s="27">
        <f t="shared" ref="N2342:Q2343" si="821">+N2343</f>
        <v>4709671068</v>
      </c>
      <c r="O2342" s="27">
        <f t="shared" si="821"/>
        <v>0</v>
      </c>
      <c r="P2342" s="27">
        <f t="shared" si="821"/>
        <v>0</v>
      </c>
      <c r="Q2342" s="27">
        <f t="shared" si="821"/>
        <v>0</v>
      </c>
    </row>
    <row r="2343" spans="1:17" ht="19.5" thickBot="1" x14ac:dyDescent="0.3">
      <c r="A2343" s="87" t="s">
        <v>515</v>
      </c>
      <c r="B2343" s="15" t="s">
        <v>193</v>
      </c>
      <c r="C2343" s="12" t="s">
        <v>16</v>
      </c>
      <c r="D2343" s="12">
        <v>20</v>
      </c>
      <c r="E2343" s="12" t="s">
        <v>14</v>
      </c>
      <c r="F2343" s="16" t="s">
        <v>194</v>
      </c>
      <c r="G2343" s="27">
        <f t="shared" si="820"/>
        <v>5574395000</v>
      </c>
      <c r="H2343" s="27">
        <f t="shared" si="820"/>
        <v>0</v>
      </c>
      <c r="I2343" s="27">
        <f t="shared" si="820"/>
        <v>0</v>
      </c>
      <c r="J2343" s="27">
        <f t="shared" si="820"/>
        <v>0</v>
      </c>
      <c r="K2343" s="27">
        <f t="shared" si="820"/>
        <v>0</v>
      </c>
      <c r="L2343" s="27">
        <f t="shared" si="815"/>
        <v>0</v>
      </c>
      <c r="M2343" s="27">
        <f>+M2344</f>
        <v>5574395000</v>
      </c>
      <c r="N2343" s="27">
        <f t="shared" si="821"/>
        <v>4709671068</v>
      </c>
      <c r="O2343" s="27">
        <f t="shared" si="821"/>
        <v>0</v>
      </c>
      <c r="P2343" s="27">
        <f t="shared" si="821"/>
        <v>0</v>
      </c>
      <c r="Q2343" s="27">
        <f t="shared" si="821"/>
        <v>0</v>
      </c>
    </row>
    <row r="2344" spans="1:17" ht="32.25" thickBot="1" x14ac:dyDescent="0.3">
      <c r="A2344" s="87" t="s">
        <v>515</v>
      </c>
      <c r="B2344" s="18" t="s">
        <v>195</v>
      </c>
      <c r="C2344" s="19" t="s">
        <v>16</v>
      </c>
      <c r="D2344" s="19">
        <v>20</v>
      </c>
      <c r="E2344" s="19" t="s">
        <v>14</v>
      </c>
      <c r="F2344" s="20" t="s">
        <v>196</v>
      </c>
      <c r="G2344" s="32">
        <v>5574395000</v>
      </c>
      <c r="H2344" s="21">
        <v>0</v>
      </c>
      <c r="I2344" s="21">
        <v>0</v>
      </c>
      <c r="J2344" s="21">
        <v>0</v>
      </c>
      <c r="K2344" s="21">
        <v>0</v>
      </c>
      <c r="L2344" s="21">
        <f t="shared" si="815"/>
        <v>0</v>
      </c>
      <c r="M2344" s="21">
        <f>+G2344+L2344</f>
        <v>5574395000</v>
      </c>
      <c r="N2344" s="21">
        <v>4709671068</v>
      </c>
      <c r="O2344" s="21">
        <v>0</v>
      </c>
      <c r="P2344" s="21">
        <v>0</v>
      </c>
      <c r="Q2344" s="21">
        <v>0</v>
      </c>
    </row>
    <row r="2345" spans="1:17" ht="19.5" thickBot="1" x14ac:dyDescent="0.3">
      <c r="A2345" s="87" t="s">
        <v>515</v>
      </c>
      <c r="B2345" s="15" t="s">
        <v>197</v>
      </c>
      <c r="C2345" s="12" t="s">
        <v>16</v>
      </c>
      <c r="D2345" s="12">
        <v>20</v>
      </c>
      <c r="E2345" s="12" t="s">
        <v>14</v>
      </c>
      <c r="F2345" s="16" t="s">
        <v>198</v>
      </c>
      <c r="G2345" s="27">
        <f t="shared" ref="G2345:K2346" si="822">+G2346</f>
        <v>193264000</v>
      </c>
      <c r="H2345" s="27">
        <f t="shared" si="822"/>
        <v>0</v>
      </c>
      <c r="I2345" s="27">
        <f t="shared" si="822"/>
        <v>0</v>
      </c>
      <c r="J2345" s="27">
        <f t="shared" si="822"/>
        <v>0</v>
      </c>
      <c r="K2345" s="27">
        <f t="shared" si="822"/>
        <v>0</v>
      </c>
      <c r="L2345" s="27">
        <f t="shared" si="815"/>
        <v>0</v>
      </c>
      <c r="M2345" s="27">
        <f>+M2346</f>
        <v>193264000</v>
      </c>
      <c r="N2345" s="27">
        <f t="shared" ref="N2345:Q2346" si="823">+N2346</f>
        <v>193264000</v>
      </c>
      <c r="O2345" s="27">
        <f t="shared" si="823"/>
        <v>42964662</v>
      </c>
      <c r="P2345" s="27">
        <f t="shared" si="823"/>
        <v>17130100</v>
      </c>
      <c r="Q2345" s="27">
        <f t="shared" si="823"/>
        <v>17130100</v>
      </c>
    </row>
    <row r="2346" spans="1:17" ht="32.25" thickBot="1" x14ac:dyDescent="0.3">
      <c r="A2346" s="87" t="s">
        <v>515</v>
      </c>
      <c r="B2346" s="15" t="s">
        <v>199</v>
      </c>
      <c r="C2346" s="12" t="s">
        <v>16</v>
      </c>
      <c r="D2346" s="12">
        <v>20</v>
      </c>
      <c r="E2346" s="12" t="s">
        <v>14</v>
      </c>
      <c r="F2346" s="16" t="s">
        <v>200</v>
      </c>
      <c r="G2346" s="27">
        <f t="shared" si="822"/>
        <v>193264000</v>
      </c>
      <c r="H2346" s="27">
        <f t="shared" si="822"/>
        <v>0</v>
      </c>
      <c r="I2346" s="27">
        <f t="shared" si="822"/>
        <v>0</v>
      </c>
      <c r="J2346" s="27">
        <f t="shared" si="822"/>
        <v>0</v>
      </c>
      <c r="K2346" s="27">
        <f t="shared" si="822"/>
        <v>0</v>
      </c>
      <c r="L2346" s="27">
        <f t="shared" si="815"/>
        <v>0</v>
      </c>
      <c r="M2346" s="27">
        <f>+M2347</f>
        <v>193264000</v>
      </c>
      <c r="N2346" s="27">
        <f t="shared" si="823"/>
        <v>193264000</v>
      </c>
      <c r="O2346" s="27">
        <f t="shared" si="823"/>
        <v>42964662</v>
      </c>
      <c r="P2346" s="27">
        <f t="shared" si="823"/>
        <v>17130100</v>
      </c>
      <c r="Q2346" s="27">
        <f t="shared" si="823"/>
        <v>17130100</v>
      </c>
    </row>
    <row r="2347" spans="1:17" ht="32.25" thickBot="1" x14ac:dyDescent="0.3">
      <c r="A2347" s="87" t="s">
        <v>515</v>
      </c>
      <c r="B2347" s="15" t="s">
        <v>201</v>
      </c>
      <c r="C2347" s="12" t="s">
        <v>16</v>
      </c>
      <c r="D2347" s="12">
        <v>20</v>
      </c>
      <c r="E2347" s="12" t="s">
        <v>14</v>
      </c>
      <c r="F2347" s="16" t="s">
        <v>202</v>
      </c>
      <c r="G2347" s="27">
        <f>+G2348+G2349</f>
        <v>193264000</v>
      </c>
      <c r="H2347" s="27">
        <f>+H2348+H2349</f>
        <v>0</v>
      </c>
      <c r="I2347" s="27">
        <f>+I2348+I2349</f>
        <v>0</v>
      </c>
      <c r="J2347" s="27">
        <f>+J2348+J2349</f>
        <v>0</v>
      </c>
      <c r="K2347" s="27">
        <f>+K2348+K2349</f>
        <v>0</v>
      </c>
      <c r="L2347" s="27">
        <f t="shared" si="815"/>
        <v>0</v>
      </c>
      <c r="M2347" s="27">
        <f>+M2348+M2349</f>
        <v>193264000</v>
      </c>
      <c r="N2347" s="27">
        <f>+N2348+N2349</f>
        <v>193264000</v>
      </c>
      <c r="O2347" s="27">
        <f>+O2348+O2349</f>
        <v>42964662</v>
      </c>
      <c r="P2347" s="27">
        <f>+P2348+P2349</f>
        <v>17130100</v>
      </c>
      <c r="Q2347" s="27">
        <f>+Q2348+Q2349</f>
        <v>17130100</v>
      </c>
    </row>
    <row r="2348" spans="1:17" ht="19.5" thickBot="1" x14ac:dyDescent="0.3">
      <c r="A2348" s="87" t="s">
        <v>515</v>
      </c>
      <c r="B2348" s="18" t="s">
        <v>203</v>
      </c>
      <c r="C2348" s="19" t="s">
        <v>16</v>
      </c>
      <c r="D2348" s="19">
        <v>20</v>
      </c>
      <c r="E2348" s="19" t="s">
        <v>14</v>
      </c>
      <c r="F2348" s="20" t="s">
        <v>204</v>
      </c>
      <c r="G2348" s="21">
        <v>92662153</v>
      </c>
      <c r="H2348" s="21">
        <v>0</v>
      </c>
      <c r="I2348" s="21">
        <v>0</v>
      </c>
      <c r="J2348" s="21">
        <v>0</v>
      </c>
      <c r="K2348" s="21">
        <v>0</v>
      </c>
      <c r="L2348" s="21">
        <f t="shared" si="815"/>
        <v>0</v>
      </c>
      <c r="M2348" s="21">
        <f t="shared" ref="M2348:M2356" si="824">+G2348+L2348</f>
        <v>92662153</v>
      </c>
      <c r="N2348" s="21">
        <v>92662153</v>
      </c>
      <c r="O2348" s="21">
        <v>12529000</v>
      </c>
      <c r="P2348" s="21">
        <v>11342784</v>
      </c>
      <c r="Q2348" s="21">
        <v>11342784</v>
      </c>
    </row>
    <row r="2349" spans="1:17" ht="32.25" thickBot="1" x14ac:dyDescent="0.3">
      <c r="A2349" s="87" t="s">
        <v>515</v>
      </c>
      <c r="B2349" s="18" t="s">
        <v>205</v>
      </c>
      <c r="C2349" s="19" t="s">
        <v>16</v>
      </c>
      <c r="D2349" s="19">
        <v>20</v>
      </c>
      <c r="E2349" s="19" t="s">
        <v>14</v>
      </c>
      <c r="F2349" s="20" t="s">
        <v>206</v>
      </c>
      <c r="G2349" s="21">
        <v>100601847</v>
      </c>
      <c r="H2349" s="21">
        <v>0</v>
      </c>
      <c r="I2349" s="21">
        <v>0</v>
      </c>
      <c r="J2349" s="21">
        <v>0</v>
      </c>
      <c r="K2349" s="21">
        <v>0</v>
      </c>
      <c r="L2349" s="21">
        <f t="shared" si="815"/>
        <v>0</v>
      </c>
      <c r="M2349" s="21">
        <f t="shared" si="824"/>
        <v>100601847</v>
      </c>
      <c r="N2349" s="21">
        <v>100601847</v>
      </c>
      <c r="O2349" s="21">
        <v>30435662</v>
      </c>
      <c r="P2349" s="21">
        <v>5787316</v>
      </c>
      <c r="Q2349" s="21">
        <v>5787316</v>
      </c>
    </row>
    <row r="2350" spans="1:17" ht="19.5" thickBot="1" x14ac:dyDescent="0.3">
      <c r="A2350" s="87" t="s">
        <v>515</v>
      </c>
      <c r="B2350" s="15" t="s">
        <v>207</v>
      </c>
      <c r="C2350" s="12" t="s">
        <v>13</v>
      </c>
      <c r="D2350" s="12">
        <v>10</v>
      </c>
      <c r="E2350" s="12" t="s">
        <v>14</v>
      </c>
      <c r="F2350" s="16" t="s">
        <v>208</v>
      </c>
      <c r="G2350" s="27">
        <f t="shared" ref="G2350:K2352" si="825">+G2352</f>
        <v>1451042370</v>
      </c>
      <c r="H2350" s="27">
        <f t="shared" si="825"/>
        <v>0</v>
      </c>
      <c r="I2350" s="27">
        <f t="shared" si="825"/>
        <v>0</v>
      </c>
      <c r="J2350" s="27">
        <f t="shared" si="825"/>
        <v>0</v>
      </c>
      <c r="K2350" s="27">
        <f t="shared" si="825"/>
        <v>0</v>
      </c>
      <c r="L2350" s="27">
        <f t="shared" si="815"/>
        <v>0</v>
      </c>
      <c r="M2350" s="27">
        <f t="shared" si="824"/>
        <v>1451042370</v>
      </c>
      <c r="N2350" s="27">
        <f t="shared" ref="N2350:Q2352" si="826">+N2352</f>
        <v>0</v>
      </c>
      <c r="O2350" s="27">
        <f t="shared" si="826"/>
        <v>0</v>
      </c>
      <c r="P2350" s="27">
        <f t="shared" si="826"/>
        <v>0</v>
      </c>
      <c r="Q2350" s="27">
        <f t="shared" si="826"/>
        <v>0</v>
      </c>
    </row>
    <row r="2351" spans="1:17" ht="19.5" thickBot="1" x14ac:dyDescent="0.3">
      <c r="A2351" s="87" t="s">
        <v>515</v>
      </c>
      <c r="B2351" s="15" t="s">
        <v>207</v>
      </c>
      <c r="C2351" s="12" t="s">
        <v>16</v>
      </c>
      <c r="D2351" s="12">
        <v>20</v>
      </c>
      <c r="E2351" s="12" t="s">
        <v>14</v>
      </c>
      <c r="F2351" s="16" t="s">
        <v>208</v>
      </c>
      <c r="G2351" s="27">
        <f t="shared" si="825"/>
        <v>7632396000</v>
      </c>
      <c r="H2351" s="27">
        <f t="shared" si="825"/>
        <v>0</v>
      </c>
      <c r="I2351" s="27">
        <f t="shared" si="825"/>
        <v>0</v>
      </c>
      <c r="J2351" s="27">
        <f t="shared" si="825"/>
        <v>0</v>
      </c>
      <c r="K2351" s="27">
        <f t="shared" si="825"/>
        <v>0</v>
      </c>
      <c r="L2351" s="27">
        <f t="shared" si="815"/>
        <v>0</v>
      </c>
      <c r="M2351" s="27">
        <f t="shared" si="824"/>
        <v>7632396000</v>
      </c>
      <c r="N2351" s="27">
        <f t="shared" si="826"/>
        <v>2797914959.6400003</v>
      </c>
      <c r="O2351" s="27">
        <f t="shared" si="826"/>
        <v>2791756975.3600001</v>
      </c>
      <c r="P2351" s="27">
        <f t="shared" si="826"/>
        <v>2791756975.3600001</v>
      </c>
      <c r="Q2351" s="27">
        <f t="shared" si="826"/>
        <v>2791756975.3600001</v>
      </c>
    </row>
    <row r="2352" spans="1:17" ht="19.5" thickBot="1" x14ac:dyDescent="0.3">
      <c r="A2352" s="87" t="s">
        <v>515</v>
      </c>
      <c r="B2352" s="15" t="s">
        <v>209</v>
      </c>
      <c r="C2352" s="12" t="s">
        <v>13</v>
      </c>
      <c r="D2352" s="12">
        <v>10</v>
      </c>
      <c r="E2352" s="12" t="s">
        <v>14</v>
      </c>
      <c r="F2352" s="16" t="s">
        <v>210</v>
      </c>
      <c r="G2352" s="27">
        <f t="shared" si="825"/>
        <v>1451042370</v>
      </c>
      <c r="H2352" s="27">
        <f t="shared" si="825"/>
        <v>0</v>
      </c>
      <c r="I2352" s="27">
        <f t="shared" si="825"/>
        <v>0</v>
      </c>
      <c r="J2352" s="27">
        <f t="shared" si="825"/>
        <v>0</v>
      </c>
      <c r="K2352" s="27">
        <f t="shared" si="825"/>
        <v>0</v>
      </c>
      <c r="L2352" s="27">
        <f t="shared" si="815"/>
        <v>0</v>
      </c>
      <c r="M2352" s="27">
        <f t="shared" si="824"/>
        <v>1451042370</v>
      </c>
      <c r="N2352" s="27">
        <f t="shared" si="826"/>
        <v>0</v>
      </c>
      <c r="O2352" s="27">
        <f t="shared" si="826"/>
        <v>0</v>
      </c>
      <c r="P2352" s="27">
        <f t="shared" si="826"/>
        <v>0</v>
      </c>
      <c r="Q2352" s="27">
        <f t="shared" si="826"/>
        <v>0</v>
      </c>
    </row>
    <row r="2353" spans="1:17" ht="19.5" thickBot="1" x14ac:dyDescent="0.3">
      <c r="A2353" s="87" t="s">
        <v>515</v>
      </c>
      <c r="B2353" s="15" t="s">
        <v>209</v>
      </c>
      <c r="C2353" s="12" t="s">
        <v>16</v>
      </c>
      <c r="D2353" s="12">
        <v>20</v>
      </c>
      <c r="E2353" s="12" t="s">
        <v>14</v>
      </c>
      <c r="F2353" s="16" t="s">
        <v>210</v>
      </c>
      <c r="G2353" s="27">
        <f>+G2355+G2356</f>
        <v>7632396000</v>
      </c>
      <c r="H2353" s="27">
        <f>+H2355+H2356</f>
        <v>0</v>
      </c>
      <c r="I2353" s="27">
        <f>+I2355+I2356</f>
        <v>0</v>
      </c>
      <c r="J2353" s="27">
        <f>+J2355+J2356</f>
        <v>0</v>
      </c>
      <c r="K2353" s="27">
        <f>+K2355+K2356</f>
        <v>0</v>
      </c>
      <c r="L2353" s="27">
        <f t="shared" si="815"/>
        <v>0</v>
      </c>
      <c r="M2353" s="27">
        <f t="shared" si="824"/>
        <v>7632396000</v>
      </c>
      <c r="N2353" s="27">
        <f>+N2355+N2356</f>
        <v>2797914959.6400003</v>
      </c>
      <c r="O2353" s="27">
        <f>+O2355+O2356</f>
        <v>2791756975.3600001</v>
      </c>
      <c r="P2353" s="27">
        <f>+P2355+P2356</f>
        <v>2791756975.3600001</v>
      </c>
      <c r="Q2353" s="27">
        <f>+Q2355+Q2356</f>
        <v>2791756975.3600001</v>
      </c>
    </row>
    <row r="2354" spans="1:17" ht="19.5" thickBot="1" x14ac:dyDescent="0.3">
      <c r="A2354" s="87" t="s">
        <v>515</v>
      </c>
      <c r="B2354" s="18" t="s">
        <v>211</v>
      </c>
      <c r="C2354" s="19" t="s">
        <v>13</v>
      </c>
      <c r="D2354" s="19">
        <v>10</v>
      </c>
      <c r="E2354" s="19" t="s">
        <v>14</v>
      </c>
      <c r="F2354" s="20" t="s">
        <v>212</v>
      </c>
      <c r="G2354" s="21">
        <v>1451042370</v>
      </c>
      <c r="H2354" s="21">
        <v>0</v>
      </c>
      <c r="I2354" s="21">
        <v>0</v>
      </c>
      <c r="J2354" s="21">
        <v>0</v>
      </c>
      <c r="K2354" s="21">
        <v>0</v>
      </c>
      <c r="L2354" s="21">
        <f t="shared" si="815"/>
        <v>0</v>
      </c>
      <c r="M2354" s="21">
        <f t="shared" si="824"/>
        <v>1451042370</v>
      </c>
      <c r="N2354" s="21">
        <v>0</v>
      </c>
      <c r="O2354" s="21">
        <v>0</v>
      </c>
      <c r="P2354" s="21">
        <v>0</v>
      </c>
      <c r="Q2354" s="21">
        <v>0</v>
      </c>
    </row>
    <row r="2355" spans="1:17" ht="19.5" thickBot="1" x14ac:dyDescent="0.3">
      <c r="A2355" s="87" t="s">
        <v>515</v>
      </c>
      <c r="B2355" s="18" t="s">
        <v>211</v>
      </c>
      <c r="C2355" s="19" t="s">
        <v>16</v>
      </c>
      <c r="D2355" s="19">
        <v>20</v>
      </c>
      <c r="E2355" s="19" t="s">
        <v>14</v>
      </c>
      <c r="F2355" s="20" t="s">
        <v>212</v>
      </c>
      <c r="G2355" s="21">
        <v>3100000000</v>
      </c>
      <c r="H2355" s="21">
        <v>0</v>
      </c>
      <c r="I2355" s="21">
        <v>0</v>
      </c>
      <c r="J2355" s="21">
        <v>0</v>
      </c>
      <c r="K2355" s="21">
        <v>0</v>
      </c>
      <c r="L2355" s="21">
        <f t="shared" si="815"/>
        <v>0</v>
      </c>
      <c r="M2355" s="21">
        <f t="shared" si="824"/>
        <v>3100000000</v>
      </c>
      <c r="N2355" s="21">
        <v>1736951496.6400001</v>
      </c>
      <c r="O2355" s="21">
        <v>1731648427</v>
      </c>
      <c r="P2355" s="21">
        <v>1731648427</v>
      </c>
      <c r="Q2355" s="21">
        <v>1731648427</v>
      </c>
    </row>
    <row r="2356" spans="1:17" ht="19.5" thickBot="1" x14ac:dyDescent="0.3">
      <c r="A2356" s="87" t="s">
        <v>515</v>
      </c>
      <c r="B2356" s="18" t="s">
        <v>213</v>
      </c>
      <c r="C2356" s="19" t="s">
        <v>16</v>
      </c>
      <c r="D2356" s="19">
        <v>20</v>
      </c>
      <c r="E2356" s="19" t="s">
        <v>14</v>
      </c>
      <c r="F2356" s="20" t="s">
        <v>214</v>
      </c>
      <c r="G2356" s="21">
        <v>4532396000</v>
      </c>
      <c r="H2356" s="21">
        <v>0</v>
      </c>
      <c r="I2356" s="21">
        <v>0</v>
      </c>
      <c r="J2356" s="21">
        <v>0</v>
      </c>
      <c r="K2356" s="21">
        <v>0</v>
      </c>
      <c r="L2356" s="21">
        <f t="shared" si="815"/>
        <v>0</v>
      </c>
      <c r="M2356" s="21">
        <f t="shared" si="824"/>
        <v>4532396000</v>
      </c>
      <c r="N2356" s="21">
        <v>1060963463</v>
      </c>
      <c r="O2356" s="21">
        <v>1060108548.36</v>
      </c>
      <c r="P2356" s="21">
        <v>1060108548.36</v>
      </c>
      <c r="Q2356" s="21">
        <v>1060108548.36</v>
      </c>
    </row>
    <row r="2357" spans="1:17" ht="32.25" thickBot="1" x14ac:dyDescent="0.3">
      <c r="A2357" s="87" t="s">
        <v>515</v>
      </c>
      <c r="B2357" s="15" t="s">
        <v>215</v>
      </c>
      <c r="C2357" s="33" t="s">
        <v>16</v>
      </c>
      <c r="D2357" s="33">
        <v>20</v>
      </c>
      <c r="E2357" s="33" t="s">
        <v>14</v>
      </c>
      <c r="F2357" s="16" t="s">
        <v>216</v>
      </c>
      <c r="G2357" s="27">
        <f t="shared" ref="G2357:K2358" si="827">+G2358</f>
        <v>14051472000</v>
      </c>
      <c r="H2357" s="27">
        <f t="shared" si="827"/>
        <v>0</v>
      </c>
      <c r="I2357" s="27">
        <f t="shared" si="827"/>
        <v>0</v>
      </c>
      <c r="J2357" s="27">
        <f t="shared" si="827"/>
        <v>0</v>
      </c>
      <c r="K2357" s="27">
        <f t="shared" si="827"/>
        <v>0</v>
      </c>
      <c r="L2357" s="27">
        <f t="shared" si="815"/>
        <v>0</v>
      </c>
      <c r="M2357" s="27">
        <f>+M2358</f>
        <v>14051472000</v>
      </c>
      <c r="N2357" s="27">
        <f t="shared" ref="N2357:Q2358" si="828">+N2358</f>
        <v>0</v>
      </c>
      <c r="O2357" s="27">
        <f t="shared" si="828"/>
        <v>0</v>
      </c>
      <c r="P2357" s="27">
        <f t="shared" si="828"/>
        <v>0</v>
      </c>
      <c r="Q2357" s="27">
        <f t="shared" si="828"/>
        <v>0</v>
      </c>
    </row>
    <row r="2358" spans="1:17" ht="19.5" thickBot="1" x14ac:dyDescent="0.3">
      <c r="A2358" s="87" t="s">
        <v>515</v>
      </c>
      <c r="B2358" s="15" t="s">
        <v>217</v>
      </c>
      <c r="C2358" s="33" t="s">
        <v>16</v>
      </c>
      <c r="D2358" s="33">
        <v>20</v>
      </c>
      <c r="E2358" s="33" t="s">
        <v>14</v>
      </c>
      <c r="F2358" s="16" t="s">
        <v>218</v>
      </c>
      <c r="G2358" s="27">
        <f t="shared" si="827"/>
        <v>14051472000</v>
      </c>
      <c r="H2358" s="27">
        <f t="shared" si="827"/>
        <v>0</v>
      </c>
      <c r="I2358" s="27">
        <f t="shared" si="827"/>
        <v>0</v>
      </c>
      <c r="J2358" s="27">
        <f t="shared" si="827"/>
        <v>0</v>
      </c>
      <c r="K2358" s="27">
        <f t="shared" si="827"/>
        <v>0</v>
      </c>
      <c r="L2358" s="27">
        <f t="shared" si="815"/>
        <v>0</v>
      </c>
      <c r="M2358" s="27">
        <f>+M2359</f>
        <v>14051472000</v>
      </c>
      <c r="N2358" s="27">
        <f t="shared" si="828"/>
        <v>0</v>
      </c>
      <c r="O2358" s="27">
        <f t="shared" si="828"/>
        <v>0</v>
      </c>
      <c r="P2358" s="27">
        <f t="shared" si="828"/>
        <v>0</v>
      </c>
      <c r="Q2358" s="27">
        <f t="shared" si="828"/>
        <v>0</v>
      </c>
    </row>
    <row r="2359" spans="1:17" ht="19.5" thickBot="1" x14ac:dyDescent="0.3">
      <c r="A2359" s="87" t="s">
        <v>515</v>
      </c>
      <c r="B2359" s="34" t="s">
        <v>219</v>
      </c>
      <c r="C2359" s="35" t="s">
        <v>16</v>
      </c>
      <c r="D2359" s="35">
        <v>20</v>
      </c>
      <c r="E2359" s="35" t="s">
        <v>14</v>
      </c>
      <c r="F2359" s="36" t="s">
        <v>220</v>
      </c>
      <c r="G2359" s="37">
        <v>14051472000</v>
      </c>
      <c r="H2359" s="37">
        <v>0</v>
      </c>
      <c r="I2359" s="37">
        <v>0</v>
      </c>
      <c r="J2359" s="37"/>
      <c r="K2359" s="37">
        <v>0</v>
      </c>
      <c r="L2359" s="37">
        <f t="shared" si="815"/>
        <v>0</v>
      </c>
      <c r="M2359" s="37">
        <f>+G2359+L2359</f>
        <v>14051472000</v>
      </c>
      <c r="N2359" s="21">
        <v>0</v>
      </c>
      <c r="O2359" s="21">
        <v>0</v>
      </c>
      <c r="P2359" s="21">
        <v>0</v>
      </c>
      <c r="Q2359" s="21">
        <v>0</v>
      </c>
    </row>
    <row r="2360" spans="1:17" ht="19.5" thickBot="1" x14ac:dyDescent="0.3">
      <c r="A2360" s="87" t="s">
        <v>515</v>
      </c>
      <c r="B2360" s="7" t="s">
        <v>221</v>
      </c>
      <c r="C2360" s="39" t="s">
        <v>13</v>
      </c>
      <c r="D2360" s="40">
        <v>11</v>
      </c>
      <c r="E2360" s="39" t="s">
        <v>222</v>
      </c>
      <c r="F2360" s="9" t="s">
        <v>223</v>
      </c>
      <c r="G2360" s="10">
        <f t="shared" ref="G2360:K2362" si="829">+G2362</f>
        <v>139786580047</v>
      </c>
      <c r="H2360" s="10">
        <f t="shared" si="829"/>
        <v>0</v>
      </c>
      <c r="I2360" s="10">
        <f t="shared" si="829"/>
        <v>0</v>
      </c>
      <c r="J2360" s="10">
        <f t="shared" si="829"/>
        <v>0</v>
      </c>
      <c r="K2360" s="10">
        <f t="shared" si="829"/>
        <v>0</v>
      </c>
      <c r="L2360" s="10">
        <f t="shared" si="815"/>
        <v>0</v>
      </c>
      <c r="M2360" s="10">
        <f>+M2362</f>
        <v>139786580047</v>
      </c>
      <c r="N2360" s="10">
        <f t="shared" ref="N2360:Q2362" si="830">+N2362</f>
        <v>0</v>
      </c>
      <c r="O2360" s="10">
        <f t="shared" si="830"/>
        <v>0</v>
      </c>
      <c r="P2360" s="10">
        <f t="shared" si="830"/>
        <v>0</v>
      </c>
      <c r="Q2360" s="10">
        <f t="shared" si="830"/>
        <v>0</v>
      </c>
    </row>
    <row r="2361" spans="1:17" ht="19.5" thickBot="1" x14ac:dyDescent="0.3">
      <c r="A2361" s="87" t="s">
        <v>515</v>
      </c>
      <c r="B2361" s="7" t="s">
        <v>221</v>
      </c>
      <c r="C2361" s="39" t="s">
        <v>13</v>
      </c>
      <c r="D2361" s="40">
        <v>11</v>
      </c>
      <c r="E2361" s="39" t="s">
        <v>14</v>
      </c>
      <c r="F2361" s="9" t="s">
        <v>223</v>
      </c>
      <c r="G2361" s="10">
        <f t="shared" si="829"/>
        <v>1027817755000</v>
      </c>
      <c r="H2361" s="10">
        <f t="shared" si="829"/>
        <v>0</v>
      </c>
      <c r="I2361" s="10">
        <f t="shared" si="829"/>
        <v>0</v>
      </c>
      <c r="J2361" s="10">
        <f t="shared" si="829"/>
        <v>0</v>
      </c>
      <c r="K2361" s="10">
        <f t="shared" si="829"/>
        <v>0</v>
      </c>
      <c r="L2361" s="10">
        <f t="shared" si="815"/>
        <v>0</v>
      </c>
      <c r="M2361" s="10">
        <f>+M2363</f>
        <v>1027817755000</v>
      </c>
      <c r="N2361" s="10">
        <f t="shared" si="830"/>
        <v>792516303980</v>
      </c>
      <c r="O2361" s="10">
        <f t="shared" si="830"/>
        <v>792516303980</v>
      </c>
      <c r="P2361" s="10">
        <f t="shared" si="830"/>
        <v>792516303980</v>
      </c>
      <c r="Q2361" s="10">
        <f t="shared" si="830"/>
        <v>792516303980</v>
      </c>
    </row>
    <row r="2362" spans="1:17" ht="19.5" thickBot="1" x14ac:dyDescent="0.3">
      <c r="A2362" s="87" t="s">
        <v>515</v>
      </c>
      <c r="B2362" s="15" t="s">
        <v>224</v>
      </c>
      <c r="C2362" s="12" t="s">
        <v>13</v>
      </c>
      <c r="D2362" s="12">
        <v>11</v>
      </c>
      <c r="E2362" s="12" t="s">
        <v>222</v>
      </c>
      <c r="F2362" s="16" t="s">
        <v>225</v>
      </c>
      <c r="G2362" s="28">
        <f t="shared" si="829"/>
        <v>139786580047</v>
      </c>
      <c r="H2362" s="28">
        <f t="shared" si="829"/>
        <v>0</v>
      </c>
      <c r="I2362" s="28">
        <f t="shared" si="829"/>
        <v>0</v>
      </c>
      <c r="J2362" s="28">
        <f t="shared" si="829"/>
        <v>0</v>
      </c>
      <c r="K2362" s="28">
        <f t="shared" si="829"/>
        <v>0</v>
      </c>
      <c r="L2362" s="28">
        <f t="shared" si="815"/>
        <v>0</v>
      </c>
      <c r="M2362" s="28">
        <f>+M2364</f>
        <v>139786580047</v>
      </c>
      <c r="N2362" s="28">
        <f t="shared" si="830"/>
        <v>0</v>
      </c>
      <c r="O2362" s="28">
        <f t="shared" si="830"/>
        <v>0</v>
      </c>
      <c r="P2362" s="28">
        <f t="shared" si="830"/>
        <v>0</v>
      </c>
      <c r="Q2362" s="28">
        <f t="shared" si="830"/>
        <v>0</v>
      </c>
    </row>
    <row r="2363" spans="1:17" ht="19.5" thickBot="1" x14ac:dyDescent="0.3">
      <c r="A2363" s="87" t="s">
        <v>515</v>
      </c>
      <c r="B2363" s="15" t="s">
        <v>224</v>
      </c>
      <c r="C2363" s="33" t="s">
        <v>13</v>
      </c>
      <c r="D2363" s="33">
        <v>11</v>
      </c>
      <c r="E2363" s="33" t="s">
        <v>14</v>
      </c>
      <c r="F2363" s="16" t="s">
        <v>225</v>
      </c>
      <c r="G2363" s="28">
        <f>+G2367</f>
        <v>1027817755000</v>
      </c>
      <c r="H2363" s="28">
        <f>+H2367</f>
        <v>0</v>
      </c>
      <c r="I2363" s="28">
        <f>+I2367</f>
        <v>0</v>
      </c>
      <c r="J2363" s="28">
        <f>+J2367</f>
        <v>0</v>
      </c>
      <c r="K2363" s="28">
        <f>+K2367</f>
        <v>0</v>
      </c>
      <c r="L2363" s="28">
        <f t="shared" si="815"/>
        <v>0</v>
      </c>
      <c r="M2363" s="28">
        <f>+M2367</f>
        <v>1027817755000</v>
      </c>
      <c r="N2363" s="28">
        <f>+N2367</f>
        <v>792516303980</v>
      </c>
      <c r="O2363" s="28">
        <f>+O2367</f>
        <v>792516303980</v>
      </c>
      <c r="P2363" s="28">
        <f>+P2367</f>
        <v>792516303980</v>
      </c>
      <c r="Q2363" s="28">
        <f>+Q2367</f>
        <v>792516303980</v>
      </c>
    </row>
    <row r="2364" spans="1:17" ht="19.5" thickBot="1" x14ac:dyDescent="0.3">
      <c r="A2364" s="87" t="s">
        <v>515</v>
      </c>
      <c r="B2364" s="15" t="s">
        <v>226</v>
      </c>
      <c r="C2364" s="12" t="s">
        <v>13</v>
      </c>
      <c r="D2364" s="12">
        <v>11</v>
      </c>
      <c r="E2364" s="12" t="s">
        <v>222</v>
      </c>
      <c r="F2364" s="16" t="s">
        <v>227</v>
      </c>
      <c r="G2364" s="28">
        <f t="shared" ref="G2364:K2365" si="831">+G2365</f>
        <v>139786580047</v>
      </c>
      <c r="H2364" s="28">
        <f t="shared" si="831"/>
        <v>0</v>
      </c>
      <c r="I2364" s="28">
        <f t="shared" si="831"/>
        <v>0</v>
      </c>
      <c r="J2364" s="28">
        <f t="shared" si="831"/>
        <v>0</v>
      </c>
      <c r="K2364" s="28">
        <f t="shared" si="831"/>
        <v>0</v>
      </c>
      <c r="L2364" s="28">
        <f t="shared" si="815"/>
        <v>0</v>
      </c>
      <c r="M2364" s="28">
        <f t="shared" ref="M2364:Q2365" si="832">+M2365</f>
        <v>139786580047</v>
      </c>
      <c r="N2364" s="28">
        <f t="shared" si="832"/>
        <v>0</v>
      </c>
      <c r="O2364" s="28">
        <f t="shared" si="832"/>
        <v>0</v>
      </c>
      <c r="P2364" s="28">
        <f t="shared" si="832"/>
        <v>0</v>
      </c>
      <c r="Q2364" s="28">
        <f t="shared" si="832"/>
        <v>0</v>
      </c>
    </row>
    <row r="2365" spans="1:17" ht="19.5" thickBot="1" x14ac:dyDescent="0.3">
      <c r="A2365" s="87" t="s">
        <v>515</v>
      </c>
      <c r="B2365" s="15" t="s">
        <v>228</v>
      </c>
      <c r="C2365" s="12" t="s">
        <v>13</v>
      </c>
      <c r="D2365" s="12">
        <v>11</v>
      </c>
      <c r="E2365" s="12" t="s">
        <v>222</v>
      </c>
      <c r="F2365" s="16" t="s">
        <v>229</v>
      </c>
      <c r="G2365" s="28">
        <f t="shared" si="831"/>
        <v>139786580047</v>
      </c>
      <c r="H2365" s="28">
        <f t="shared" si="831"/>
        <v>0</v>
      </c>
      <c r="I2365" s="28">
        <f t="shared" si="831"/>
        <v>0</v>
      </c>
      <c r="J2365" s="28">
        <f t="shared" si="831"/>
        <v>0</v>
      </c>
      <c r="K2365" s="28">
        <f t="shared" si="831"/>
        <v>0</v>
      </c>
      <c r="L2365" s="28">
        <f t="shared" si="815"/>
        <v>0</v>
      </c>
      <c r="M2365" s="28">
        <f t="shared" si="832"/>
        <v>139786580047</v>
      </c>
      <c r="N2365" s="28">
        <f t="shared" si="832"/>
        <v>0</v>
      </c>
      <c r="O2365" s="28">
        <f t="shared" si="832"/>
        <v>0</v>
      </c>
      <c r="P2365" s="28">
        <f t="shared" si="832"/>
        <v>0</v>
      </c>
      <c r="Q2365" s="28">
        <f t="shared" si="832"/>
        <v>0</v>
      </c>
    </row>
    <row r="2366" spans="1:17" ht="19.5" thickBot="1" x14ac:dyDescent="0.3">
      <c r="A2366" s="87" t="s">
        <v>515</v>
      </c>
      <c r="B2366" s="18" t="s">
        <v>230</v>
      </c>
      <c r="C2366" s="19" t="s">
        <v>13</v>
      </c>
      <c r="D2366" s="19">
        <v>11</v>
      </c>
      <c r="E2366" s="19" t="s">
        <v>222</v>
      </c>
      <c r="F2366" s="20" t="s">
        <v>13</v>
      </c>
      <c r="G2366" s="23">
        <v>139786580047</v>
      </c>
      <c r="H2366" s="23">
        <v>0</v>
      </c>
      <c r="I2366" s="23">
        <v>0</v>
      </c>
      <c r="J2366" s="23"/>
      <c r="K2366" s="23">
        <v>0</v>
      </c>
      <c r="L2366" s="23">
        <f t="shared" si="815"/>
        <v>0</v>
      </c>
      <c r="M2366" s="23">
        <f>+G2366+L2366</f>
        <v>139786580047</v>
      </c>
      <c r="N2366" s="21">
        <v>0</v>
      </c>
      <c r="O2366" s="21">
        <v>0</v>
      </c>
      <c r="P2366" s="21">
        <v>0</v>
      </c>
      <c r="Q2366" s="21">
        <v>0</v>
      </c>
    </row>
    <row r="2367" spans="1:17" ht="19.5" thickBot="1" x14ac:dyDescent="0.3">
      <c r="A2367" s="87" t="s">
        <v>515</v>
      </c>
      <c r="B2367" s="15" t="s">
        <v>231</v>
      </c>
      <c r="C2367" s="33" t="s">
        <v>13</v>
      </c>
      <c r="D2367" s="33">
        <v>11</v>
      </c>
      <c r="E2367" s="33" t="s">
        <v>14</v>
      </c>
      <c r="F2367" s="16" t="s">
        <v>232</v>
      </c>
      <c r="G2367" s="28">
        <f>+G2368</f>
        <v>1027817755000</v>
      </c>
      <c r="H2367" s="28">
        <f>+H2368</f>
        <v>0</v>
      </c>
      <c r="I2367" s="28">
        <f>+I2368</f>
        <v>0</v>
      </c>
      <c r="J2367" s="28">
        <f>+J2368</f>
        <v>0</v>
      </c>
      <c r="K2367" s="28">
        <f>+K2368</f>
        <v>0</v>
      </c>
      <c r="L2367" s="28">
        <f t="shared" si="815"/>
        <v>0</v>
      </c>
      <c r="M2367" s="28">
        <f>+M2368</f>
        <v>1027817755000</v>
      </c>
      <c r="N2367" s="28">
        <f>+N2368</f>
        <v>792516303980</v>
      </c>
      <c r="O2367" s="28">
        <f>+O2368</f>
        <v>792516303980</v>
      </c>
      <c r="P2367" s="28">
        <f>+P2368</f>
        <v>792516303980</v>
      </c>
      <c r="Q2367" s="28">
        <f>+Q2368</f>
        <v>792516303980</v>
      </c>
    </row>
    <row r="2368" spans="1:17" ht="19.5" thickBot="1" x14ac:dyDescent="0.3">
      <c r="A2368" s="87" t="s">
        <v>515</v>
      </c>
      <c r="B2368" s="34" t="s">
        <v>233</v>
      </c>
      <c r="C2368" s="35" t="s">
        <v>13</v>
      </c>
      <c r="D2368" s="35">
        <v>11</v>
      </c>
      <c r="E2368" s="35" t="s">
        <v>14</v>
      </c>
      <c r="F2368" s="36" t="s">
        <v>234</v>
      </c>
      <c r="G2368" s="21">
        <v>1027817755000</v>
      </c>
      <c r="H2368" s="38">
        <v>0</v>
      </c>
      <c r="I2368" s="38">
        <v>0</v>
      </c>
      <c r="J2368" s="38">
        <v>0</v>
      </c>
      <c r="K2368" s="38">
        <v>0</v>
      </c>
      <c r="L2368" s="38">
        <f t="shared" si="815"/>
        <v>0</v>
      </c>
      <c r="M2368" s="38">
        <f>+G2368+L2368</f>
        <v>1027817755000</v>
      </c>
      <c r="N2368" s="21">
        <v>792516303980</v>
      </c>
      <c r="O2368" s="21">
        <v>792516303980</v>
      </c>
      <c r="P2368" s="21">
        <v>792516303980</v>
      </c>
      <c r="Q2368" s="21">
        <v>792516303980</v>
      </c>
    </row>
    <row r="2369" spans="1:17" ht="19.5" thickBot="1" x14ac:dyDescent="0.3">
      <c r="A2369" s="87" t="s">
        <v>515</v>
      </c>
      <c r="B2369" s="7" t="s">
        <v>235</v>
      </c>
      <c r="C2369" s="39" t="s">
        <v>13</v>
      </c>
      <c r="D2369" s="40">
        <v>11</v>
      </c>
      <c r="E2369" s="39" t="s">
        <v>14</v>
      </c>
      <c r="F2369" s="9" t="s">
        <v>236</v>
      </c>
      <c r="G2369" s="10">
        <f>+G2372</f>
        <v>25000000000</v>
      </c>
      <c r="H2369" s="10">
        <f>+H2372</f>
        <v>0</v>
      </c>
      <c r="I2369" s="10">
        <f>+I2372</f>
        <v>0</v>
      </c>
      <c r="J2369" s="10">
        <f>+J2372</f>
        <v>0</v>
      </c>
      <c r="K2369" s="10">
        <f>+K2372</f>
        <v>0</v>
      </c>
      <c r="L2369" s="10">
        <f t="shared" si="815"/>
        <v>0</v>
      </c>
      <c r="M2369" s="10">
        <f>+M2372</f>
        <v>25000000000</v>
      </c>
      <c r="N2369" s="10">
        <f>+N2372</f>
        <v>4391290743.8699999</v>
      </c>
      <c r="O2369" s="10">
        <f>+O2372</f>
        <v>2304561123.7199998</v>
      </c>
      <c r="P2369" s="10">
        <f>+P2372</f>
        <v>1612200087.22</v>
      </c>
      <c r="Q2369" s="10">
        <f>+Q2372</f>
        <v>1612200087.22</v>
      </c>
    </row>
    <row r="2370" spans="1:17" ht="19.5" thickBot="1" x14ac:dyDescent="0.3">
      <c r="A2370" s="87" t="s">
        <v>515</v>
      </c>
      <c r="B2370" s="7" t="s">
        <v>235</v>
      </c>
      <c r="C2370" s="39" t="s">
        <v>13</v>
      </c>
      <c r="D2370" s="40">
        <v>13</v>
      </c>
      <c r="E2370" s="39" t="s">
        <v>14</v>
      </c>
      <c r="F2370" s="9" t="s">
        <v>236</v>
      </c>
      <c r="G2370" s="10">
        <f>+G2373+G2478+G2488+G2502+G2512+G2518</f>
        <v>4393946143700</v>
      </c>
      <c r="H2370" s="10">
        <f>+H2373+H2478+H2488+H2502+H2512+H2518</f>
        <v>0</v>
      </c>
      <c r="I2370" s="10">
        <f>+I2373+I2478+I2488+I2502+I2512+I2518</f>
        <v>0</v>
      </c>
      <c r="J2370" s="10">
        <f>+J2373+J2478+J2488+J2502+J2512+J2518</f>
        <v>0</v>
      </c>
      <c r="K2370" s="10">
        <f>+K2373+K2478+K2488+K2502+K2512+K2518</f>
        <v>0</v>
      </c>
      <c r="L2370" s="10">
        <f t="shared" ref="L2370:L2433" si="833">+H2370-I2370+J2370-K2370</f>
        <v>0</v>
      </c>
      <c r="M2370" s="10">
        <f>+M2373+M2478+M2488+M2502+M2512+M2518</f>
        <v>4393946143700</v>
      </c>
      <c r="N2370" s="10">
        <f>+N2373+N2478+N2488+N2502+N2512+N2518</f>
        <v>4277621615815.8994</v>
      </c>
      <c r="O2370" s="10">
        <f>+O2373+O2478+O2488+O2502+O2512+O2518</f>
        <v>4275629816184.3892</v>
      </c>
      <c r="P2370" s="10">
        <f>+P2373+P2478+P2488+P2502+P2512+P2518</f>
        <v>343383452768.02991</v>
      </c>
      <c r="Q2370" s="10">
        <f>+Q2373+Q2478+Q2488+Q2502+Q2512+Q2518</f>
        <v>343219855720.02991</v>
      </c>
    </row>
    <row r="2371" spans="1:17" ht="19.5" thickBot="1" x14ac:dyDescent="0.3">
      <c r="A2371" s="87" t="s">
        <v>515</v>
      </c>
      <c r="B2371" s="7" t="s">
        <v>235</v>
      </c>
      <c r="C2371" s="39" t="s">
        <v>16</v>
      </c>
      <c r="D2371" s="40">
        <v>20</v>
      </c>
      <c r="E2371" s="39" t="s">
        <v>14</v>
      </c>
      <c r="F2371" s="9" t="s">
        <v>236</v>
      </c>
      <c r="G2371" s="10">
        <f>+G2489+G2519</f>
        <v>86235881312</v>
      </c>
      <c r="H2371" s="10">
        <f>+H2489+H2519</f>
        <v>0</v>
      </c>
      <c r="I2371" s="10">
        <f>+I2489+I2519</f>
        <v>0</v>
      </c>
      <c r="J2371" s="10">
        <f>+J2489+J2519</f>
        <v>0</v>
      </c>
      <c r="K2371" s="10">
        <f>+K2489+K2519</f>
        <v>0</v>
      </c>
      <c r="L2371" s="10">
        <f t="shared" si="833"/>
        <v>0</v>
      </c>
      <c r="M2371" s="10">
        <f>+M2489+M2519</f>
        <v>86235881312</v>
      </c>
      <c r="N2371" s="10">
        <f>+N2489+N2519</f>
        <v>68016343489.620003</v>
      </c>
      <c r="O2371" s="10">
        <f>+O2489+O2519</f>
        <v>66305133313.620003</v>
      </c>
      <c r="P2371" s="10">
        <f>+P2489+P2519</f>
        <v>23802982234.950001</v>
      </c>
      <c r="Q2371" s="10">
        <f>+Q2489+Q2519</f>
        <v>21561161267.950001</v>
      </c>
    </row>
    <row r="2372" spans="1:17" ht="19.5" thickBot="1" x14ac:dyDescent="0.3">
      <c r="A2372" s="87" t="s">
        <v>515</v>
      </c>
      <c r="B2372" s="11" t="s">
        <v>237</v>
      </c>
      <c r="C2372" s="41" t="s">
        <v>13</v>
      </c>
      <c r="D2372" s="41">
        <v>11</v>
      </c>
      <c r="E2372" s="41" t="s">
        <v>14</v>
      </c>
      <c r="F2372" s="13" t="s">
        <v>238</v>
      </c>
      <c r="G2372" s="42">
        <f t="shared" ref="G2372:K2373" si="834">+G2374</f>
        <v>25000000000</v>
      </c>
      <c r="H2372" s="42">
        <f t="shared" si="834"/>
        <v>0</v>
      </c>
      <c r="I2372" s="42">
        <f t="shared" si="834"/>
        <v>0</v>
      </c>
      <c r="J2372" s="42">
        <f t="shared" si="834"/>
        <v>0</v>
      </c>
      <c r="K2372" s="42">
        <f t="shared" si="834"/>
        <v>0</v>
      </c>
      <c r="L2372" s="42">
        <f t="shared" si="833"/>
        <v>0</v>
      </c>
      <c r="M2372" s="42">
        <f>+M2374</f>
        <v>25000000000</v>
      </c>
      <c r="N2372" s="42">
        <f t="shared" ref="N2372:Q2373" si="835">+N2374</f>
        <v>4391290743.8699999</v>
      </c>
      <c r="O2372" s="42">
        <f t="shared" si="835"/>
        <v>2304561123.7199998</v>
      </c>
      <c r="P2372" s="42">
        <f t="shared" si="835"/>
        <v>1612200087.22</v>
      </c>
      <c r="Q2372" s="42">
        <f t="shared" si="835"/>
        <v>1612200087.22</v>
      </c>
    </row>
    <row r="2373" spans="1:17" ht="19.5" thickBot="1" x14ac:dyDescent="0.3">
      <c r="A2373" s="87" t="s">
        <v>515</v>
      </c>
      <c r="B2373" s="15" t="s">
        <v>237</v>
      </c>
      <c r="C2373" s="12" t="s">
        <v>13</v>
      </c>
      <c r="D2373" s="12">
        <v>13</v>
      </c>
      <c r="E2373" s="12" t="s">
        <v>14</v>
      </c>
      <c r="F2373" s="16" t="s">
        <v>238</v>
      </c>
      <c r="G2373" s="27">
        <f t="shared" si="834"/>
        <v>4326815240292</v>
      </c>
      <c r="H2373" s="27">
        <f t="shared" si="834"/>
        <v>0</v>
      </c>
      <c r="I2373" s="27">
        <f t="shared" si="834"/>
        <v>0</v>
      </c>
      <c r="J2373" s="27">
        <f t="shared" si="834"/>
        <v>0</v>
      </c>
      <c r="K2373" s="27">
        <f t="shared" si="834"/>
        <v>0</v>
      </c>
      <c r="L2373" s="27">
        <f t="shared" si="833"/>
        <v>0</v>
      </c>
      <c r="M2373" s="27">
        <f>+M2375</f>
        <v>4326815240292</v>
      </c>
      <c r="N2373" s="27">
        <f t="shared" si="835"/>
        <v>4245979679856.5898</v>
      </c>
      <c r="O2373" s="27">
        <f t="shared" si="835"/>
        <v>4245625922945.1797</v>
      </c>
      <c r="P2373" s="27">
        <f t="shared" si="835"/>
        <v>324990841857.33997</v>
      </c>
      <c r="Q2373" s="27">
        <f t="shared" si="835"/>
        <v>324964220662.33997</v>
      </c>
    </row>
    <row r="2374" spans="1:17" ht="19.5" thickBot="1" x14ac:dyDescent="0.3">
      <c r="A2374" s="87" t="s">
        <v>515</v>
      </c>
      <c r="B2374" s="15" t="s">
        <v>239</v>
      </c>
      <c r="C2374" s="12" t="s">
        <v>13</v>
      </c>
      <c r="D2374" s="12">
        <v>11</v>
      </c>
      <c r="E2374" s="12" t="s">
        <v>14</v>
      </c>
      <c r="F2374" s="16" t="s">
        <v>240</v>
      </c>
      <c r="G2374" s="27">
        <f>+G2470</f>
        <v>25000000000</v>
      </c>
      <c r="H2374" s="27">
        <f>+H2470</f>
        <v>0</v>
      </c>
      <c r="I2374" s="27">
        <f>+I2470</f>
        <v>0</v>
      </c>
      <c r="J2374" s="27">
        <f>+J2470</f>
        <v>0</v>
      </c>
      <c r="K2374" s="27">
        <f>+K2470</f>
        <v>0</v>
      </c>
      <c r="L2374" s="27">
        <f t="shared" si="833"/>
        <v>0</v>
      </c>
      <c r="M2374" s="27">
        <f>+M2470</f>
        <v>25000000000</v>
      </c>
      <c r="N2374" s="27">
        <f>+N2470</f>
        <v>4391290743.8699999</v>
      </c>
      <c r="O2374" s="27">
        <f>+O2470</f>
        <v>2304561123.7199998</v>
      </c>
      <c r="P2374" s="27">
        <f>+P2470</f>
        <v>1612200087.22</v>
      </c>
      <c r="Q2374" s="27">
        <f>+Q2470</f>
        <v>1612200087.22</v>
      </c>
    </row>
    <row r="2375" spans="1:17" ht="19.5" thickBot="1" x14ac:dyDescent="0.3">
      <c r="A2375" s="87" t="s">
        <v>515</v>
      </c>
      <c r="B2375" s="15" t="s">
        <v>239</v>
      </c>
      <c r="C2375" s="12" t="s">
        <v>13</v>
      </c>
      <c r="D2375" s="12">
        <v>13</v>
      </c>
      <c r="E2375" s="12" t="s">
        <v>14</v>
      </c>
      <c r="F2375" s="16" t="s">
        <v>240</v>
      </c>
      <c r="G2375" s="27">
        <f>+G2377+G2381+G2385+G2389+G2393+G2397+G2401+G2405+G2409+G2413+G2417+G2421+G2425+G2429+G2433+G2437+G2441+G2446+G2449+G2453+G2457+G2461+G2465+G2469</f>
        <v>4326815240292</v>
      </c>
      <c r="H2375" s="27">
        <f>+H2377+H2381+H2385+H2389+H2393+H2397+H2401+H2405+H2409+H2413+H2417+H2421+H2425+H2429+H2433+H2437+H2441+H2446+H2449+H2453+H2457+H2461+H2465+H2469</f>
        <v>0</v>
      </c>
      <c r="I2375" s="27">
        <f>+I2377+I2381+I2385+I2389+I2393+I2397+I2401+I2405+I2409+I2413+I2417+I2421+I2425+I2429+I2433+I2437+I2441+I2446+I2449+I2453+I2457+I2461+I2465+I2469</f>
        <v>0</v>
      </c>
      <c r="J2375" s="27">
        <f>+J2377+J2381+J2385+J2389+J2393+J2397+J2401+J2405+J2409+J2413+J2417+J2421+J2425+J2429+J2433+J2437+J2441+J2446+J2449+J2453+J2457+J2461+J2465+J2469</f>
        <v>0</v>
      </c>
      <c r="K2375" s="27">
        <f>+K2377+K2381+K2385+K2389+K2393+K2397+K2401+K2405+K2409+K2413+K2417+K2421+K2425+K2429+K2433+K2437+K2441+K2446+K2449+K2453+K2457+K2461+K2465+K2469</f>
        <v>0</v>
      </c>
      <c r="L2375" s="27">
        <f t="shared" si="833"/>
        <v>0</v>
      </c>
      <c r="M2375" s="27">
        <f>+M2377+M2381+M2385+M2389+M2393+M2397+M2401+M2405+M2409+M2413+M2417+M2421+M2425+M2429+M2433+M2437+M2441+M2446+M2449+M2453+M2457+M2461+M2465+M2469</f>
        <v>4326815240292</v>
      </c>
      <c r="N2375" s="27">
        <f>+N2377+N2381+N2385+N2389+N2393+N2397+N2401+N2405+N2409+N2413+N2417+N2421+N2425+N2429+N2433+N2437+N2441+N2446+N2449+N2453+N2457+N2461+N2465+N2469</f>
        <v>4245979679856.5898</v>
      </c>
      <c r="O2375" s="27">
        <f>+O2377+O2381+O2385+O2389+O2393+O2397+O2401+O2405+O2409+O2413+O2417+O2421+O2425+O2429+O2433+O2437+O2441+O2446+O2449+O2453+O2457+O2461+O2465+O2469</f>
        <v>4245625922945.1797</v>
      </c>
      <c r="P2375" s="27">
        <f>+P2377+P2381+P2385+P2389+P2393+P2397+P2401+P2405+P2409+P2413+P2417+P2421+P2425+P2429+P2433+P2437+P2441+P2446+P2449+P2453+P2457+P2461+P2465+P2469</f>
        <v>324990841857.33997</v>
      </c>
      <c r="Q2375" s="27">
        <f>+Q2377+Q2381+Q2385+Q2389+Q2393+Q2397+Q2401+Q2405+Q2409+Q2413+Q2417+Q2421+Q2425+Q2429+Q2433+Q2437+Q2441+Q2446+Q2449+Q2453+Q2457+Q2461+Q2465+Q2469</f>
        <v>324964220662.33997</v>
      </c>
    </row>
    <row r="2376" spans="1:17" ht="48" thickBot="1" x14ac:dyDescent="0.3">
      <c r="A2376" s="87" t="s">
        <v>515</v>
      </c>
      <c r="B2376" s="15" t="s">
        <v>241</v>
      </c>
      <c r="C2376" s="12" t="s">
        <v>13</v>
      </c>
      <c r="D2376" s="12">
        <v>13</v>
      </c>
      <c r="E2376" s="12" t="s">
        <v>14</v>
      </c>
      <c r="F2376" s="16" t="s">
        <v>242</v>
      </c>
      <c r="G2376" s="27">
        <f t="shared" ref="G2376:K2378" si="836">+G2377</f>
        <v>199229942693</v>
      </c>
      <c r="H2376" s="27">
        <f t="shared" si="836"/>
        <v>0</v>
      </c>
      <c r="I2376" s="27">
        <f t="shared" si="836"/>
        <v>0</v>
      </c>
      <c r="J2376" s="27">
        <f t="shared" si="836"/>
        <v>0</v>
      </c>
      <c r="K2376" s="27">
        <f t="shared" si="836"/>
        <v>0</v>
      </c>
      <c r="L2376" s="27">
        <f t="shared" si="833"/>
        <v>0</v>
      </c>
      <c r="M2376" s="27">
        <f>+M2377</f>
        <v>199229942693</v>
      </c>
      <c r="N2376" s="27">
        <f t="shared" ref="N2376:Q2378" si="837">+N2377</f>
        <v>199229942693</v>
      </c>
      <c r="O2376" s="27">
        <f t="shared" si="837"/>
        <v>199229942693</v>
      </c>
      <c r="P2376" s="27">
        <f t="shared" si="837"/>
        <v>667460180</v>
      </c>
      <c r="Q2376" s="27">
        <f t="shared" si="837"/>
        <v>667460180</v>
      </c>
    </row>
    <row r="2377" spans="1:17" ht="48" thickBot="1" x14ac:dyDescent="0.3">
      <c r="A2377" s="87" t="s">
        <v>515</v>
      </c>
      <c r="B2377" s="15" t="s">
        <v>243</v>
      </c>
      <c r="C2377" s="12" t="s">
        <v>13</v>
      </c>
      <c r="D2377" s="12">
        <v>13</v>
      </c>
      <c r="E2377" s="12" t="s">
        <v>14</v>
      </c>
      <c r="F2377" s="16" t="s">
        <v>242</v>
      </c>
      <c r="G2377" s="27">
        <f t="shared" si="836"/>
        <v>199229942693</v>
      </c>
      <c r="H2377" s="27">
        <f t="shared" si="836"/>
        <v>0</v>
      </c>
      <c r="I2377" s="27">
        <f t="shared" si="836"/>
        <v>0</v>
      </c>
      <c r="J2377" s="27">
        <f t="shared" si="836"/>
        <v>0</v>
      </c>
      <c r="K2377" s="27">
        <f t="shared" si="836"/>
        <v>0</v>
      </c>
      <c r="L2377" s="27">
        <f t="shared" si="833"/>
        <v>0</v>
      </c>
      <c r="M2377" s="27">
        <f>+M2378</f>
        <v>199229942693</v>
      </c>
      <c r="N2377" s="27">
        <f t="shared" si="837"/>
        <v>199229942693</v>
      </c>
      <c r="O2377" s="27">
        <f t="shared" si="837"/>
        <v>199229942693</v>
      </c>
      <c r="P2377" s="27">
        <f t="shared" si="837"/>
        <v>667460180</v>
      </c>
      <c r="Q2377" s="27">
        <f t="shared" si="837"/>
        <v>667460180</v>
      </c>
    </row>
    <row r="2378" spans="1:17" ht="19.5" thickBot="1" x14ac:dyDescent="0.3">
      <c r="A2378" s="87" t="s">
        <v>515</v>
      </c>
      <c r="B2378" s="15" t="s">
        <v>244</v>
      </c>
      <c r="C2378" s="12" t="s">
        <v>13</v>
      </c>
      <c r="D2378" s="12">
        <v>13</v>
      </c>
      <c r="E2378" s="12" t="s">
        <v>14</v>
      </c>
      <c r="F2378" s="16" t="s">
        <v>245</v>
      </c>
      <c r="G2378" s="27">
        <f t="shared" si="836"/>
        <v>199229942693</v>
      </c>
      <c r="H2378" s="27">
        <f t="shared" si="836"/>
        <v>0</v>
      </c>
      <c r="I2378" s="27">
        <f t="shared" si="836"/>
        <v>0</v>
      </c>
      <c r="J2378" s="27">
        <f t="shared" si="836"/>
        <v>0</v>
      </c>
      <c r="K2378" s="27">
        <f t="shared" si="836"/>
        <v>0</v>
      </c>
      <c r="L2378" s="27">
        <f t="shared" si="833"/>
        <v>0</v>
      </c>
      <c r="M2378" s="27">
        <f>+M2379</f>
        <v>199229942693</v>
      </c>
      <c r="N2378" s="27">
        <f t="shared" si="837"/>
        <v>199229942693</v>
      </c>
      <c r="O2378" s="27">
        <f t="shared" si="837"/>
        <v>199229942693</v>
      </c>
      <c r="P2378" s="27">
        <f t="shared" si="837"/>
        <v>667460180</v>
      </c>
      <c r="Q2378" s="27">
        <f t="shared" si="837"/>
        <v>667460180</v>
      </c>
    </row>
    <row r="2379" spans="1:17" ht="19.5" thickBot="1" x14ac:dyDescent="0.3">
      <c r="A2379" s="87" t="s">
        <v>515</v>
      </c>
      <c r="B2379" s="18" t="s">
        <v>246</v>
      </c>
      <c r="C2379" s="19" t="s">
        <v>13</v>
      </c>
      <c r="D2379" s="19">
        <v>13</v>
      </c>
      <c r="E2379" s="19" t="s">
        <v>14</v>
      </c>
      <c r="F2379" s="20" t="s">
        <v>247</v>
      </c>
      <c r="G2379" s="21">
        <v>199229942693</v>
      </c>
      <c r="H2379" s="21">
        <v>0</v>
      </c>
      <c r="I2379" s="21">
        <v>0</v>
      </c>
      <c r="J2379" s="21">
        <v>0</v>
      </c>
      <c r="K2379" s="21">
        <v>0</v>
      </c>
      <c r="L2379" s="21">
        <f t="shared" si="833"/>
        <v>0</v>
      </c>
      <c r="M2379" s="21">
        <f>+G2379+L2379</f>
        <v>199229942693</v>
      </c>
      <c r="N2379" s="21">
        <v>199229942693</v>
      </c>
      <c r="O2379" s="21">
        <v>199229942693</v>
      </c>
      <c r="P2379" s="21">
        <v>667460180</v>
      </c>
      <c r="Q2379" s="21">
        <v>667460180</v>
      </c>
    </row>
    <row r="2380" spans="1:17" ht="48" thickBot="1" x14ac:dyDescent="0.3">
      <c r="A2380" s="87" t="s">
        <v>515</v>
      </c>
      <c r="B2380" s="15" t="s">
        <v>248</v>
      </c>
      <c r="C2380" s="12" t="s">
        <v>13</v>
      </c>
      <c r="D2380" s="12">
        <v>13</v>
      </c>
      <c r="E2380" s="12" t="s">
        <v>14</v>
      </c>
      <c r="F2380" s="16" t="s">
        <v>249</v>
      </c>
      <c r="G2380" s="27">
        <f t="shared" ref="G2380:K2382" si="838">+G2381</f>
        <v>3111246158</v>
      </c>
      <c r="H2380" s="27">
        <f t="shared" si="838"/>
        <v>0</v>
      </c>
      <c r="I2380" s="27">
        <f t="shared" si="838"/>
        <v>0</v>
      </c>
      <c r="J2380" s="27">
        <f t="shared" si="838"/>
        <v>0</v>
      </c>
      <c r="K2380" s="27">
        <f t="shared" si="838"/>
        <v>0</v>
      </c>
      <c r="L2380" s="27">
        <f t="shared" si="833"/>
        <v>0</v>
      </c>
      <c r="M2380" s="27">
        <f>+M2381</f>
        <v>3111246158</v>
      </c>
      <c r="N2380" s="27">
        <f t="shared" ref="N2380:Q2382" si="839">+N2381</f>
        <v>3111246158</v>
      </c>
      <c r="O2380" s="27">
        <f t="shared" si="839"/>
        <v>3111246158</v>
      </c>
      <c r="P2380" s="27">
        <f t="shared" si="839"/>
        <v>0</v>
      </c>
      <c r="Q2380" s="27">
        <f t="shared" si="839"/>
        <v>0</v>
      </c>
    </row>
    <row r="2381" spans="1:17" ht="48" thickBot="1" x14ac:dyDescent="0.3">
      <c r="A2381" s="87" t="s">
        <v>515</v>
      </c>
      <c r="B2381" s="15" t="s">
        <v>250</v>
      </c>
      <c r="C2381" s="12" t="s">
        <v>13</v>
      </c>
      <c r="D2381" s="12">
        <v>13</v>
      </c>
      <c r="E2381" s="12" t="s">
        <v>14</v>
      </c>
      <c r="F2381" s="43" t="s">
        <v>249</v>
      </c>
      <c r="G2381" s="27">
        <f t="shared" si="838"/>
        <v>3111246158</v>
      </c>
      <c r="H2381" s="27">
        <f t="shared" si="838"/>
        <v>0</v>
      </c>
      <c r="I2381" s="27">
        <f t="shared" si="838"/>
        <v>0</v>
      </c>
      <c r="J2381" s="27">
        <f t="shared" si="838"/>
        <v>0</v>
      </c>
      <c r="K2381" s="27">
        <f t="shared" si="838"/>
        <v>0</v>
      </c>
      <c r="L2381" s="27">
        <f t="shared" si="833"/>
        <v>0</v>
      </c>
      <c r="M2381" s="27">
        <f>+M2382</f>
        <v>3111246158</v>
      </c>
      <c r="N2381" s="27">
        <f t="shared" si="839"/>
        <v>3111246158</v>
      </c>
      <c r="O2381" s="27">
        <f t="shared" si="839"/>
        <v>3111246158</v>
      </c>
      <c r="P2381" s="27">
        <f t="shared" si="839"/>
        <v>0</v>
      </c>
      <c r="Q2381" s="27">
        <f t="shared" si="839"/>
        <v>0</v>
      </c>
    </row>
    <row r="2382" spans="1:17" ht="19.5" thickBot="1" x14ac:dyDescent="0.3">
      <c r="A2382" s="87" t="s">
        <v>515</v>
      </c>
      <c r="B2382" s="15" t="s">
        <v>251</v>
      </c>
      <c r="C2382" s="12" t="s">
        <v>13</v>
      </c>
      <c r="D2382" s="12">
        <v>13</v>
      </c>
      <c r="E2382" s="12" t="s">
        <v>14</v>
      </c>
      <c r="F2382" s="16" t="s">
        <v>245</v>
      </c>
      <c r="G2382" s="27">
        <f t="shared" si="838"/>
        <v>3111246158</v>
      </c>
      <c r="H2382" s="27">
        <f t="shared" si="838"/>
        <v>0</v>
      </c>
      <c r="I2382" s="27">
        <f t="shared" si="838"/>
        <v>0</v>
      </c>
      <c r="J2382" s="27">
        <f t="shared" si="838"/>
        <v>0</v>
      </c>
      <c r="K2382" s="27">
        <f t="shared" si="838"/>
        <v>0</v>
      </c>
      <c r="L2382" s="27">
        <f t="shared" si="833"/>
        <v>0</v>
      </c>
      <c r="M2382" s="27">
        <f>+M2383</f>
        <v>3111246158</v>
      </c>
      <c r="N2382" s="27">
        <f t="shared" si="839"/>
        <v>3111246158</v>
      </c>
      <c r="O2382" s="27">
        <f t="shared" si="839"/>
        <v>3111246158</v>
      </c>
      <c r="P2382" s="27">
        <f t="shared" si="839"/>
        <v>0</v>
      </c>
      <c r="Q2382" s="27">
        <f t="shared" si="839"/>
        <v>0</v>
      </c>
    </row>
    <row r="2383" spans="1:17" ht="19.5" thickBot="1" x14ac:dyDescent="0.3">
      <c r="A2383" s="87" t="s">
        <v>515</v>
      </c>
      <c r="B2383" s="18" t="s">
        <v>252</v>
      </c>
      <c r="C2383" s="19" t="s">
        <v>13</v>
      </c>
      <c r="D2383" s="19">
        <v>13</v>
      </c>
      <c r="E2383" s="19" t="s">
        <v>14</v>
      </c>
      <c r="F2383" s="20" t="s">
        <v>247</v>
      </c>
      <c r="G2383" s="21">
        <v>3111246158</v>
      </c>
      <c r="H2383" s="21">
        <v>0</v>
      </c>
      <c r="I2383" s="21">
        <v>0</v>
      </c>
      <c r="J2383" s="21">
        <v>0</v>
      </c>
      <c r="K2383" s="21">
        <v>0</v>
      </c>
      <c r="L2383" s="21">
        <f t="shared" si="833"/>
        <v>0</v>
      </c>
      <c r="M2383" s="21">
        <f>+G2383+L2383</f>
        <v>3111246158</v>
      </c>
      <c r="N2383" s="21">
        <v>3111246158</v>
      </c>
      <c r="O2383" s="21">
        <v>3111246158</v>
      </c>
      <c r="P2383" s="21">
        <v>0</v>
      </c>
      <c r="Q2383" s="21">
        <v>0</v>
      </c>
    </row>
    <row r="2384" spans="1:17" ht="63.75" thickBot="1" x14ac:dyDescent="0.3">
      <c r="A2384" s="87" t="s">
        <v>515</v>
      </c>
      <c r="B2384" s="15" t="s">
        <v>253</v>
      </c>
      <c r="C2384" s="12" t="s">
        <v>13</v>
      </c>
      <c r="D2384" s="12">
        <v>13</v>
      </c>
      <c r="E2384" s="12" t="s">
        <v>14</v>
      </c>
      <c r="F2384" s="16" t="s">
        <v>254</v>
      </c>
      <c r="G2384" s="27">
        <f t="shared" ref="G2384:K2386" si="840">+G2385</f>
        <v>267568660974</v>
      </c>
      <c r="H2384" s="27">
        <f t="shared" si="840"/>
        <v>0</v>
      </c>
      <c r="I2384" s="27">
        <f t="shared" si="840"/>
        <v>0</v>
      </c>
      <c r="J2384" s="27">
        <f t="shared" si="840"/>
        <v>0</v>
      </c>
      <c r="K2384" s="27">
        <f t="shared" si="840"/>
        <v>0</v>
      </c>
      <c r="L2384" s="27">
        <f t="shared" si="833"/>
        <v>0</v>
      </c>
      <c r="M2384" s="27">
        <f>+M2385</f>
        <v>267568660974</v>
      </c>
      <c r="N2384" s="27">
        <f t="shared" ref="N2384:Q2386" si="841">+N2385</f>
        <v>267568660974</v>
      </c>
      <c r="O2384" s="27">
        <f t="shared" si="841"/>
        <v>267568660974</v>
      </c>
      <c r="P2384" s="27">
        <f t="shared" si="841"/>
        <v>515340818</v>
      </c>
      <c r="Q2384" s="27">
        <f t="shared" si="841"/>
        <v>515340818</v>
      </c>
    </row>
    <row r="2385" spans="1:17" ht="63.75" thickBot="1" x14ac:dyDescent="0.3">
      <c r="A2385" s="87" t="s">
        <v>515</v>
      </c>
      <c r="B2385" s="15" t="s">
        <v>255</v>
      </c>
      <c r="C2385" s="12" t="s">
        <v>13</v>
      </c>
      <c r="D2385" s="12">
        <v>13</v>
      </c>
      <c r="E2385" s="12" t="s">
        <v>14</v>
      </c>
      <c r="F2385" s="16" t="s">
        <v>254</v>
      </c>
      <c r="G2385" s="27">
        <f t="shared" si="840"/>
        <v>267568660974</v>
      </c>
      <c r="H2385" s="27">
        <f t="shared" si="840"/>
        <v>0</v>
      </c>
      <c r="I2385" s="27">
        <f t="shared" si="840"/>
        <v>0</v>
      </c>
      <c r="J2385" s="27">
        <f t="shared" si="840"/>
        <v>0</v>
      </c>
      <c r="K2385" s="27">
        <f t="shared" si="840"/>
        <v>0</v>
      </c>
      <c r="L2385" s="27">
        <f t="shared" si="833"/>
        <v>0</v>
      </c>
      <c r="M2385" s="27">
        <f>+M2386</f>
        <v>267568660974</v>
      </c>
      <c r="N2385" s="27">
        <f t="shared" si="841"/>
        <v>267568660974</v>
      </c>
      <c r="O2385" s="27">
        <f t="shared" si="841"/>
        <v>267568660974</v>
      </c>
      <c r="P2385" s="27">
        <f t="shared" si="841"/>
        <v>515340818</v>
      </c>
      <c r="Q2385" s="27">
        <f t="shared" si="841"/>
        <v>515340818</v>
      </c>
    </row>
    <row r="2386" spans="1:17" ht="19.5" thickBot="1" x14ac:dyDescent="0.3">
      <c r="A2386" s="87" t="s">
        <v>515</v>
      </c>
      <c r="B2386" s="15" t="s">
        <v>256</v>
      </c>
      <c r="C2386" s="12" t="s">
        <v>13</v>
      </c>
      <c r="D2386" s="12">
        <v>13</v>
      </c>
      <c r="E2386" s="12" t="s">
        <v>14</v>
      </c>
      <c r="F2386" s="16" t="s">
        <v>257</v>
      </c>
      <c r="G2386" s="27">
        <f t="shared" si="840"/>
        <v>267568660974</v>
      </c>
      <c r="H2386" s="27">
        <f t="shared" si="840"/>
        <v>0</v>
      </c>
      <c r="I2386" s="27">
        <f t="shared" si="840"/>
        <v>0</v>
      </c>
      <c r="J2386" s="27">
        <f t="shared" si="840"/>
        <v>0</v>
      </c>
      <c r="K2386" s="27">
        <f t="shared" si="840"/>
        <v>0</v>
      </c>
      <c r="L2386" s="27">
        <f t="shared" si="833"/>
        <v>0</v>
      </c>
      <c r="M2386" s="27">
        <f>+M2387</f>
        <v>267568660974</v>
      </c>
      <c r="N2386" s="27">
        <f t="shared" si="841"/>
        <v>267568660974</v>
      </c>
      <c r="O2386" s="27">
        <f t="shared" si="841"/>
        <v>267568660974</v>
      </c>
      <c r="P2386" s="27">
        <f t="shared" si="841"/>
        <v>515340818</v>
      </c>
      <c r="Q2386" s="27">
        <f t="shared" si="841"/>
        <v>515340818</v>
      </c>
    </row>
    <row r="2387" spans="1:17" ht="19.5" thickBot="1" x14ac:dyDescent="0.3">
      <c r="A2387" s="87" t="s">
        <v>515</v>
      </c>
      <c r="B2387" s="18" t="s">
        <v>258</v>
      </c>
      <c r="C2387" s="19" t="s">
        <v>13</v>
      </c>
      <c r="D2387" s="19">
        <v>13</v>
      </c>
      <c r="E2387" s="19" t="s">
        <v>14</v>
      </c>
      <c r="F2387" s="20" t="s">
        <v>247</v>
      </c>
      <c r="G2387" s="21">
        <v>267568660974</v>
      </c>
      <c r="H2387" s="21">
        <v>0</v>
      </c>
      <c r="I2387" s="21">
        <v>0</v>
      </c>
      <c r="J2387" s="21">
        <v>0</v>
      </c>
      <c r="K2387" s="21">
        <v>0</v>
      </c>
      <c r="L2387" s="21">
        <f t="shared" si="833"/>
        <v>0</v>
      </c>
      <c r="M2387" s="21">
        <f>+G2387+L2387</f>
        <v>267568660974</v>
      </c>
      <c r="N2387" s="21">
        <v>267568660974</v>
      </c>
      <c r="O2387" s="21">
        <v>267568660974</v>
      </c>
      <c r="P2387" s="21">
        <v>515340818</v>
      </c>
      <c r="Q2387" s="21">
        <v>515340818</v>
      </c>
    </row>
    <row r="2388" spans="1:17" ht="79.5" thickBot="1" x14ac:dyDescent="0.3">
      <c r="A2388" s="87" t="s">
        <v>515</v>
      </c>
      <c r="B2388" s="15" t="s">
        <v>259</v>
      </c>
      <c r="C2388" s="12" t="s">
        <v>13</v>
      </c>
      <c r="D2388" s="12">
        <v>13</v>
      </c>
      <c r="E2388" s="12" t="s">
        <v>14</v>
      </c>
      <c r="F2388" s="43" t="s">
        <v>260</v>
      </c>
      <c r="G2388" s="27">
        <f t="shared" ref="G2388:K2390" si="842">+G2389</f>
        <v>175859178607</v>
      </c>
      <c r="H2388" s="27">
        <f t="shared" si="842"/>
        <v>0</v>
      </c>
      <c r="I2388" s="27">
        <f t="shared" si="842"/>
        <v>0</v>
      </c>
      <c r="J2388" s="27">
        <f t="shared" si="842"/>
        <v>0</v>
      </c>
      <c r="K2388" s="27">
        <f t="shared" si="842"/>
        <v>0</v>
      </c>
      <c r="L2388" s="27">
        <f t="shared" si="833"/>
        <v>0</v>
      </c>
      <c r="M2388" s="27">
        <f>+M2389</f>
        <v>175859178607</v>
      </c>
      <c r="N2388" s="27">
        <f t="shared" ref="N2388:Q2390" si="843">+N2389</f>
        <v>175859178607</v>
      </c>
      <c r="O2388" s="27">
        <f t="shared" si="843"/>
        <v>175859178607</v>
      </c>
      <c r="P2388" s="27">
        <f t="shared" si="843"/>
        <v>589163443</v>
      </c>
      <c r="Q2388" s="27">
        <f t="shared" si="843"/>
        <v>589163443</v>
      </c>
    </row>
    <row r="2389" spans="1:17" ht="79.5" thickBot="1" x14ac:dyDescent="0.3">
      <c r="A2389" s="87" t="s">
        <v>515</v>
      </c>
      <c r="B2389" s="15" t="s">
        <v>261</v>
      </c>
      <c r="C2389" s="12" t="s">
        <v>13</v>
      </c>
      <c r="D2389" s="12">
        <v>13</v>
      </c>
      <c r="E2389" s="12" t="s">
        <v>14</v>
      </c>
      <c r="F2389" s="43" t="s">
        <v>260</v>
      </c>
      <c r="G2389" s="27">
        <f t="shared" si="842"/>
        <v>175859178607</v>
      </c>
      <c r="H2389" s="27">
        <f t="shared" si="842"/>
        <v>0</v>
      </c>
      <c r="I2389" s="27">
        <f t="shared" si="842"/>
        <v>0</v>
      </c>
      <c r="J2389" s="27">
        <f t="shared" si="842"/>
        <v>0</v>
      </c>
      <c r="K2389" s="27">
        <f t="shared" si="842"/>
        <v>0</v>
      </c>
      <c r="L2389" s="27">
        <f t="shared" si="833"/>
        <v>0</v>
      </c>
      <c r="M2389" s="27">
        <f>+M2390</f>
        <v>175859178607</v>
      </c>
      <c r="N2389" s="27">
        <f t="shared" si="843"/>
        <v>175859178607</v>
      </c>
      <c r="O2389" s="27">
        <f t="shared" si="843"/>
        <v>175859178607</v>
      </c>
      <c r="P2389" s="27">
        <f t="shared" si="843"/>
        <v>589163443</v>
      </c>
      <c r="Q2389" s="27">
        <f t="shared" si="843"/>
        <v>589163443</v>
      </c>
    </row>
    <row r="2390" spans="1:17" ht="19.5" thickBot="1" x14ac:dyDescent="0.3">
      <c r="A2390" s="87" t="s">
        <v>515</v>
      </c>
      <c r="B2390" s="15" t="s">
        <v>262</v>
      </c>
      <c r="C2390" s="12" t="s">
        <v>13</v>
      </c>
      <c r="D2390" s="12">
        <v>13</v>
      </c>
      <c r="E2390" s="12" t="s">
        <v>14</v>
      </c>
      <c r="F2390" s="16" t="s">
        <v>257</v>
      </c>
      <c r="G2390" s="27">
        <f t="shared" si="842"/>
        <v>175859178607</v>
      </c>
      <c r="H2390" s="27">
        <f t="shared" si="842"/>
        <v>0</v>
      </c>
      <c r="I2390" s="27">
        <f t="shared" si="842"/>
        <v>0</v>
      </c>
      <c r="J2390" s="27">
        <f t="shared" si="842"/>
        <v>0</v>
      </c>
      <c r="K2390" s="27">
        <f t="shared" si="842"/>
        <v>0</v>
      </c>
      <c r="L2390" s="27">
        <f t="shared" si="833"/>
        <v>0</v>
      </c>
      <c r="M2390" s="27">
        <f>+M2391</f>
        <v>175859178607</v>
      </c>
      <c r="N2390" s="27">
        <f t="shared" si="843"/>
        <v>175859178607</v>
      </c>
      <c r="O2390" s="27">
        <f t="shared" si="843"/>
        <v>175859178607</v>
      </c>
      <c r="P2390" s="27">
        <f t="shared" si="843"/>
        <v>589163443</v>
      </c>
      <c r="Q2390" s="27">
        <f t="shared" si="843"/>
        <v>589163443</v>
      </c>
    </row>
    <row r="2391" spans="1:17" ht="19.5" thickBot="1" x14ac:dyDescent="0.3">
      <c r="A2391" s="87" t="s">
        <v>515</v>
      </c>
      <c r="B2391" s="18" t="s">
        <v>263</v>
      </c>
      <c r="C2391" s="19" t="s">
        <v>13</v>
      </c>
      <c r="D2391" s="19">
        <v>13</v>
      </c>
      <c r="E2391" s="19" t="s">
        <v>14</v>
      </c>
      <c r="F2391" s="20" t="s">
        <v>247</v>
      </c>
      <c r="G2391" s="21">
        <v>175859178607</v>
      </c>
      <c r="H2391" s="21">
        <v>0</v>
      </c>
      <c r="I2391" s="21">
        <v>0</v>
      </c>
      <c r="J2391" s="21">
        <v>0</v>
      </c>
      <c r="K2391" s="21">
        <v>0</v>
      </c>
      <c r="L2391" s="21">
        <f t="shared" si="833"/>
        <v>0</v>
      </c>
      <c r="M2391" s="21">
        <f>+G2391+L2391</f>
        <v>175859178607</v>
      </c>
      <c r="N2391" s="21">
        <v>175859178607</v>
      </c>
      <c r="O2391" s="21">
        <v>175859178607</v>
      </c>
      <c r="P2391" s="21">
        <v>589163443</v>
      </c>
      <c r="Q2391" s="21">
        <v>589163443</v>
      </c>
    </row>
    <row r="2392" spans="1:17" ht="63.75" thickBot="1" x14ac:dyDescent="0.3">
      <c r="A2392" s="87" t="s">
        <v>515</v>
      </c>
      <c r="B2392" s="15" t="s">
        <v>264</v>
      </c>
      <c r="C2392" s="12" t="s">
        <v>13</v>
      </c>
      <c r="D2392" s="12">
        <v>13</v>
      </c>
      <c r="E2392" s="12" t="s">
        <v>14</v>
      </c>
      <c r="F2392" s="16" t="s">
        <v>265</v>
      </c>
      <c r="G2392" s="27">
        <f t="shared" ref="G2392:K2394" si="844">+G2393</f>
        <v>253083219752</v>
      </c>
      <c r="H2392" s="27">
        <f t="shared" si="844"/>
        <v>0</v>
      </c>
      <c r="I2392" s="27">
        <f t="shared" si="844"/>
        <v>0</v>
      </c>
      <c r="J2392" s="27">
        <f t="shared" si="844"/>
        <v>0</v>
      </c>
      <c r="K2392" s="27">
        <f t="shared" si="844"/>
        <v>0</v>
      </c>
      <c r="L2392" s="27">
        <f t="shared" si="833"/>
        <v>0</v>
      </c>
      <c r="M2392" s="27">
        <f>+M2393</f>
        <v>253083219752</v>
      </c>
      <c r="N2392" s="27">
        <f t="shared" ref="N2392:Q2394" si="845">+N2393</f>
        <v>253083219752</v>
      </c>
      <c r="O2392" s="27">
        <f t="shared" si="845"/>
        <v>253083219752</v>
      </c>
      <c r="P2392" s="27">
        <f t="shared" si="845"/>
        <v>8076357952</v>
      </c>
      <c r="Q2392" s="27">
        <f t="shared" si="845"/>
        <v>8076357952</v>
      </c>
    </row>
    <row r="2393" spans="1:17" ht="63.75" thickBot="1" x14ac:dyDescent="0.3">
      <c r="A2393" s="87" t="s">
        <v>515</v>
      </c>
      <c r="B2393" s="15" t="s">
        <v>266</v>
      </c>
      <c r="C2393" s="12" t="s">
        <v>13</v>
      </c>
      <c r="D2393" s="12">
        <v>13</v>
      </c>
      <c r="E2393" s="12" t="s">
        <v>14</v>
      </c>
      <c r="F2393" s="43" t="s">
        <v>265</v>
      </c>
      <c r="G2393" s="27">
        <f t="shared" si="844"/>
        <v>253083219752</v>
      </c>
      <c r="H2393" s="27">
        <f t="shared" si="844"/>
        <v>0</v>
      </c>
      <c r="I2393" s="27">
        <f t="shared" si="844"/>
        <v>0</v>
      </c>
      <c r="J2393" s="27">
        <f t="shared" si="844"/>
        <v>0</v>
      </c>
      <c r="K2393" s="27">
        <f t="shared" si="844"/>
        <v>0</v>
      </c>
      <c r="L2393" s="27">
        <f t="shared" si="833"/>
        <v>0</v>
      </c>
      <c r="M2393" s="27">
        <f>+M2394</f>
        <v>253083219752</v>
      </c>
      <c r="N2393" s="27">
        <f t="shared" si="845"/>
        <v>253083219752</v>
      </c>
      <c r="O2393" s="27">
        <f t="shared" si="845"/>
        <v>253083219752</v>
      </c>
      <c r="P2393" s="27">
        <f t="shared" si="845"/>
        <v>8076357952</v>
      </c>
      <c r="Q2393" s="27">
        <f t="shared" si="845"/>
        <v>8076357952</v>
      </c>
    </row>
    <row r="2394" spans="1:17" ht="19.5" thickBot="1" x14ac:dyDescent="0.3">
      <c r="A2394" s="87" t="s">
        <v>515</v>
      </c>
      <c r="B2394" s="15" t="s">
        <v>267</v>
      </c>
      <c r="C2394" s="12" t="s">
        <v>13</v>
      </c>
      <c r="D2394" s="12">
        <v>13</v>
      </c>
      <c r="E2394" s="12" t="s">
        <v>14</v>
      </c>
      <c r="F2394" s="16" t="s">
        <v>257</v>
      </c>
      <c r="G2394" s="27">
        <f t="shared" si="844"/>
        <v>253083219752</v>
      </c>
      <c r="H2394" s="27">
        <f t="shared" si="844"/>
        <v>0</v>
      </c>
      <c r="I2394" s="27">
        <f t="shared" si="844"/>
        <v>0</v>
      </c>
      <c r="J2394" s="27">
        <f t="shared" si="844"/>
        <v>0</v>
      </c>
      <c r="K2394" s="27">
        <f t="shared" si="844"/>
        <v>0</v>
      </c>
      <c r="L2394" s="27">
        <f t="shared" si="833"/>
        <v>0</v>
      </c>
      <c r="M2394" s="27">
        <f>+M2395</f>
        <v>253083219752</v>
      </c>
      <c r="N2394" s="27">
        <f t="shared" si="845"/>
        <v>253083219752</v>
      </c>
      <c r="O2394" s="27">
        <f t="shared" si="845"/>
        <v>253083219752</v>
      </c>
      <c r="P2394" s="27">
        <f t="shared" si="845"/>
        <v>8076357952</v>
      </c>
      <c r="Q2394" s="27">
        <f t="shared" si="845"/>
        <v>8076357952</v>
      </c>
    </row>
    <row r="2395" spans="1:17" ht="19.5" thickBot="1" x14ac:dyDescent="0.3">
      <c r="A2395" s="87" t="s">
        <v>515</v>
      </c>
      <c r="B2395" s="18" t="s">
        <v>268</v>
      </c>
      <c r="C2395" s="19" t="s">
        <v>13</v>
      </c>
      <c r="D2395" s="19">
        <v>13</v>
      </c>
      <c r="E2395" s="19" t="s">
        <v>14</v>
      </c>
      <c r="F2395" s="20" t="s">
        <v>247</v>
      </c>
      <c r="G2395" s="21">
        <v>253083219752</v>
      </c>
      <c r="H2395" s="21">
        <v>0</v>
      </c>
      <c r="I2395" s="21">
        <v>0</v>
      </c>
      <c r="J2395" s="21">
        <v>0</v>
      </c>
      <c r="K2395" s="21">
        <v>0</v>
      </c>
      <c r="L2395" s="21">
        <f t="shared" si="833"/>
        <v>0</v>
      </c>
      <c r="M2395" s="21">
        <f>+G2395+L2395</f>
        <v>253083219752</v>
      </c>
      <c r="N2395" s="21">
        <v>253083219752</v>
      </c>
      <c r="O2395" s="21">
        <v>253083219752</v>
      </c>
      <c r="P2395" s="21">
        <v>8076357952</v>
      </c>
      <c r="Q2395" s="21">
        <v>8076357952</v>
      </c>
    </row>
    <row r="2396" spans="1:17" ht="63.75" thickBot="1" x14ac:dyDescent="0.3">
      <c r="A2396" s="87" t="s">
        <v>515</v>
      </c>
      <c r="B2396" s="15" t="s">
        <v>269</v>
      </c>
      <c r="C2396" s="12" t="s">
        <v>13</v>
      </c>
      <c r="D2396" s="12">
        <v>13</v>
      </c>
      <c r="E2396" s="12" t="s">
        <v>14</v>
      </c>
      <c r="F2396" s="16" t="s">
        <v>270</v>
      </c>
      <c r="G2396" s="27">
        <f t="shared" ref="G2396:K2398" si="846">+G2397</f>
        <v>243923443489</v>
      </c>
      <c r="H2396" s="27">
        <f t="shared" si="846"/>
        <v>0</v>
      </c>
      <c r="I2396" s="27">
        <f t="shared" si="846"/>
        <v>0</v>
      </c>
      <c r="J2396" s="27">
        <f t="shared" si="846"/>
        <v>0</v>
      </c>
      <c r="K2396" s="27">
        <f t="shared" si="846"/>
        <v>0</v>
      </c>
      <c r="L2396" s="27">
        <f t="shared" si="833"/>
        <v>0</v>
      </c>
      <c r="M2396" s="27">
        <f>+M2397</f>
        <v>243923443489</v>
      </c>
      <c r="N2396" s="27">
        <f t="shared" ref="N2396:Q2398" si="847">+N2397</f>
        <v>243923443489</v>
      </c>
      <c r="O2396" s="27">
        <f t="shared" si="847"/>
        <v>243923443489</v>
      </c>
      <c r="P2396" s="27">
        <f t="shared" si="847"/>
        <v>21653320129</v>
      </c>
      <c r="Q2396" s="27">
        <f t="shared" si="847"/>
        <v>21653320129</v>
      </c>
    </row>
    <row r="2397" spans="1:17" ht="63.75" thickBot="1" x14ac:dyDescent="0.3">
      <c r="A2397" s="87" t="s">
        <v>515</v>
      </c>
      <c r="B2397" s="15" t="s">
        <v>271</v>
      </c>
      <c r="C2397" s="12" t="s">
        <v>13</v>
      </c>
      <c r="D2397" s="12">
        <v>13</v>
      </c>
      <c r="E2397" s="12" t="s">
        <v>14</v>
      </c>
      <c r="F2397" s="16" t="s">
        <v>270</v>
      </c>
      <c r="G2397" s="27">
        <f t="shared" si="846"/>
        <v>243923443489</v>
      </c>
      <c r="H2397" s="27">
        <f t="shared" si="846"/>
        <v>0</v>
      </c>
      <c r="I2397" s="27">
        <f t="shared" si="846"/>
        <v>0</v>
      </c>
      <c r="J2397" s="27">
        <f t="shared" si="846"/>
        <v>0</v>
      </c>
      <c r="K2397" s="27">
        <f t="shared" si="846"/>
        <v>0</v>
      </c>
      <c r="L2397" s="27">
        <f t="shared" si="833"/>
        <v>0</v>
      </c>
      <c r="M2397" s="27">
        <f>+M2398</f>
        <v>243923443489</v>
      </c>
      <c r="N2397" s="27">
        <f t="shared" si="847"/>
        <v>243923443489</v>
      </c>
      <c r="O2397" s="27">
        <f t="shared" si="847"/>
        <v>243923443489</v>
      </c>
      <c r="P2397" s="27">
        <f t="shared" si="847"/>
        <v>21653320129</v>
      </c>
      <c r="Q2397" s="27">
        <f t="shared" si="847"/>
        <v>21653320129</v>
      </c>
    </row>
    <row r="2398" spans="1:17" ht="19.5" thickBot="1" x14ac:dyDescent="0.3">
      <c r="A2398" s="87" t="s">
        <v>515</v>
      </c>
      <c r="B2398" s="15" t="s">
        <v>272</v>
      </c>
      <c r="C2398" s="12" t="s">
        <v>13</v>
      </c>
      <c r="D2398" s="12">
        <v>13</v>
      </c>
      <c r="E2398" s="12" t="s">
        <v>14</v>
      </c>
      <c r="F2398" s="16" t="s">
        <v>257</v>
      </c>
      <c r="G2398" s="27">
        <f t="shared" si="846"/>
        <v>243923443489</v>
      </c>
      <c r="H2398" s="27">
        <f t="shared" si="846"/>
        <v>0</v>
      </c>
      <c r="I2398" s="27">
        <f t="shared" si="846"/>
        <v>0</v>
      </c>
      <c r="J2398" s="27">
        <f t="shared" si="846"/>
        <v>0</v>
      </c>
      <c r="K2398" s="27">
        <f t="shared" si="846"/>
        <v>0</v>
      </c>
      <c r="L2398" s="27">
        <f t="shared" si="833"/>
        <v>0</v>
      </c>
      <c r="M2398" s="27">
        <f>+M2399</f>
        <v>243923443489</v>
      </c>
      <c r="N2398" s="27">
        <f t="shared" si="847"/>
        <v>243923443489</v>
      </c>
      <c r="O2398" s="27">
        <f t="shared" si="847"/>
        <v>243923443489</v>
      </c>
      <c r="P2398" s="27">
        <f t="shared" si="847"/>
        <v>21653320129</v>
      </c>
      <c r="Q2398" s="27">
        <f t="shared" si="847"/>
        <v>21653320129</v>
      </c>
    </row>
    <row r="2399" spans="1:17" ht="19.5" thickBot="1" x14ac:dyDescent="0.3">
      <c r="A2399" s="87" t="s">
        <v>515</v>
      </c>
      <c r="B2399" s="18" t="s">
        <v>273</v>
      </c>
      <c r="C2399" s="19" t="s">
        <v>13</v>
      </c>
      <c r="D2399" s="19">
        <v>13</v>
      </c>
      <c r="E2399" s="19" t="s">
        <v>14</v>
      </c>
      <c r="F2399" s="20" t="s">
        <v>247</v>
      </c>
      <c r="G2399" s="21">
        <v>243923443489</v>
      </c>
      <c r="H2399" s="21">
        <v>0</v>
      </c>
      <c r="I2399" s="21">
        <v>0</v>
      </c>
      <c r="J2399" s="21">
        <v>0</v>
      </c>
      <c r="K2399" s="21">
        <v>0</v>
      </c>
      <c r="L2399" s="21">
        <f t="shared" si="833"/>
        <v>0</v>
      </c>
      <c r="M2399" s="21">
        <f>+G2399+L2399</f>
        <v>243923443489</v>
      </c>
      <c r="N2399" s="21">
        <v>243923443489</v>
      </c>
      <c r="O2399" s="21">
        <v>243923443489</v>
      </c>
      <c r="P2399" s="21">
        <v>21653320129</v>
      </c>
      <c r="Q2399" s="21">
        <v>21653320129</v>
      </c>
    </row>
    <row r="2400" spans="1:17" ht="63.75" thickBot="1" x14ac:dyDescent="0.3">
      <c r="A2400" s="87" t="s">
        <v>515</v>
      </c>
      <c r="B2400" s="15" t="s">
        <v>274</v>
      </c>
      <c r="C2400" s="12" t="s">
        <v>13</v>
      </c>
      <c r="D2400" s="12">
        <v>13</v>
      </c>
      <c r="E2400" s="12" t="s">
        <v>14</v>
      </c>
      <c r="F2400" s="16" t="s">
        <v>275</v>
      </c>
      <c r="G2400" s="27">
        <f t="shared" ref="G2400:K2402" si="848">+G2401</f>
        <v>173754342655</v>
      </c>
      <c r="H2400" s="27">
        <f t="shared" si="848"/>
        <v>0</v>
      </c>
      <c r="I2400" s="27">
        <f t="shared" si="848"/>
        <v>0</v>
      </c>
      <c r="J2400" s="27">
        <f t="shared" si="848"/>
        <v>0</v>
      </c>
      <c r="K2400" s="27">
        <f t="shared" si="848"/>
        <v>0</v>
      </c>
      <c r="L2400" s="27">
        <f t="shared" si="833"/>
        <v>0</v>
      </c>
      <c r="M2400" s="27">
        <f>+M2401</f>
        <v>173754342655</v>
      </c>
      <c r="N2400" s="27">
        <f t="shared" ref="N2400:Q2402" si="849">+N2401</f>
        <v>173754342655</v>
      </c>
      <c r="O2400" s="27">
        <f t="shared" si="849"/>
        <v>173754342655</v>
      </c>
      <c r="P2400" s="27">
        <f t="shared" si="849"/>
        <v>26218470693</v>
      </c>
      <c r="Q2400" s="27">
        <f t="shared" si="849"/>
        <v>26218470693</v>
      </c>
    </row>
    <row r="2401" spans="1:17" ht="63.75" thickBot="1" x14ac:dyDescent="0.3">
      <c r="A2401" s="87" t="s">
        <v>515</v>
      </c>
      <c r="B2401" s="15" t="s">
        <v>276</v>
      </c>
      <c r="C2401" s="12" t="s">
        <v>13</v>
      </c>
      <c r="D2401" s="12">
        <v>13</v>
      </c>
      <c r="E2401" s="12" t="s">
        <v>14</v>
      </c>
      <c r="F2401" s="43" t="s">
        <v>275</v>
      </c>
      <c r="G2401" s="27">
        <f t="shared" si="848"/>
        <v>173754342655</v>
      </c>
      <c r="H2401" s="27">
        <f t="shared" si="848"/>
        <v>0</v>
      </c>
      <c r="I2401" s="27">
        <f t="shared" si="848"/>
        <v>0</v>
      </c>
      <c r="J2401" s="27">
        <f t="shared" si="848"/>
        <v>0</v>
      </c>
      <c r="K2401" s="27">
        <f t="shared" si="848"/>
        <v>0</v>
      </c>
      <c r="L2401" s="27">
        <f t="shared" si="833"/>
        <v>0</v>
      </c>
      <c r="M2401" s="27">
        <f>+M2402</f>
        <v>173754342655</v>
      </c>
      <c r="N2401" s="27">
        <f t="shared" si="849"/>
        <v>173754342655</v>
      </c>
      <c r="O2401" s="27">
        <f t="shared" si="849"/>
        <v>173754342655</v>
      </c>
      <c r="P2401" s="27">
        <f t="shared" si="849"/>
        <v>26218470693</v>
      </c>
      <c r="Q2401" s="27">
        <f t="shared" si="849"/>
        <v>26218470693</v>
      </c>
    </row>
    <row r="2402" spans="1:17" ht="19.5" thickBot="1" x14ac:dyDescent="0.3">
      <c r="A2402" s="87" t="s">
        <v>515</v>
      </c>
      <c r="B2402" s="15" t="s">
        <v>277</v>
      </c>
      <c r="C2402" s="12" t="s">
        <v>13</v>
      </c>
      <c r="D2402" s="12">
        <v>13</v>
      </c>
      <c r="E2402" s="12" t="s">
        <v>14</v>
      </c>
      <c r="F2402" s="16" t="s">
        <v>257</v>
      </c>
      <c r="G2402" s="27">
        <f t="shared" si="848"/>
        <v>173754342655</v>
      </c>
      <c r="H2402" s="27">
        <f t="shared" si="848"/>
        <v>0</v>
      </c>
      <c r="I2402" s="27">
        <f t="shared" si="848"/>
        <v>0</v>
      </c>
      <c r="J2402" s="27">
        <f t="shared" si="848"/>
        <v>0</v>
      </c>
      <c r="K2402" s="27">
        <f t="shared" si="848"/>
        <v>0</v>
      </c>
      <c r="L2402" s="27">
        <f t="shared" si="833"/>
        <v>0</v>
      </c>
      <c r="M2402" s="27">
        <f>+M2403</f>
        <v>173754342655</v>
      </c>
      <c r="N2402" s="27">
        <f t="shared" si="849"/>
        <v>173754342655</v>
      </c>
      <c r="O2402" s="27">
        <f t="shared" si="849"/>
        <v>173754342655</v>
      </c>
      <c r="P2402" s="27">
        <f t="shared" si="849"/>
        <v>26218470693</v>
      </c>
      <c r="Q2402" s="27">
        <f t="shared" si="849"/>
        <v>26218470693</v>
      </c>
    </row>
    <row r="2403" spans="1:17" ht="19.5" thickBot="1" x14ac:dyDescent="0.3">
      <c r="A2403" s="87" t="s">
        <v>515</v>
      </c>
      <c r="B2403" s="18" t="s">
        <v>278</v>
      </c>
      <c r="C2403" s="19" t="s">
        <v>13</v>
      </c>
      <c r="D2403" s="19">
        <v>13</v>
      </c>
      <c r="E2403" s="19" t="s">
        <v>14</v>
      </c>
      <c r="F2403" s="20" t="s">
        <v>247</v>
      </c>
      <c r="G2403" s="21">
        <v>173754342655</v>
      </c>
      <c r="H2403" s="21">
        <v>0</v>
      </c>
      <c r="I2403" s="21">
        <v>0</v>
      </c>
      <c r="J2403" s="21">
        <v>0</v>
      </c>
      <c r="K2403" s="21">
        <v>0</v>
      </c>
      <c r="L2403" s="21">
        <f t="shared" si="833"/>
        <v>0</v>
      </c>
      <c r="M2403" s="21">
        <f>+G2403+L2403</f>
        <v>173754342655</v>
      </c>
      <c r="N2403" s="21">
        <v>173754342655</v>
      </c>
      <c r="O2403" s="21">
        <v>173754342655</v>
      </c>
      <c r="P2403" s="21">
        <v>26218470693</v>
      </c>
      <c r="Q2403" s="21">
        <v>26218470693</v>
      </c>
    </row>
    <row r="2404" spans="1:17" ht="63.75" thickBot="1" x14ac:dyDescent="0.3">
      <c r="A2404" s="87" t="s">
        <v>515</v>
      </c>
      <c r="B2404" s="15" t="s">
        <v>279</v>
      </c>
      <c r="C2404" s="12" t="s">
        <v>13</v>
      </c>
      <c r="D2404" s="12">
        <v>13</v>
      </c>
      <c r="E2404" s="12" t="s">
        <v>14</v>
      </c>
      <c r="F2404" s="16" t="s">
        <v>280</v>
      </c>
      <c r="G2404" s="27">
        <f t="shared" ref="G2404:K2406" si="850">+G2405</f>
        <v>188036887431</v>
      </c>
      <c r="H2404" s="27">
        <f t="shared" si="850"/>
        <v>0</v>
      </c>
      <c r="I2404" s="27">
        <f t="shared" si="850"/>
        <v>0</v>
      </c>
      <c r="J2404" s="27">
        <f t="shared" si="850"/>
        <v>0</v>
      </c>
      <c r="K2404" s="27">
        <f t="shared" si="850"/>
        <v>0</v>
      </c>
      <c r="L2404" s="27">
        <f t="shared" si="833"/>
        <v>0</v>
      </c>
      <c r="M2404" s="27">
        <f>+M2405</f>
        <v>188036887431</v>
      </c>
      <c r="N2404" s="27">
        <f t="shared" ref="N2404:Q2406" si="851">+N2405</f>
        <v>188036887431</v>
      </c>
      <c r="O2404" s="27">
        <f t="shared" si="851"/>
        <v>188036887431</v>
      </c>
      <c r="P2404" s="27">
        <f t="shared" si="851"/>
        <v>31914916292</v>
      </c>
      <c r="Q2404" s="27">
        <f t="shared" si="851"/>
        <v>31914916292</v>
      </c>
    </row>
    <row r="2405" spans="1:17" ht="63.75" thickBot="1" x14ac:dyDescent="0.3">
      <c r="A2405" s="87" t="s">
        <v>515</v>
      </c>
      <c r="B2405" s="15" t="s">
        <v>281</v>
      </c>
      <c r="C2405" s="12" t="s">
        <v>13</v>
      </c>
      <c r="D2405" s="12">
        <v>13</v>
      </c>
      <c r="E2405" s="12" t="s">
        <v>14</v>
      </c>
      <c r="F2405" s="43" t="s">
        <v>280</v>
      </c>
      <c r="G2405" s="27">
        <f t="shared" si="850"/>
        <v>188036887431</v>
      </c>
      <c r="H2405" s="27">
        <f t="shared" si="850"/>
        <v>0</v>
      </c>
      <c r="I2405" s="27">
        <f t="shared" si="850"/>
        <v>0</v>
      </c>
      <c r="J2405" s="27">
        <f t="shared" si="850"/>
        <v>0</v>
      </c>
      <c r="K2405" s="27">
        <f t="shared" si="850"/>
        <v>0</v>
      </c>
      <c r="L2405" s="27">
        <f t="shared" si="833"/>
        <v>0</v>
      </c>
      <c r="M2405" s="27">
        <f>+M2406</f>
        <v>188036887431</v>
      </c>
      <c r="N2405" s="27">
        <f t="shared" si="851"/>
        <v>188036887431</v>
      </c>
      <c r="O2405" s="27">
        <f t="shared" si="851"/>
        <v>188036887431</v>
      </c>
      <c r="P2405" s="27">
        <f t="shared" si="851"/>
        <v>31914916292</v>
      </c>
      <c r="Q2405" s="27">
        <f t="shared" si="851"/>
        <v>31914916292</v>
      </c>
    </row>
    <row r="2406" spans="1:17" ht="19.5" thickBot="1" x14ac:dyDescent="0.3">
      <c r="A2406" s="87" t="s">
        <v>515</v>
      </c>
      <c r="B2406" s="15" t="s">
        <v>282</v>
      </c>
      <c r="C2406" s="12" t="s">
        <v>13</v>
      </c>
      <c r="D2406" s="12">
        <v>13</v>
      </c>
      <c r="E2406" s="12" t="s">
        <v>14</v>
      </c>
      <c r="F2406" s="16" t="s">
        <v>257</v>
      </c>
      <c r="G2406" s="27">
        <f t="shared" si="850"/>
        <v>188036887431</v>
      </c>
      <c r="H2406" s="27">
        <f t="shared" si="850"/>
        <v>0</v>
      </c>
      <c r="I2406" s="27">
        <f t="shared" si="850"/>
        <v>0</v>
      </c>
      <c r="J2406" s="27">
        <f t="shared" si="850"/>
        <v>0</v>
      </c>
      <c r="K2406" s="27">
        <f t="shared" si="850"/>
        <v>0</v>
      </c>
      <c r="L2406" s="27">
        <f t="shared" si="833"/>
        <v>0</v>
      </c>
      <c r="M2406" s="27">
        <f>+M2407</f>
        <v>188036887431</v>
      </c>
      <c r="N2406" s="27">
        <f t="shared" si="851"/>
        <v>188036887431</v>
      </c>
      <c r="O2406" s="27">
        <f t="shared" si="851"/>
        <v>188036887431</v>
      </c>
      <c r="P2406" s="27">
        <f t="shared" si="851"/>
        <v>31914916292</v>
      </c>
      <c r="Q2406" s="27">
        <f t="shared" si="851"/>
        <v>31914916292</v>
      </c>
    </row>
    <row r="2407" spans="1:17" ht="19.5" thickBot="1" x14ac:dyDescent="0.3">
      <c r="A2407" s="87" t="s">
        <v>515</v>
      </c>
      <c r="B2407" s="18" t="s">
        <v>283</v>
      </c>
      <c r="C2407" s="19" t="s">
        <v>13</v>
      </c>
      <c r="D2407" s="19">
        <v>13</v>
      </c>
      <c r="E2407" s="19" t="s">
        <v>14</v>
      </c>
      <c r="F2407" s="20" t="s">
        <v>247</v>
      </c>
      <c r="G2407" s="21">
        <v>188036887431</v>
      </c>
      <c r="H2407" s="21">
        <v>0</v>
      </c>
      <c r="I2407" s="21">
        <v>0</v>
      </c>
      <c r="J2407" s="21">
        <v>0</v>
      </c>
      <c r="K2407" s="21">
        <v>0</v>
      </c>
      <c r="L2407" s="21">
        <f t="shared" si="833"/>
        <v>0</v>
      </c>
      <c r="M2407" s="21">
        <f>+G2407+L2407</f>
        <v>188036887431</v>
      </c>
      <c r="N2407" s="21">
        <v>188036887431</v>
      </c>
      <c r="O2407" s="21">
        <v>188036887431</v>
      </c>
      <c r="P2407" s="21">
        <v>31914916292</v>
      </c>
      <c r="Q2407" s="21">
        <v>31914916292</v>
      </c>
    </row>
    <row r="2408" spans="1:17" ht="63.75" thickBot="1" x14ac:dyDescent="0.3">
      <c r="A2408" s="87" t="s">
        <v>515</v>
      </c>
      <c r="B2408" s="15" t="s">
        <v>284</v>
      </c>
      <c r="C2408" s="12" t="s">
        <v>13</v>
      </c>
      <c r="D2408" s="12">
        <v>13</v>
      </c>
      <c r="E2408" s="12" t="s">
        <v>14</v>
      </c>
      <c r="F2408" s="16" t="s">
        <v>285</v>
      </c>
      <c r="G2408" s="27">
        <f t="shared" ref="G2408:K2410" si="852">+G2409</f>
        <v>230526549416</v>
      </c>
      <c r="H2408" s="27">
        <f t="shared" si="852"/>
        <v>0</v>
      </c>
      <c r="I2408" s="27">
        <f t="shared" si="852"/>
        <v>0</v>
      </c>
      <c r="J2408" s="27">
        <f t="shared" si="852"/>
        <v>0</v>
      </c>
      <c r="K2408" s="27">
        <f t="shared" si="852"/>
        <v>0</v>
      </c>
      <c r="L2408" s="27">
        <f t="shared" si="833"/>
        <v>0</v>
      </c>
      <c r="M2408" s="27">
        <f>+M2409</f>
        <v>230526549416</v>
      </c>
      <c r="N2408" s="27">
        <f t="shared" ref="N2408:Q2410" si="853">+N2409</f>
        <v>230526549416</v>
      </c>
      <c r="O2408" s="27">
        <f t="shared" si="853"/>
        <v>230526549416</v>
      </c>
      <c r="P2408" s="27">
        <f t="shared" si="853"/>
        <v>27184528940</v>
      </c>
      <c r="Q2408" s="27">
        <f t="shared" si="853"/>
        <v>27184528940</v>
      </c>
    </row>
    <row r="2409" spans="1:17" ht="63.75" thickBot="1" x14ac:dyDescent="0.3">
      <c r="A2409" s="87" t="s">
        <v>515</v>
      </c>
      <c r="B2409" s="15" t="s">
        <v>286</v>
      </c>
      <c r="C2409" s="12" t="s">
        <v>13</v>
      </c>
      <c r="D2409" s="12">
        <v>13</v>
      </c>
      <c r="E2409" s="12" t="s">
        <v>14</v>
      </c>
      <c r="F2409" s="43" t="s">
        <v>285</v>
      </c>
      <c r="G2409" s="27">
        <f t="shared" si="852"/>
        <v>230526549416</v>
      </c>
      <c r="H2409" s="27">
        <f t="shared" si="852"/>
        <v>0</v>
      </c>
      <c r="I2409" s="27">
        <f t="shared" si="852"/>
        <v>0</v>
      </c>
      <c r="J2409" s="27">
        <f t="shared" si="852"/>
        <v>0</v>
      </c>
      <c r="K2409" s="27">
        <f t="shared" si="852"/>
        <v>0</v>
      </c>
      <c r="L2409" s="27">
        <f t="shared" si="833"/>
        <v>0</v>
      </c>
      <c r="M2409" s="27">
        <f>+M2410</f>
        <v>230526549416</v>
      </c>
      <c r="N2409" s="27">
        <f t="shared" si="853"/>
        <v>230526549416</v>
      </c>
      <c r="O2409" s="27">
        <f t="shared" si="853"/>
        <v>230526549416</v>
      </c>
      <c r="P2409" s="27">
        <f t="shared" si="853"/>
        <v>27184528940</v>
      </c>
      <c r="Q2409" s="27">
        <f t="shared" si="853"/>
        <v>27184528940</v>
      </c>
    </row>
    <row r="2410" spans="1:17" ht="19.5" thickBot="1" x14ac:dyDescent="0.3">
      <c r="A2410" s="87" t="s">
        <v>515</v>
      </c>
      <c r="B2410" s="15" t="s">
        <v>287</v>
      </c>
      <c r="C2410" s="12" t="s">
        <v>13</v>
      </c>
      <c r="D2410" s="12">
        <v>13</v>
      </c>
      <c r="E2410" s="12" t="s">
        <v>14</v>
      </c>
      <c r="F2410" s="16" t="s">
        <v>257</v>
      </c>
      <c r="G2410" s="27">
        <f t="shared" si="852"/>
        <v>230526549416</v>
      </c>
      <c r="H2410" s="27">
        <f t="shared" si="852"/>
        <v>0</v>
      </c>
      <c r="I2410" s="27">
        <f t="shared" si="852"/>
        <v>0</v>
      </c>
      <c r="J2410" s="27">
        <f t="shared" si="852"/>
        <v>0</v>
      </c>
      <c r="K2410" s="27">
        <f t="shared" si="852"/>
        <v>0</v>
      </c>
      <c r="L2410" s="27">
        <f t="shared" si="833"/>
        <v>0</v>
      </c>
      <c r="M2410" s="27">
        <f>+M2411</f>
        <v>230526549416</v>
      </c>
      <c r="N2410" s="27">
        <f t="shared" si="853"/>
        <v>230526549416</v>
      </c>
      <c r="O2410" s="27">
        <f t="shared" si="853"/>
        <v>230526549416</v>
      </c>
      <c r="P2410" s="27">
        <f t="shared" si="853"/>
        <v>27184528940</v>
      </c>
      <c r="Q2410" s="27">
        <f t="shared" si="853"/>
        <v>27184528940</v>
      </c>
    </row>
    <row r="2411" spans="1:17" ht="19.5" thickBot="1" x14ac:dyDescent="0.3">
      <c r="A2411" s="87" t="s">
        <v>515</v>
      </c>
      <c r="B2411" s="18" t="s">
        <v>288</v>
      </c>
      <c r="C2411" s="19" t="s">
        <v>13</v>
      </c>
      <c r="D2411" s="19">
        <v>13</v>
      </c>
      <c r="E2411" s="19" t="s">
        <v>14</v>
      </c>
      <c r="F2411" s="20" t="s">
        <v>247</v>
      </c>
      <c r="G2411" s="21">
        <v>230526549416</v>
      </c>
      <c r="H2411" s="21">
        <v>0</v>
      </c>
      <c r="I2411" s="21">
        <v>0</v>
      </c>
      <c r="J2411" s="21">
        <v>0</v>
      </c>
      <c r="K2411" s="21">
        <v>0</v>
      </c>
      <c r="L2411" s="21">
        <f t="shared" si="833"/>
        <v>0</v>
      </c>
      <c r="M2411" s="21">
        <f>+G2411+L2411</f>
        <v>230526549416</v>
      </c>
      <c r="N2411" s="21">
        <v>230526549416</v>
      </c>
      <c r="O2411" s="21">
        <v>230526549416</v>
      </c>
      <c r="P2411" s="21">
        <v>27184528940</v>
      </c>
      <c r="Q2411" s="21">
        <v>27184528940</v>
      </c>
    </row>
    <row r="2412" spans="1:17" ht="32.25" thickBot="1" x14ac:dyDescent="0.3">
      <c r="A2412" s="87" t="s">
        <v>515</v>
      </c>
      <c r="B2412" s="44" t="s">
        <v>289</v>
      </c>
      <c r="C2412" s="12" t="s">
        <v>13</v>
      </c>
      <c r="D2412" s="12">
        <v>13</v>
      </c>
      <c r="E2412" s="12" t="s">
        <v>14</v>
      </c>
      <c r="F2412" s="16" t="s">
        <v>290</v>
      </c>
      <c r="G2412" s="27">
        <f t="shared" ref="G2412:K2413" si="854">+G2413</f>
        <v>12654096592</v>
      </c>
      <c r="H2412" s="27">
        <f t="shared" si="854"/>
        <v>0</v>
      </c>
      <c r="I2412" s="27">
        <f t="shared" si="854"/>
        <v>0</v>
      </c>
      <c r="J2412" s="27">
        <f t="shared" si="854"/>
        <v>0</v>
      </c>
      <c r="K2412" s="27">
        <f t="shared" si="854"/>
        <v>0</v>
      </c>
      <c r="L2412" s="27">
        <f t="shared" si="833"/>
        <v>0</v>
      </c>
      <c r="M2412" s="27">
        <f>+G2412+L2412</f>
        <v>12654096592</v>
      </c>
      <c r="N2412" s="27">
        <f t="shared" ref="N2412:Q2413" si="855">+N2413</f>
        <v>11818536156.59</v>
      </c>
      <c r="O2412" s="27">
        <f t="shared" si="855"/>
        <v>11464779245.18</v>
      </c>
      <c r="P2412" s="27">
        <f t="shared" si="855"/>
        <v>7725738648.3400002</v>
      </c>
      <c r="Q2412" s="27">
        <f t="shared" si="855"/>
        <v>7699117453.3400002</v>
      </c>
    </row>
    <row r="2413" spans="1:17" ht="32.25" thickBot="1" x14ac:dyDescent="0.3">
      <c r="A2413" s="87" t="s">
        <v>515</v>
      </c>
      <c r="B2413" s="15" t="s">
        <v>291</v>
      </c>
      <c r="C2413" s="12" t="s">
        <v>13</v>
      </c>
      <c r="D2413" s="12">
        <v>13</v>
      </c>
      <c r="E2413" s="12" t="s">
        <v>14</v>
      </c>
      <c r="F2413" s="16" t="s">
        <v>290</v>
      </c>
      <c r="G2413" s="27">
        <f t="shared" si="854"/>
        <v>12654096592</v>
      </c>
      <c r="H2413" s="27">
        <f t="shared" si="854"/>
        <v>0</v>
      </c>
      <c r="I2413" s="27">
        <f t="shared" si="854"/>
        <v>0</v>
      </c>
      <c r="J2413" s="27">
        <f t="shared" si="854"/>
        <v>0</v>
      </c>
      <c r="K2413" s="27">
        <f t="shared" si="854"/>
        <v>0</v>
      </c>
      <c r="L2413" s="27">
        <f t="shared" si="833"/>
        <v>0</v>
      </c>
      <c r="M2413" s="27">
        <f>+M2414</f>
        <v>12654096592</v>
      </c>
      <c r="N2413" s="27">
        <f t="shared" si="855"/>
        <v>11818536156.59</v>
      </c>
      <c r="O2413" s="27">
        <f t="shared" si="855"/>
        <v>11464779245.18</v>
      </c>
      <c r="P2413" s="27">
        <f t="shared" si="855"/>
        <v>7725738648.3400002</v>
      </c>
      <c r="Q2413" s="27">
        <f t="shared" si="855"/>
        <v>7699117453.3400002</v>
      </c>
    </row>
    <row r="2414" spans="1:17" ht="48" thickBot="1" x14ac:dyDescent="0.3">
      <c r="A2414" s="87" t="s">
        <v>515</v>
      </c>
      <c r="B2414" s="15" t="s">
        <v>292</v>
      </c>
      <c r="C2414" s="12" t="s">
        <v>13</v>
      </c>
      <c r="D2414" s="12">
        <v>13</v>
      </c>
      <c r="E2414" s="12" t="s">
        <v>14</v>
      </c>
      <c r="F2414" s="16" t="s">
        <v>293</v>
      </c>
      <c r="G2414" s="27">
        <f>SUM(G2415:G2415)</f>
        <v>12654096592</v>
      </c>
      <c r="H2414" s="27">
        <f>SUM(H2415:H2415)</f>
        <v>0</v>
      </c>
      <c r="I2414" s="27">
        <f>SUM(I2415:I2415)</f>
        <v>0</v>
      </c>
      <c r="J2414" s="27">
        <f>SUM(J2415:J2415)</f>
        <v>0</v>
      </c>
      <c r="K2414" s="27">
        <f>SUM(K2415:K2415)</f>
        <v>0</v>
      </c>
      <c r="L2414" s="27">
        <f t="shared" si="833"/>
        <v>0</v>
      </c>
      <c r="M2414" s="27">
        <f>SUM(M2415:M2415)</f>
        <v>12654096592</v>
      </c>
      <c r="N2414" s="27">
        <f>SUM(N2415:N2415)</f>
        <v>11818536156.59</v>
      </c>
      <c r="O2414" s="27">
        <f>SUM(O2415:O2415)</f>
        <v>11464779245.18</v>
      </c>
      <c r="P2414" s="27">
        <f>SUM(P2415:P2415)</f>
        <v>7725738648.3400002</v>
      </c>
      <c r="Q2414" s="27">
        <f>SUM(Q2415:Q2415)</f>
        <v>7699117453.3400002</v>
      </c>
    </row>
    <row r="2415" spans="1:17" ht="19.5" thickBot="1" x14ac:dyDescent="0.3">
      <c r="A2415" s="87" t="s">
        <v>515</v>
      </c>
      <c r="B2415" s="18" t="s">
        <v>294</v>
      </c>
      <c r="C2415" s="19" t="s">
        <v>13</v>
      </c>
      <c r="D2415" s="19">
        <v>13</v>
      </c>
      <c r="E2415" s="19" t="s">
        <v>14</v>
      </c>
      <c r="F2415" s="20" t="s">
        <v>247</v>
      </c>
      <c r="G2415" s="21">
        <v>12654096592</v>
      </c>
      <c r="H2415" s="21">
        <v>0</v>
      </c>
      <c r="I2415" s="21">
        <v>0</v>
      </c>
      <c r="J2415" s="21">
        <v>0</v>
      </c>
      <c r="K2415" s="21">
        <v>0</v>
      </c>
      <c r="L2415" s="21">
        <f t="shared" si="833"/>
        <v>0</v>
      </c>
      <c r="M2415" s="21">
        <f>+G2415+L2415</f>
        <v>12654096592</v>
      </c>
      <c r="N2415" s="25">
        <v>11818536156.59</v>
      </c>
      <c r="O2415" s="21">
        <v>11464779245.18</v>
      </c>
      <c r="P2415" s="21">
        <v>7725738648.3400002</v>
      </c>
      <c r="Q2415" s="21">
        <v>7699117453.3400002</v>
      </c>
    </row>
    <row r="2416" spans="1:17" ht="63.75" thickBot="1" x14ac:dyDescent="0.3">
      <c r="A2416" s="87" t="s">
        <v>515</v>
      </c>
      <c r="B2416" s="15" t="s">
        <v>295</v>
      </c>
      <c r="C2416" s="12" t="s">
        <v>13</v>
      </c>
      <c r="D2416" s="12">
        <v>13</v>
      </c>
      <c r="E2416" s="12" t="s">
        <v>14</v>
      </c>
      <c r="F2416" s="16" t="s">
        <v>296</v>
      </c>
      <c r="G2416" s="27">
        <f t="shared" ref="G2416:K2418" si="856">+G2417</f>
        <v>222571821813</v>
      </c>
      <c r="H2416" s="27">
        <f t="shared" si="856"/>
        <v>0</v>
      </c>
      <c r="I2416" s="27">
        <f t="shared" si="856"/>
        <v>0</v>
      </c>
      <c r="J2416" s="27">
        <f t="shared" si="856"/>
        <v>0</v>
      </c>
      <c r="K2416" s="27">
        <f t="shared" si="856"/>
        <v>0</v>
      </c>
      <c r="L2416" s="27">
        <f t="shared" si="833"/>
        <v>0</v>
      </c>
      <c r="M2416" s="27">
        <f>+M2417</f>
        <v>222571821813</v>
      </c>
      <c r="N2416" s="27">
        <f t="shared" ref="N2416:Q2418" si="857">+N2417</f>
        <v>222571821813</v>
      </c>
      <c r="O2416" s="27">
        <f t="shared" si="857"/>
        <v>222571821813</v>
      </c>
      <c r="P2416" s="27">
        <f t="shared" si="857"/>
        <v>7839829655</v>
      </c>
      <c r="Q2416" s="27">
        <f t="shared" si="857"/>
        <v>7839829655</v>
      </c>
    </row>
    <row r="2417" spans="1:17" ht="63.75" thickBot="1" x14ac:dyDescent="0.3">
      <c r="A2417" s="87" t="s">
        <v>515</v>
      </c>
      <c r="B2417" s="15" t="s">
        <v>297</v>
      </c>
      <c r="C2417" s="12" t="s">
        <v>13</v>
      </c>
      <c r="D2417" s="12">
        <v>13</v>
      </c>
      <c r="E2417" s="12" t="s">
        <v>14</v>
      </c>
      <c r="F2417" s="43" t="s">
        <v>296</v>
      </c>
      <c r="G2417" s="27">
        <f t="shared" si="856"/>
        <v>222571821813</v>
      </c>
      <c r="H2417" s="27">
        <f t="shared" si="856"/>
        <v>0</v>
      </c>
      <c r="I2417" s="27">
        <f t="shared" si="856"/>
        <v>0</v>
      </c>
      <c r="J2417" s="27">
        <f t="shared" si="856"/>
        <v>0</v>
      </c>
      <c r="K2417" s="27">
        <f t="shared" si="856"/>
        <v>0</v>
      </c>
      <c r="L2417" s="27">
        <f t="shared" si="833"/>
        <v>0</v>
      </c>
      <c r="M2417" s="27">
        <f>+M2418</f>
        <v>222571821813</v>
      </c>
      <c r="N2417" s="27">
        <f t="shared" si="857"/>
        <v>222571821813</v>
      </c>
      <c r="O2417" s="27">
        <f t="shared" si="857"/>
        <v>222571821813</v>
      </c>
      <c r="P2417" s="27">
        <f t="shared" si="857"/>
        <v>7839829655</v>
      </c>
      <c r="Q2417" s="27">
        <f t="shared" si="857"/>
        <v>7839829655</v>
      </c>
    </row>
    <row r="2418" spans="1:17" ht="19.5" thickBot="1" x14ac:dyDescent="0.3">
      <c r="A2418" s="87" t="s">
        <v>515</v>
      </c>
      <c r="B2418" s="15" t="s">
        <v>298</v>
      </c>
      <c r="C2418" s="12" t="s">
        <v>13</v>
      </c>
      <c r="D2418" s="12">
        <v>13</v>
      </c>
      <c r="E2418" s="12" t="s">
        <v>14</v>
      </c>
      <c r="F2418" s="16" t="s">
        <v>257</v>
      </c>
      <c r="G2418" s="27">
        <f t="shared" si="856"/>
        <v>222571821813</v>
      </c>
      <c r="H2418" s="27">
        <f t="shared" si="856"/>
        <v>0</v>
      </c>
      <c r="I2418" s="27">
        <f t="shared" si="856"/>
        <v>0</v>
      </c>
      <c r="J2418" s="27">
        <f t="shared" si="856"/>
        <v>0</v>
      </c>
      <c r="K2418" s="27">
        <f t="shared" si="856"/>
        <v>0</v>
      </c>
      <c r="L2418" s="27">
        <f t="shared" si="833"/>
        <v>0</v>
      </c>
      <c r="M2418" s="27">
        <f>+M2419</f>
        <v>222571821813</v>
      </c>
      <c r="N2418" s="27">
        <f t="shared" si="857"/>
        <v>222571821813</v>
      </c>
      <c r="O2418" s="27">
        <f t="shared" si="857"/>
        <v>222571821813</v>
      </c>
      <c r="P2418" s="27">
        <f t="shared" si="857"/>
        <v>7839829655</v>
      </c>
      <c r="Q2418" s="27">
        <f t="shared" si="857"/>
        <v>7839829655</v>
      </c>
    </row>
    <row r="2419" spans="1:17" ht="19.5" thickBot="1" x14ac:dyDescent="0.3">
      <c r="A2419" s="87" t="s">
        <v>515</v>
      </c>
      <c r="B2419" s="18" t="s">
        <v>299</v>
      </c>
      <c r="C2419" s="19" t="s">
        <v>13</v>
      </c>
      <c r="D2419" s="19">
        <v>13</v>
      </c>
      <c r="E2419" s="19" t="s">
        <v>14</v>
      </c>
      <c r="F2419" s="20" t="s">
        <v>247</v>
      </c>
      <c r="G2419" s="21">
        <v>222571821813</v>
      </c>
      <c r="H2419" s="21">
        <v>0</v>
      </c>
      <c r="I2419" s="21">
        <v>0</v>
      </c>
      <c r="J2419" s="21">
        <v>0</v>
      </c>
      <c r="K2419" s="21">
        <v>0</v>
      </c>
      <c r="L2419" s="21">
        <f t="shared" si="833"/>
        <v>0</v>
      </c>
      <c r="M2419" s="21">
        <f>+G2419+L2419</f>
        <v>222571821813</v>
      </c>
      <c r="N2419" s="21">
        <v>222571821813</v>
      </c>
      <c r="O2419" s="21">
        <v>222571821813</v>
      </c>
      <c r="P2419" s="21">
        <v>7839829655</v>
      </c>
      <c r="Q2419" s="21">
        <v>7839829655</v>
      </c>
    </row>
    <row r="2420" spans="1:17" ht="48" thickBot="1" x14ac:dyDescent="0.3">
      <c r="A2420" s="87" t="s">
        <v>515</v>
      </c>
      <c r="B2420" s="15" t="s">
        <v>300</v>
      </c>
      <c r="C2420" s="12" t="s">
        <v>13</v>
      </c>
      <c r="D2420" s="12">
        <v>13</v>
      </c>
      <c r="E2420" s="12" t="s">
        <v>14</v>
      </c>
      <c r="F2420" s="16" t="s">
        <v>301</v>
      </c>
      <c r="G2420" s="27">
        <f t="shared" ref="G2420:K2422" si="858">+G2421</f>
        <v>256174672458</v>
      </c>
      <c r="H2420" s="27">
        <f t="shared" si="858"/>
        <v>0</v>
      </c>
      <c r="I2420" s="27">
        <f t="shared" si="858"/>
        <v>0</v>
      </c>
      <c r="J2420" s="27">
        <f t="shared" si="858"/>
        <v>0</v>
      </c>
      <c r="K2420" s="27">
        <f t="shared" si="858"/>
        <v>0</v>
      </c>
      <c r="L2420" s="27">
        <f t="shared" si="833"/>
        <v>0</v>
      </c>
      <c r="M2420" s="27">
        <f>+M2421</f>
        <v>256174672458</v>
      </c>
      <c r="N2420" s="27">
        <f t="shared" ref="N2420:Q2422" si="859">+N2421</f>
        <v>256174672458</v>
      </c>
      <c r="O2420" s="27">
        <f t="shared" si="859"/>
        <v>256174672458</v>
      </c>
      <c r="P2420" s="27">
        <f t="shared" si="859"/>
        <v>783848182</v>
      </c>
      <c r="Q2420" s="27">
        <f t="shared" si="859"/>
        <v>783848182</v>
      </c>
    </row>
    <row r="2421" spans="1:17" ht="48" thickBot="1" x14ac:dyDescent="0.3">
      <c r="A2421" s="87" t="s">
        <v>515</v>
      </c>
      <c r="B2421" s="15" t="s">
        <v>302</v>
      </c>
      <c r="C2421" s="12" t="s">
        <v>13</v>
      </c>
      <c r="D2421" s="12">
        <v>13</v>
      </c>
      <c r="E2421" s="12" t="s">
        <v>14</v>
      </c>
      <c r="F2421" s="16" t="s">
        <v>301</v>
      </c>
      <c r="G2421" s="27">
        <f t="shared" si="858"/>
        <v>256174672458</v>
      </c>
      <c r="H2421" s="27">
        <f t="shared" si="858"/>
        <v>0</v>
      </c>
      <c r="I2421" s="27">
        <f t="shared" si="858"/>
        <v>0</v>
      </c>
      <c r="J2421" s="27">
        <f t="shared" si="858"/>
        <v>0</v>
      </c>
      <c r="K2421" s="27">
        <f t="shared" si="858"/>
        <v>0</v>
      </c>
      <c r="L2421" s="27">
        <f t="shared" si="833"/>
        <v>0</v>
      </c>
      <c r="M2421" s="27">
        <f>+M2422</f>
        <v>256174672458</v>
      </c>
      <c r="N2421" s="27">
        <f t="shared" si="859"/>
        <v>256174672458</v>
      </c>
      <c r="O2421" s="27">
        <f t="shared" si="859"/>
        <v>256174672458</v>
      </c>
      <c r="P2421" s="27">
        <f t="shared" si="859"/>
        <v>783848182</v>
      </c>
      <c r="Q2421" s="27">
        <f t="shared" si="859"/>
        <v>783848182</v>
      </c>
    </row>
    <row r="2422" spans="1:17" ht="19.5" thickBot="1" x14ac:dyDescent="0.3">
      <c r="A2422" s="87" t="s">
        <v>515</v>
      </c>
      <c r="B2422" s="15" t="s">
        <v>303</v>
      </c>
      <c r="C2422" s="12" t="s">
        <v>13</v>
      </c>
      <c r="D2422" s="12">
        <v>13</v>
      </c>
      <c r="E2422" s="12" t="s">
        <v>14</v>
      </c>
      <c r="F2422" s="16" t="s">
        <v>257</v>
      </c>
      <c r="G2422" s="27">
        <f t="shared" si="858"/>
        <v>256174672458</v>
      </c>
      <c r="H2422" s="27">
        <f t="shared" si="858"/>
        <v>0</v>
      </c>
      <c r="I2422" s="27">
        <f t="shared" si="858"/>
        <v>0</v>
      </c>
      <c r="J2422" s="27">
        <f t="shared" si="858"/>
        <v>0</v>
      </c>
      <c r="K2422" s="27">
        <f t="shared" si="858"/>
        <v>0</v>
      </c>
      <c r="L2422" s="27">
        <f t="shared" si="833"/>
        <v>0</v>
      </c>
      <c r="M2422" s="27">
        <f>+M2423</f>
        <v>256174672458</v>
      </c>
      <c r="N2422" s="27">
        <f t="shared" si="859"/>
        <v>256174672458</v>
      </c>
      <c r="O2422" s="27">
        <f t="shared" si="859"/>
        <v>256174672458</v>
      </c>
      <c r="P2422" s="27">
        <f t="shared" si="859"/>
        <v>783848182</v>
      </c>
      <c r="Q2422" s="27">
        <f t="shared" si="859"/>
        <v>783848182</v>
      </c>
    </row>
    <row r="2423" spans="1:17" ht="19.5" thickBot="1" x14ac:dyDescent="0.3">
      <c r="A2423" s="87" t="s">
        <v>515</v>
      </c>
      <c r="B2423" s="18" t="s">
        <v>304</v>
      </c>
      <c r="C2423" s="19" t="s">
        <v>13</v>
      </c>
      <c r="D2423" s="19">
        <v>13</v>
      </c>
      <c r="E2423" s="19" t="s">
        <v>14</v>
      </c>
      <c r="F2423" s="20" t="s">
        <v>247</v>
      </c>
      <c r="G2423" s="21">
        <v>256174672458</v>
      </c>
      <c r="H2423" s="21">
        <v>0</v>
      </c>
      <c r="I2423" s="21">
        <v>0</v>
      </c>
      <c r="J2423" s="21">
        <v>0</v>
      </c>
      <c r="K2423" s="21">
        <v>0</v>
      </c>
      <c r="L2423" s="21">
        <f t="shared" si="833"/>
        <v>0</v>
      </c>
      <c r="M2423" s="21">
        <f>+G2423+L2423</f>
        <v>256174672458</v>
      </c>
      <c r="N2423" s="21">
        <v>256174672458</v>
      </c>
      <c r="O2423" s="21">
        <v>256174672458</v>
      </c>
      <c r="P2423" s="21">
        <v>783848182</v>
      </c>
      <c r="Q2423" s="21">
        <v>783848182</v>
      </c>
    </row>
    <row r="2424" spans="1:17" ht="63.75" thickBot="1" x14ac:dyDescent="0.3">
      <c r="A2424" s="87" t="s">
        <v>515</v>
      </c>
      <c r="B2424" s="15" t="s">
        <v>305</v>
      </c>
      <c r="C2424" s="12" t="s">
        <v>13</v>
      </c>
      <c r="D2424" s="12">
        <v>13</v>
      </c>
      <c r="E2424" s="12" t="s">
        <v>14</v>
      </c>
      <c r="F2424" s="16" t="s">
        <v>306</v>
      </c>
      <c r="G2424" s="27">
        <f t="shared" ref="G2424:K2426" si="860">+G2425</f>
        <v>133566456234</v>
      </c>
      <c r="H2424" s="27">
        <f t="shared" si="860"/>
        <v>0</v>
      </c>
      <c r="I2424" s="27">
        <f t="shared" si="860"/>
        <v>0</v>
      </c>
      <c r="J2424" s="27">
        <f t="shared" si="860"/>
        <v>0</v>
      </c>
      <c r="K2424" s="27">
        <f t="shared" si="860"/>
        <v>0</v>
      </c>
      <c r="L2424" s="27">
        <f t="shared" si="833"/>
        <v>0</v>
      </c>
      <c r="M2424" s="27">
        <f>+M2425</f>
        <v>133566456234</v>
      </c>
      <c r="N2424" s="27">
        <f t="shared" ref="N2424:Q2426" si="861">+N2425</f>
        <v>133566456234</v>
      </c>
      <c r="O2424" s="27">
        <f t="shared" si="861"/>
        <v>133566456234</v>
      </c>
      <c r="P2424" s="27">
        <f t="shared" si="861"/>
        <v>426302018</v>
      </c>
      <c r="Q2424" s="27">
        <f t="shared" si="861"/>
        <v>426302018</v>
      </c>
    </row>
    <row r="2425" spans="1:17" ht="63.75" thickBot="1" x14ac:dyDescent="0.3">
      <c r="A2425" s="87" t="s">
        <v>515</v>
      </c>
      <c r="B2425" s="15" t="s">
        <v>307</v>
      </c>
      <c r="C2425" s="12" t="s">
        <v>13</v>
      </c>
      <c r="D2425" s="12">
        <v>13</v>
      </c>
      <c r="E2425" s="12" t="s">
        <v>14</v>
      </c>
      <c r="F2425" s="43" t="s">
        <v>306</v>
      </c>
      <c r="G2425" s="27">
        <f t="shared" si="860"/>
        <v>133566456234</v>
      </c>
      <c r="H2425" s="27">
        <f t="shared" si="860"/>
        <v>0</v>
      </c>
      <c r="I2425" s="27">
        <f t="shared" si="860"/>
        <v>0</v>
      </c>
      <c r="J2425" s="27">
        <f t="shared" si="860"/>
        <v>0</v>
      </c>
      <c r="K2425" s="27">
        <f t="shared" si="860"/>
        <v>0</v>
      </c>
      <c r="L2425" s="27">
        <f t="shared" si="833"/>
        <v>0</v>
      </c>
      <c r="M2425" s="27">
        <f>+M2426</f>
        <v>133566456234</v>
      </c>
      <c r="N2425" s="27">
        <f t="shared" si="861"/>
        <v>133566456234</v>
      </c>
      <c r="O2425" s="27">
        <f t="shared" si="861"/>
        <v>133566456234</v>
      </c>
      <c r="P2425" s="27">
        <f t="shared" si="861"/>
        <v>426302018</v>
      </c>
      <c r="Q2425" s="27">
        <f t="shared" si="861"/>
        <v>426302018</v>
      </c>
    </row>
    <row r="2426" spans="1:17" ht="19.5" thickBot="1" x14ac:dyDescent="0.3">
      <c r="A2426" s="87" t="s">
        <v>515</v>
      </c>
      <c r="B2426" s="15" t="s">
        <v>308</v>
      </c>
      <c r="C2426" s="12" t="s">
        <v>13</v>
      </c>
      <c r="D2426" s="12">
        <v>13</v>
      </c>
      <c r="E2426" s="12" t="s">
        <v>14</v>
      </c>
      <c r="F2426" s="16" t="s">
        <v>257</v>
      </c>
      <c r="G2426" s="27">
        <f t="shared" si="860"/>
        <v>133566456234</v>
      </c>
      <c r="H2426" s="27">
        <f t="shared" si="860"/>
        <v>0</v>
      </c>
      <c r="I2426" s="27">
        <f t="shared" si="860"/>
        <v>0</v>
      </c>
      <c r="J2426" s="27">
        <f t="shared" si="860"/>
        <v>0</v>
      </c>
      <c r="K2426" s="27">
        <f t="shared" si="860"/>
        <v>0</v>
      </c>
      <c r="L2426" s="27">
        <f t="shared" si="833"/>
        <v>0</v>
      </c>
      <c r="M2426" s="27">
        <f>+M2427</f>
        <v>133566456234</v>
      </c>
      <c r="N2426" s="27">
        <f t="shared" si="861"/>
        <v>133566456234</v>
      </c>
      <c r="O2426" s="27">
        <f t="shared" si="861"/>
        <v>133566456234</v>
      </c>
      <c r="P2426" s="27">
        <f t="shared" si="861"/>
        <v>426302018</v>
      </c>
      <c r="Q2426" s="27">
        <f t="shared" si="861"/>
        <v>426302018</v>
      </c>
    </row>
    <row r="2427" spans="1:17" ht="19.5" thickBot="1" x14ac:dyDescent="0.3">
      <c r="A2427" s="87" t="s">
        <v>515</v>
      </c>
      <c r="B2427" s="18" t="s">
        <v>309</v>
      </c>
      <c r="C2427" s="19" t="s">
        <v>13</v>
      </c>
      <c r="D2427" s="19">
        <v>13</v>
      </c>
      <c r="E2427" s="19" t="s">
        <v>14</v>
      </c>
      <c r="F2427" s="20" t="s">
        <v>247</v>
      </c>
      <c r="G2427" s="21">
        <v>133566456234</v>
      </c>
      <c r="H2427" s="21">
        <v>0</v>
      </c>
      <c r="I2427" s="21">
        <v>0</v>
      </c>
      <c r="J2427" s="21">
        <v>0</v>
      </c>
      <c r="K2427" s="21">
        <v>0</v>
      </c>
      <c r="L2427" s="21">
        <f t="shared" si="833"/>
        <v>0</v>
      </c>
      <c r="M2427" s="21">
        <f>+G2427+L2427</f>
        <v>133566456234</v>
      </c>
      <c r="N2427" s="21">
        <v>133566456234</v>
      </c>
      <c r="O2427" s="21">
        <v>133566456234</v>
      </c>
      <c r="P2427" s="21">
        <v>426302018</v>
      </c>
      <c r="Q2427" s="21">
        <v>426302018</v>
      </c>
    </row>
    <row r="2428" spans="1:17" ht="63.75" thickBot="1" x14ac:dyDescent="0.3">
      <c r="A2428" s="87" t="s">
        <v>515</v>
      </c>
      <c r="B2428" s="15" t="s">
        <v>310</v>
      </c>
      <c r="C2428" s="12" t="s">
        <v>13</v>
      </c>
      <c r="D2428" s="12">
        <v>13</v>
      </c>
      <c r="E2428" s="12" t="s">
        <v>14</v>
      </c>
      <c r="F2428" s="16" t="s">
        <v>311</v>
      </c>
      <c r="G2428" s="27">
        <f t="shared" ref="G2428:K2430" si="862">+G2429</f>
        <v>92126982346</v>
      </c>
      <c r="H2428" s="27">
        <f t="shared" si="862"/>
        <v>0</v>
      </c>
      <c r="I2428" s="27">
        <f t="shared" si="862"/>
        <v>0</v>
      </c>
      <c r="J2428" s="27">
        <f t="shared" si="862"/>
        <v>0</v>
      </c>
      <c r="K2428" s="27">
        <f t="shared" si="862"/>
        <v>0</v>
      </c>
      <c r="L2428" s="27">
        <f t="shared" si="833"/>
        <v>0</v>
      </c>
      <c r="M2428" s="27">
        <f>+M2429</f>
        <v>92126982346</v>
      </c>
      <c r="N2428" s="27">
        <f t="shared" ref="N2428:Q2430" si="863">+N2429</f>
        <v>92126982346</v>
      </c>
      <c r="O2428" s="27">
        <f t="shared" si="863"/>
        <v>92126982346</v>
      </c>
      <c r="P2428" s="27">
        <f t="shared" si="863"/>
        <v>308643829</v>
      </c>
      <c r="Q2428" s="27">
        <f t="shared" si="863"/>
        <v>308643829</v>
      </c>
    </row>
    <row r="2429" spans="1:17" ht="63.75" thickBot="1" x14ac:dyDescent="0.3">
      <c r="A2429" s="87" t="s">
        <v>515</v>
      </c>
      <c r="B2429" s="15" t="s">
        <v>312</v>
      </c>
      <c r="C2429" s="12" t="s">
        <v>13</v>
      </c>
      <c r="D2429" s="12">
        <v>13</v>
      </c>
      <c r="E2429" s="12" t="s">
        <v>14</v>
      </c>
      <c r="F2429" s="43" t="s">
        <v>311</v>
      </c>
      <c r="G2429" s="27">
        <f t="shared" si="862"/>
        <v>92126982346</v>
      </c>
      <c r="H2429" s="27">
        <f t="shared" si="862"/>
        <v>0</v>
      </c>
      <c r="I2429" s="27">
        <f t="shared" si="862"/>
        <v>0</v>
      </c>
      <c r="J2429" s="27">
        <f t="shared" si="862"/>
        <v>0</v>
      </c>
      <c r="K2429" s="27">
        <f t="shared" si="862"/>
        <v>0</v>
      </c>
      <c r="L2429" s="27">
        <f t="shared" si="833"/>
        <v>0</v>
      </c>
      <c r="M2429" s="27">
        <f>+M2430</f>
        <v>92126982346</v>
      </c>
      <c r="N2429" s="27">
        <f t="shared" si="863"/>
        <v>92126982346</v>
      </c>
      <c r="O2429" s="27">
        <f t="shared" si="863"/>
        <v>92126982346</v>
      </c>
      <c r="P2429" s="27">
        <f t="shared" si="863"/>
        <v>308643829</v>
      </c>
      <c r="Q2429" s="27">
        <f t="shared" si="863"/>
        <v>308643829</v>
      </c>
    </row>
    <row r="2430" spans="1:17" ht="19.5" thickBot="1" x14ac:dyDescent="0.3">
      <c r="A2430" s="87" t="s">
        <v>515</v>
      </c>
      <c r="B2430" s="15" t="s">
        <v>313</v>
      </c>
      <c r="C2430" s="12" t="s">
        <v>13</v>
      </c>
      <c r="D2430" s="12">
        <v>13</v>
      </c>
      <c r="E2430" s="12" t="s">
        <v>14</v>
      </c>
      <c r="F2430" s="16" t="s">
        <v>257</v>
      </c>
      <c r="G2430" s="27">
        <f t="shared" si="862"/>
        <v>92126982346</v>
      </c>
      <c r="H2430" s="27">
        <f t="shared" si="862"/>
        <v>0</v>
      </c>
      <c r="I2430" s="27">
        <f t="shared" si="862"/>
        <v>0</v>
      </c>
      <c r="J2430" s="27">
        <f t="shared" si="862"/>
        <v>0</v>
      </c>
      <c r="K2430" s="27">
        <f t="shared" si="862"/>
        <v>0</v>
      </c>
      <c r="L2430" s="27">
        <f t="shared" si="833"/>
        <v>0</v>
      </c>
      <c r="M2430" s="27">
        <f>+M2431</f>
        <v>92126982346</v>
      </c>
      <c r="N2430" s="27">
        <f t="shared" si="863"/>
        <v>92126982346</v>
      </c>
      <c r="O2430" s="27">
        <f t="shared" si="863"/>
        <v>92126982346</v>
      </c>
      <c r="P2430" s="27">
        <f t="shared" si="863"/>
        <v>308643829</v>
      </c>
      <c r="Q2430" s="27">
        <f t="shared" si="863"/>
        <v>308643829</v>
      </c>
    </row>
    <row r="2431" spans="1:17" ht="19.5" thickBot="1" x14ac:dyDescent="0.3">
      <c r="A2431" s="87" t="s">
        <v>515</v>
      </c>
      <c r="B2431" s="18" t="s">
        <v>314</v>
      </c>
      <c r="C2431" s="19" t="s">
        <v>13</v>
      </c>
      <c r="D2431" s="19">
        <v>13</v>
      </c>
      <c r="E2431" s="19" t="s">
        <v>14</v>
      </c>
      <c r="F2431" s="20" t="s">
        <v>247</v>
      </c>
      <c r="G2431" s="21">
        <v>92126982346</v>
      </c>
      <c r="H2431" s="21">
        <v>0</v>
      </c>
      <c r="I2431" s="21">
        <v>0</v>
      </c>
      <c r="J2431" s="21">
        <v>0</v>
      </c>
      <c r="K2431" s="21">
        <v>0</v>
      </c>
      <c r="L2431" s="21">
        <f t="shared" si="833"/>
        <v>0</v>
      </c>
      <c r="M2431" s="21">
        <f>+G2431+L2431</f>
        <v>92126982346</v>
      </c>
      <c r="N2431" s="21">
        <v>92126982346</v>
      </c>
      <c r="O2431" s="21">
        <v>92126982346</v>
      </c>
      <c r="P2431" s="21">
        <v>308643829</v>
      </c>
      <c r="Q2431" s="21">
        <v>308643829</v>
      </c>
    </row>
    <row r="2432" spans="1:17" ht="79.5" thickBot="1" x14ac:dyDescent="0.3">
      <c r="A2432" s="87" t="s">
        <v>515</v>
      </c>
      <c r="B2432" s="15" t="s">
        <v>315</v>
      </c>
      <c r="C2432" s="12" t="s">
        <v>13</v>
      </c>
      <c r="D2432" s="12">
        <v>13</v>
      </c>
      <c r="E2432" s="12" t="s">
        <v>14</v>
      </c>
      <c r="F2432" s="16" t="s">
        <v>316</v>
      </c>
      <c r="G2432" s="27">
        <f t="shared" ref="G2432:K2434" si="864">+G2433</f>
        <v>177242188803</v>
      </c>
      <c r="H2432" s="27">
        <f t="shared" si="864"/>
        <v>0</v>
      </c>
      <c r="I2432" s="27">
        <f t="shared" si="864"/>
        <v>0</v>
      </c>
      <c r="J2432" s="27">
        <f t="shared" si="864"/>
        <v>0</v>
      </c>
      <c r="K2432" s="27">
        <f t="shared" si="864"/>
        <v>0</v>
      </c>
      <c r="L2432" s="27">
        <f t="shared" si="833"/>
        <v>0</v>
      </c>
      <c r="M2432" s="27">
        <f>+M2433</f>
        <v>177242188803</v>
      </c>
      <c r="N2432" s="27">
        <f t="shared" ref="N2432:Q2434" si="865">+N2433</f>
        <v>177242188803</v>
      </c>
      <c r="O2432" s="27">
        <f t="shared" si="865"/>
        <v>177242188803</v>
      </c>
      <c r="P2432" s="27">
        <f t="shared" si="865"/>
        <v>12868469971</v>
      </c>
      <c r="Q2432" s="27">
        <f t="shared" si="865"/>
        <v>12868469971</v>
      </c>
    </row>
    <row r="2433" spans="1:17" ht="79.5" thickBot="1" x14ac:dyDescent="0.3">
      <c r="A2433" s="87" t="s">
        <v>515</v>
      </c>
      <c r="B2433" s="15" t="s">
        <v>317</v>
      </c>
      <c r="C2433" s="12" t="s">
        <v>13</v>
      </c>
      <c r="D2433" s="12">
        <v>13</v>
      </c>
      <c r="E2433" s="12" t="s">
        <v>14</v>
      </c>
      <c r="F2433" s="43" t="s">
        <v>316</v>
      </c>
      <c r="G2433" s="27">
        <f t="shared" si="864"/>
        <v>177242188803</v>
      </c>
      <c r="H2433" s="27">
        <f t="shared" si="864"/>
        <v>0</v>
      </c>
      <c r="I2433" s="27">
        <f t="shared" si="864"/>
        <v>0</v>
      </c>
      <c r="J2433" s="27">
        <f t="shared" si="864"/>
        <v>0</v>
      </c>
      <c r="K2433" s="27">
        <f t="shared" si="864"/>
        <v>0</v>
      </c>
      <c r="L2433" s="27">
        <f t="shared" si="833"/>
        <v>0</v>
      </c>
      <c r="M2433" s="27">
        <f>+M2434</f>
        <v>177242188803</v>
      </c>
      <c r="N2433" s="27">
        <f t="shared" si="865"/>
        <v>177242188803</v>
      </c>
      <c r="O2433" s="27">
        <f t="shared" si="865"/>
        <v>177242188803</v>
      </c>
      <c r="P2433" s="27">
        <f t="shared" si="865"/>
        <v>12868469971</v>
      </c>
      <c r="Q2433" s="27">
        <f t="shared" si="865"/>
        <v>12868469971</v>
      </c>
    </row>
    <row r="2434" spans="1:17" ht="19.5" thickBot="1" x14ac:dyDescent="0.3">
      <c r="A2434" s="87" t="s">
        <v>515</v>
      </c>
      <c r="B2434" s="15" t="s">
        <v>318</v>
      </c>
      <c r="C2434" s="12" t="s">
        <v>13</v>
      </c>
      <c r="D2434" s="12">
        <v>13</v>
      </c>
      <c r="E2434" s="12" t="s">
        <v>14</v>
      </c>
      <c r="F2434" s="16" t="s">
        <v>257</v>
      </c>
      <c r="G2434" s="27">
        <f t="shared" si="864"/>
        <v>177242188803</v>
      </c>
      <c r="H2434" s="27">
        <f t="shared" si="864"/>
        <v>0</v>
      </c>
      <c r="I2434" s="27">
        <f t="shared" si="864"/>
        <v>0</v>
      </c>
      <c r="J2434" s="27">
        <f t="shared" si="864"/>
        <v>0</v>
      </c>
      <c r="K2434" s="27">
        <f t="shared" si="864"/>
        <v>0</v>
      </c>
      <c r="L2434" s="27">
        <f t="shared" ref="L2434:L2457" si="866">+H2434-I2434+J2434-K2434</f>
        <v>0</v>
      </c>
      <c r="M2434" s="27">
        <f>+M2435</f>
        <v>177242188803</v>
      </c>
      <c r="N2434" s="27">
        <f t="shared" si="865"/>
        <v>177242188803</v>
      </c>
      <c r="O2434" s="27">
        <f t="shared" si="865"/>
        <v>177242188803</v>
      </c>
      <c r="P2434" s="27">
        <f t="shared" si="865"/>
        <v>12868469971</v>
      </c>
      <c r="Q2434" s="27">
        <f t="shared" si="865"/>
        <v>12868469971</v>
      </c>
    </row>
    <row r="2435" spans="1:17" ht="19.5" thickBot="1" x14ac:dyDescent="0.3">
      <c r="A2435" s="87" t="s">
        <v>515</v>
      </c>
      <c r="B2435" s="18" t="s">
        <v>319</v>
      </c>
      <c r="C2435" s="19" t="s">
        <v>13</v>
      </c>
      <c r="D2435" s="19">
        <v>13</v>
      </c>
      <c r="E2435" s="19" t="s">
        <v>14</v>
      </c>
      <c r="F2435" s="20" t="s">
        <v>247</v>
      </c>
      <c r="G2435" s="21">
        <v>177242188803</v>
      </c>
      <c r="H2435" s="21">
        <v>0</v>
      </c>
      <c r="I2435" s="21">
        <v>0</v>
      </c>
      <c r="J2435" s="21">
        <v>0</v>
      </c>
      <c r="K2435" s="21">
        <v>0</v>
      </c>
      <c r="L2435" s="21">
        <f t="shared" si="866"/>
        <v>0</v>
      </c>
      <c r="M2435" s="21">
        <f>+G2435+L2435</f>
        <v>177242188803</v>
      </c>
      <c r="N2435" s="21">
        <v>177242188803</v>
      </c>
      <c r="O2435" s="21">
        <v>177242188803</v>
      </c>
      <c r="P2435" s="21">
        <v>12868469971</v>
      </c>
      <c r="Q2435" s="21">
        <v>12868469971</v>
      </c>
    </row>
    <row r="2436" spans="1:17" ht="48" thickBot="1" x14ac:dyDescent="0.3">
      <c r="A2436" s="87" t="s">
        <v>515</v>
      </c>
      <c r="B2436" s="15" t="s">
        <v>320</v>
      </c>
      <c r="C2436" s="12" t="s">
        <v>13</v>
      </c>
      <c r="D2436" s="12">
        <v>13</v>
      </c>
      <c r="E2436" s="12" t="s">
        <v>14</v>
      </c>
      <c r="F2436" s="16" t="s">
        <v>321</v>
      </c>
      <c r="G2436" s="27">
        <f t="shared" ref="G2436:K2438" si="867">+G2437</f>
        <v>186661572672</v>
      </c>
      <c r="H2436" s="27">
        <f t="shared" si="867"/>
        <v>0</v>
      </c>
      <c r="I2436" s="27">
        <f t="shared" si="867"/>
        <v>0</v>
      </c>
      <c r="J2436" s="27">
        <f t="shared" si="867"/>
        <v>0</v>
      </c>
      <c r="K2436" s="27">
        <f t="shared" si="867"/>
        <v>0</v>
      </c>
      <c r="L2436" s="27">
        <f t="shared" si="866"/>
        <v>0</v>
      </c>
      <c r="M2436" s="27">
        <f>+M2437</f>
        <v>186661572672</v>
      </c>
      <c r="N2436" s="27">
        <f t="shared" ref="N2436:Q2438" si="868">+N2437</f>
        <v>186661572672</v>
      </c>
      <c r="O2436" s="27">
        <f t="shared" si="868"/>
        <v>186661572672</v>
      </c>
      <c r="P2436" s="27">
        <f t="shared" si="868"/>
        <v>65829708441</v>
      </c>
      <c r="Q2436" s="27">
        <f t="shared" si="868"/>
        <v>65829708441</v>
      </c>
    </row>
    <row r="2437" spans="1:17" ht="48" thickBot="1" x14ac:dyDescent="0.3">
      <c r="A2437" s="87" t="s">
        <v>515</v>
      </c>
      <c r="B2437" s="15" t="s">
        <v>322</v>
      </c>
      <c r="C2437" s="12" t="s">
        <v>13</v>
      </c>
      <c r="D2437" s="12">
        <v>13</v>
      </c>
      <c r="E2437" s="12" t="s">
        <v>14</v>
      </c>
      <c r="F2437" s="43" t="s">
        <v>321</v>
      </c>
      <c r="G2437" s="27">
        <f t="shared" si="867"/>
        <v>186661572672</v>
      </c>
      <c r="H2437" s="27">
        <f t="shared" si="867"/>
        <v>0</v>
      </c>
      <c r="I2437" s="27">
        <f t="shared" si="867"/>
        <v>0</v>
      </c>
      <c r="J2437" s="27">
        <f t="shared" si="867"/>
        <v>0</v>
      </c>
      <c r="K2437" s="27">
        <f t="shared" si="867"/>
        <v>0</v>
      </c>
      <c r="L2437" s="27">
        <f t="shared" si="866"/>
        <v>0</v>
      </c>
      <c r="M2437" s="27">
        <f>+M2438</f>
        <v>186661572672</v>
      </c>
      <c r="N2437" s="27">
        <f t="shared" si="868"/>
        <v>186661572672</v>
      </c>
      <c r="O2437" s="27">
        <f t="shared" si="868"/>
        <v>186661572672</v>
      </c>
      <c r="P2437" s="27">
        <f t="shared" si="868"/>
        <v>65829708441</v>
      </c>
      <c r="Q2437" s="27">
        <f t="shared" si="868"/>
        <v>65829708441</v>
      </c>
    </row>
    <row r="2438" spans="1:17" ht="19.5" thickBot="1" x14ac:dyDescent="0.3">
      <c r="A2438" s="87" t="s">
        <v>515</v>
      </c>
      <c r="B2438" s="15" t="s">
        <v>323</v>
      </c>
      <c r="C2438" s="12" t="s">
        <v>13</v>
      </c>
      <c r="D2438" s="12">
        <v>13</v>
      </c>
      <c r="E2438" s="12" t="s">
        <v>14</v>
      </c>
      <c r="F2438" s="16" t="s">
        <v>257</v>
      </c>
      <c r="G2438" s="27">
        <f t="shared" si="867"/>
        <v>186661572672</v>
      </c>
      <c r="H2438" s="27">
        <f t="shared" si="867"/>
        <v>0</v>
      </c>
      <c r="I2438" s="27">
        <f t="shared" si="867"/>
        <v>0</v>
      </c>
      <c r="J2438" s="27">
        <f t="shared" si="867"/>
        <v>0</v>
      </c>
      <c r="K2438" s="27">
        <f t="shared" si="867"/>
        <v>0</v>
      </c>
      <c r="L2438" s="27">
        <f t="shared" si="866"/>
        <v>0</v>
      </c>
      <c r="M2438" s="27">
        <f>+M2439</f>
        <v>186661572672</v>
      </c>
      <c r="N2438" s="27">
        <f t="shared" si="868"/>
        <v>186661572672</v>
      </c>
      <c r="O2438" s="27">
        <f t="shared" si="868"/>
        <v>186661572672</v>
      </c>
      <c r="P2438" s="27">
        <f t="shared" si="868"/>
        <v>65829708441</v>
      </c>
      <c r="Q2438" s="27">
        <f t="shared" si="868"/>
        <v>65829708441</v>
      </c>
    </row>
    <row r="2439" spans="1:17" ht="19.5" thickBot="1" x14ac:dyDescent="0.3">
      <c r="A2439" s="87" t="s">
        <v>515</v>
      </c>
      <c r="B2439" s="18" t="s">
        <v>324</v>
      </c>
      <c r="C2439" s="45" t="s">
        <v>13</v>
      </c>
      <c r="D2439" s="45">
        <v>13</v>
      </c>
      <c r="E2439" s="19" t="s">
        <v>14</v>
      </c>
      <c r="F2439" s="20" t="s">
        <v>247</v>
      </c>
      <c r="G2439" s="21">
        <v>186661572672</v>
      </c>
      <c r="H2439" s="21">
        <v>0</v>
      </c>
      <c r="I2439" s="21">
        <v>0</v>
      </c>
      <c r="J2439" s="21">
        <v>0</v>
      </c>
      <c r="K2439" s="21">
        <v>0</v>
      </c>
      <c r="L2439" s="21">
        <f t="shared" si="866"/>
        <v>0</v>
      </c>
      <c r="M2439" s="21">
        <f>+G2439+L2439</f>
        <v>186661572672</v>
      </c>
      <c r="N2439" s="21">
        <v>186661572672</v>
      </c>
      <c r="O2439" s="21">
        <v>186661572672</v>
      </c>
      <c r="P2439" s="21">
        <v>65829708441</v>
      </c>
      <c r="Q2439" s="21">
        <v>65829708441</v>
      </c>
    </row>
    <row r="2440" spans="1:17" ht="63.75" thickBot="1" x14ac:dyDescent="0.3">
      <c r="A2440" s="87" t="s">
        <v>515</v>
      </c>
      <c r="B2440" s="15" t="s">
        <v>325</v>
      </c>
      <c r="C2440" s="12" t="s">
        <v>13</v>
      </c>
      <c r="D2440" s="12">
        <v>13</v>
      </c>
      <c r="E2440" s="12" t="s">
        <v>14</v>
      </c>
      <c r="F2440" s="16" t="s">
        <v>326</v>
      </c>
      <c r="G2440" s="27">
        <f t="shared" ref="G2440:K2442" si="869">+G2441</f>
        <v>217966528302</v>
      </c>
      <c r="H2440" s="27">
        <f t="shared" si="869"/>
        <v>0</v>
      </c>
      <c r="I2440" s="27">
        <f t="shared" si="869"/>
        <v>0</v>
      </c>
      <c r="J2440" s="27">
        <f t="shared" si="869"/>
        <v>0</v>
      </c>
      <c r="K2440" s="27">
        <f t="shared" si="869"/>
        <v>0</v>
      </c>
      <c r="L2440" s="27">
        <f t="shared" si="866"/>
        <v>0</v>
      </c>
      <c r="M2440" s="27">
        <f>+M2441</f>
        <v>217966528302</v>
      </c>
      <c r="N2440" s="27">
        <f t="shared" ref="N2440:Q2442" si="870">+N2441</f>
        <v>217966528302</v>
      </c>
      <c r="O2440" s="27">
        <f t="shared" si="870"/>
        <v>217966528302</v>
      </c>
      <c r="P2440" s="27">
        <f t="shared" si="870"/>
        <v>35582322411</v>
      </c>
      <c r="Q2440" s="27">
        <f t="shared" si="870"/>
        <v>35582322411</v>
      </c>
    </row>
    <row r="2441" spans="1:17" ht="63.75" thickBot="1" x14ac:dyDescent="0.3">
      <c r="A2441" s="87" t="s">
        <v>515</v>
      </c>
      <c r="B2441" s="15" t="s">
        <v>327</v>
      </c>
      <c r="C2441" s="12" t="s">
        <v>13</v>
      </c>
      <c r="D2441" s="12">
        <v>13</v>
      </c>
      <c r="E2441" s="12" t="s">
        <v>14</v>
      </c>
      <c r="F2441" s="43" t="s">
        <v>326</v>
      </c>
      <c r="G2441" s="27">
        <f t="shared" si="869"/>
        <v>217966528302</v>
      </c>
      <c r="H2441" s="27">
        <f t="shared" si="869"/>
        <v>0</v>
      </c>
      <c r="I2441" s="27">
        <f t="shared" si="869"/>
        <v>0</v>
      </c>
      <c r="J2441" s="27">
        <f t="shared" si="869"/>
        <v>0</v>
      </c>
      <c r="K2441" s="27">
        <f t="shared" si="869"/>
        <v>0</v>
      </c>
      <c r="L2441" s="27">
        <f t="shared" si="866"/>
        <v>0</v>
      </c>
      <c r="M2441" s="27">
        <f>+M2442</f>
        <v>217966528302</v>
      </c>
      <c r="N2441" s="27">
        <f t="shared" si="870"/>
        <v>217966528302</v>
      </c>
      <c r="O2441" s="27">
        <f t="shared" si="870"/>
        <v>217966528302</v>
      </c>
      <c r="P2441" s="27">
        <f t="shared" si="870"/>
        <v>35582322411</v>
      </c>
      <c r="Q2441" s="27">
        <f t="shared" si="870"/>
        <v>35582322411</v>
      </c>
    </row>
    <row r="2442" spans="1:17" ht="19.5" thickBot="1" x14ac:dyDescent="0.3">
      <c r="A2442" s="87" t="s">
        <v>515</v>
      </c>
      <c r="B2442" s="15" t="s">
        <v>328</v>
      </c>
      <c r="C2442" s="12" t="s">
        <v>13</v>
      </c>
      <c r="D2442" s="12">
        <v>13</v>
      </c>
      <c r="E2442" s="12" t="s">
        <v>14</v>
      </c>
      <c r="F2442" s="16" t="s">
        <v>257</v>
      </c>
      <c r="G2442" s="27">
        <f t="shared" si="869"/>
        <v>217966528302</v>
      </c>
      <c r="H2442" s="27">
        <f t="shared" si="869"/>
        <v>0</v>
      </c>
      <c r="I2442" s="27">
        <f t="shared" si="869"/>
        <v>0</v>
      </c>
      <c r="J2442" s="27">
        <f t="shared" si="869"/>
        <v>0</v>
      </c>
      <c r="K2442" s="27">
        <f t="shared" si="869"/>
        <v>0</v>
      </c>
      <c r="L2442" s="27">
        <f t="shared" si="866"/>
        <v>0</v>
      </c>
      <c r="M2442" s="27">
        <f>+M2443</f>
        <v>217966528302</v>
      </c>
      <c r="N2442" s="27">
        <f t="shared" si="870"/>
        <v>217966528302</v>
      </c>
      <c r="O2442" s="27">
        <f t="shared" si="870"/>
        <v>217966528302</v>
      </c>
      <c r="P2442" s="27">
        <f t="shared" si="870"/>
        <v>35582322411</v>
      </c>
      <c r="Q2442" s="27">
        <f t="shared" si="870"/>
        <v>35582322411</v>
      </c>
    </row>
    <row r="2443" spans="1:17" ht="19.5" thickBot="1" x14ac:dyDescent="0.3">
      <c r="A2443" s="87" t="s">
        <v>515</v>
      </c>
      <c r="B2443" s="18" t="s">
        <v>329</v>
      </c>
      <c r="C2443" s="19" t="s">
        <v>13</v>
      </c>
      <c r="D2443" s="19">
        <v>13</v>
      </c>
      <c r="E2443" s="19" t="s">
        <v>14</v>
      </c>
      <c r="F2443" s="20" t="s">
        <v>247</v>
      </c>
      <c r="G2443" s="21">
        <v>217966528302</v>
      </c>
      <c r="H2443" s="21">
        <v>0</v>
      </c>
      <c r="I2443" s="21">
        <v>0</v>
      </c>
      <c r="J2443" s="21">
        <v>0</v>
      </c>
      <c r="K2443" s="21">
        <v>0</v>
      </c>
      <c r="L2443" s="21">
        <f t="shared" si="866"/>
        <v>0</v>
      </c>
      <c r="M2443" s="21">
        <f>+G2443+L2443</f>
        <v>217966528302</v>
      </c>
      <c r="N2443" s="21">
        <v>217966528302</v>
      </c>
      <c r="O2443" s="21">
        <v>217966528302</v>
      </c>
      <c r="P2443" s="21">
        <v>35582322411</v>
      </c>
      <c r="Q2443" s="21">
        <v>35582322411</v>
      </c>
    </row>
    <row r="2444" spans="1:17" ht="63.75" thickBot="1" x14ac:dyDescent="0.3">
      <c r="A2444" s="87" t="s">
        <v>515</v>
      </c>
      <c r="B2444" s="15" t="s">
        <v>330</v>
      </c>
      <c r="C2444" s="12" t="s">
        <v>13</v>
      </c>
      <c r="D2444" s="12">
        <v>13</v>
      </c>
      <c r="E2444" s="12" t="s">
        <v>14</v>
      </c>
      <c r="F2444" s="16" t="s">
        <v>331</v>
      </c>
      <c r="G2444" s="27">
        <f t="shared" ref="G2444:K2446" si="871">+G2445</f>
        <v>264689746048</v>
      </c>
      <c r="H2444" s="27">
        <f t="shared" si="871"/>
        <v>0</v>
      </c>
      <c r="I2444" s="27">
        <f t="shared" si="871"/>
        <v>0</v>
      </c>
      <c r="J2444" s="27">
        <f t="shared" si="871"/>
        <v>0</v>
      </c>
      <c r="K2444" s="27">
        <f t="shared" si="871"/>
        <v>0</v>
      </c>
      <c r="L2444" s="27">
        <f t="shared" si="866"/>
        <v>0</v>
      </c>
      <c r="M2444" s="27">
        <f>+M2445</f>
        <v>264689746048</v>
      </c>
      <c r="N2444" s="27">
        <f t="shared" ref="N2444:Q2446" si="872">+N2445</f>
        <v>264689746048</v>
      </c>
      <c r="O2444" s="27">
        <f t="shared" si="872"/>
        <v>264689746048</v>
      </c>
      <c r="P2444" s="27">
        <f t="shared" si="872"/>
        <v>18890851579</v>
      </c>
      <c r="Q2444" s="27">
        <f t="shared" si="872"/>
        <v>18890851579</v>
      </c>
    </row>
    <row r="2445" spans="1:17" ht="63.75" thickBot="1" x14ac:dyDescent="0.3">
      <c r="A2445" s="87" t="s">
        <v>515</v>
      </c>
      <c r="B2445" s="15" t="s">
        <v>332</v>
      </c>
      <c r="C2445" s="12" t="s">
        <v>13</v>
      </c>
      <c r="D2445" s="12">
        <v>13</v>
      </c>
      <c r="E2445" s="12" t="s">
        <v>14</v>
      </c>
      <c r="F2445" s="43" t="s">
        <v>331</v>
      </c>
      <c r="G2445" s="27">
        <f t="shared" si="871"/>
        <v>264689746048</v>
      </c>
      <c r="H2445" s="27">
        <f t="shared" si="871"/>
        <v>0</v>
      </c>
      <c r="I2445" s="27">
        <f t="shared" si="871"/>
        <v>0</v>
      </c>
      <c r="J2445" s="27">
        <f t="shared" si="871"/>
        <v>0</v>
      </c>
      <c r="K2445" s="27">
        <f t="shared" si="871"/>
        <v>0</v>
      </c>
      <c r="L2445" s="27">
        <f t="shared" si="866"/>
        <v>0</v>
      </c>
      <c r="M2445" s="27">
        <f>+M2446</f>
        <v>264689746048</v>
      </c>
      <c r="N2445" s="27">
        <f t="shared" si="872"/>
        <v>264689746048</v>
      </c>
      <c r="O2445" s="27">
        <f t="shared" si="872"/>
        <v>264689746048</v>
      </c>
      <c r="P2445" s="27">
        <f t="shared" si="872"/>
        <v>18890851579</v>
      </c>
      <c r="Q2445" s="27">
        <f t="shared" si="872"/>
        <v>18890851579</v>
      </c>
    </row>
    <row r="2446" spans="1:17" ht="19.5" thickBot="1" x14ac:dyDescent="0.3">
      <c r="A2446" s="87" t="s">
        <v>515</v>
      </c>
      <c r="B2446" s="15" t="s">
        <v>333</v>
      </c>
      <c r="C2446" s="12" t="s">
        <v>13</v>
      </c>
      <c r="D2446" s="12">
        <v>13</v>
      </c>
      <c r="E2446" s="12" t="s">
        <v>14</v>
      </c>
      <c r="F2446" s="16" t="s">
        <v>257</v>
      </c>
      <c r="G2446" s="27">
        <f t="shared" si="871"/>
        <v>264689746048</v>
      </c>
      <c r="H2446" s="27">
        <f t="shared" si="871"/>
        <v>0</v>
      </c>
      <c r="I2446" s="27">
        <f t="shared" si="871"/>
        <v>0</v>
      </c>
      <c r="J2446" s="27">
        <f t="shared" si="871"/>
        <v>0</v>
      </c>
      <c r="K2446" s="27">
        <f t="shared" si="871"/>
        <v>0</v>
      </c>
      <c r="L2446" s="27">
        <f t="shared" si="866"/>
        <v>0</v>
      </c>
      <c r="M2446" s="27">
        <f>+M2447</f>
        <v>264689746048</v>
      </c>
      <c r="N2446" s="27">
        <f t="shared" si="872"/>
        <v>264689746048</v>
      </c>
      <c r="O2446" s="27">
        <f t="shared" si="872"/>
        <v>264689746048</v>
      </c>
      <c r="P2446" s="27">
        <f t="shared" si="872"/>
        <v>18890851579</v>
      </c>
      <c r="Q2446" s="27">
        <f t="shared" si="872"/>
        <v>18890851579</v>
      </c>
    </row>
    <row r="2447" spans="1:17" ht="19.5" thickBot="1" x14ac:dyDescent="0.3">
      <c r="A2447" s="87" t="s">
        <v>515</v>
      </c>
      <c r="B2447" s="18" t="s">
        <v>334</v>
      </c>
      <c r="C2447" s="19" t="s">
        <v>13</v>
      </c>
      <c r="D2447" s="19">
        <v>13</v>
      </c>
      <c r="E2447" s="19" t="s">
        <v>14</v>
      </c>
      <c r="F2447" s="20" t="s">
        <v>247</v>
      </c>
      <c r="G2447" s="21">
        <v>264689746048</v>
      </c>
      <c r="H2447" s="21">
        <v>0</v>
      </c>
      <c r="I2447" s="21">
        <v>0</v>
      </c>
      <c r="J2447" s="21">
        <v>0</v>
      </c>
      <c r="K2447" s="21">
        <v>0</v>
      </c>
      <c r="L2447" s="21">
        <f t="shared" si="866"/>
        <v>0</v>
      </c>
      <c r="M2447" s="21">
        <f>+G2447+L2447</f>
        <v>264689746048</v>
      </c>
      <c r="N2447" s="21">
        <v>264689746048</v>
      </c>
      <c r="O2447" s="21">
        <v>264689746048</v>
      </c>
      <c r="P2447" s="21">
        <v>18890851579</v>
      </c>
      <c r="Q2447" s="21">
        <v>18890851579</v>
      </c>
    </row>
    <row r="2448" spans="1:17" ht="63.75" thickBot="1" x14ac:dyDescent="0.3">
      <c r="A2448" s="87" t="s">
        <v>515</v>
      </c>
      <c r="B2448" s="15" t="s">
        <v>335</v>
      </c>
      <c r="C2448" s="12" t="s">
        <v>13</v>
      </c>
      <c r="D2448" s="12">
        <v>13</v>
      </c>
      <c r="E2448" s="12" t="s">
        <v>14</v>
      </c>
      <c r="F2448" s="16" t="s">
        <v>336</v>
      </c>
      <c r="G2448" s="27">
        <f t="shared" ref="G2448:K2450" si="873">+G2449</f>
        <v>141607661383</v>
      </c>
      <c r="H2448" s="27">
        <f t="shared" si="873"/>
        <v>0</v>
      </c>
      <c r="I2448" s="27">
        <f t="shared" si="873"/>
        <v>0</v>
      </c>
      <c r="J2448" s="27">
        <f t="shared" si="873"/>
        <v>0</v>
      </c>
      <c r="K2448" s="27">
        <f t="shared" si="873"/>
        <v>0</v>
      </c>
      <c r="L2448" s="27">
        <f t="shared" si="866"/>
        <v>0</v>
      </c>
      <c r="M2448" s="27">
        <f>+M2449</f>
        <v>141607661383</v>
      </c>
      <c r="N2448" s="27">
        <f t="shared" ref="N2448:Q2450" si="874">+N2449</f>
        <v>141607661383</v>
      </c>
      <c r="O2448" s="27">
        <f t="shared" si="874"/>
        <v>141607661383</v>
      </c>
      <c r="P2448" s="27">
        <f t="shared" si="874"/>
        <v>35860807678</v>
      </c>
      <c r="Q2448" s="27">
        <f t="shared" si="874"/>
        <v>35860807678</v>
      </c>
    </row>
    <row r="2449" spans="1:17" ht="63.75" thickBot="1" x14ac:dyDescent="0.3">
      <c r="A2449" s="87" t="s">
        <v>515</v>
      </c>
      <c r="B2449" s="15" t="s">
        <v>337</v>
      </c>
      <c r="C2449" s="12" t="s">
        <v>13</v>
      </c>
      <c r="D2449" s="12">
        <v>13</v>
      </c>
      <c r="E2449" s="12" t="s">
        <v>14</v>
      </c>
      <c r="F2449" s="43" t="s">
        <v>336</v>
      </c>
      <c r="G2449" s="27">
        <f t="shared" si="873"/>
        <v>141607661383</v>
      </c>
      <c r="H2449" s="27">
        <f t="shared" si="873"/>
        <v>0</v>
      </c>
      <c r="I2449" s="27">
        <f t="shared" si="873"/>
        <v>0</v>
      </c>
      <c r="J2449" s="27">
        <f t="shared" si="873"/>
        <v>0</v>
      </c>
      <c r="K2449" s="27">
        <f t="shared" si="873"/>
        <v>0</v>
      </c>
      <c r="L2449" s="27">
        <f t="shared" si="866"/>
        <v>0</v>
      </c>
      <c r="M2449" s="27">
        <f>+M2450</f>
        <v>141607661383</v>
      </c>
      <c r="N2449" s="27">
        <f t="shared" si="874"/>
        <v>141607661383</v>
      </c>
      <c r="O2449" s="27">
        <f t="shared" si="874"/>
        <v>141607661383</v>
      </c>
      <c r="P2449" s="27">
        <f t="shared" si="874"/>
        <v>35860807678</v>
      </c>
      <c r="Q2449" s="27">
        <f t="shared" si="874"/>
        <v>35860807678</v>
      </c>
    </row>
    <row r="2450" spans="1:17" ht="19.5" thickBot="1" x14ac:dyDescent="0.3">
      <c r="A2450" s="87" t="s">
        <v>515</v>
      </c>
      <c r="B2450" s="15" t="s">
        <v>338</v>
      </c>
      <c r="C2450" s="12" t="s">
        <v>13</v>
      </c>
      <c r="D2450" s="12">
        <v>13</v>
      </c>
      <c r="E2450" s="12" t="s">
        <v>14</v>
      </c>
      <c r="F2450" s="16" t="s">
        <v>257</v>
      </c>
      <c r="G2450" s="27">
        <f t="shared" si="873"/>
        <v>141607661383</v>
      </c>
      <c r="H2450" s="27">
        <f t="shared" si="873"/>
        <v>0</v>
      </c>
      <c r="I2450" s="27">
        <f t="shared" si="873"/>
        <v>0</v>
      </c>
      <c r="J2450" s="27">
        <f t="shared" si="873"/>
        <v>0</v>
      </c>
      <c r="K2450" s="27">
        <f t="shared" si="873"/>
        <v>0</v>
      </c>
      <c r="L2450" s="27">
        <f t="shared" si="866"/>
        <v>0</v>
      </c>
      <c r="M2450" s="27">
        <f>+M2451</f>
        <v>141607661383</v>
      </c>
      <c r="N2450" s="27">
        <f t="shared" si="874"/>
        <v>141607661383</v>
      </c>
      <c r="O2450" s="27">
        <f t="shared" si="874"/>
        <v>141607661383</v>
      </c>
      <c r="P2450" s="27">
        <f t="shared" si="874"/>
        <v>35860807678</v>
      </c>
      <c r="Q2450" s="27">
        <f t="shared" si="874"/>
        <v>35860807678</v>
      </c>
    </row>
    <row r="2451" spans="1:17" ht="19.5" thickBot="1" x14ac:dyDescent="0.3">
      <c r="A2451" s="87" t="s">
        <v>515</v>
      </c>
      <c r="B2451" s="18" t="s">
        <v>339</v>
      </c>
      <c r="C2451" s="19" t="s">
        <v>13</v>
      </c>
      <c r="D2451" s="19">
        <v>13</v>
      </c>
      <c r="E2451" s="19" t="s">
        <v>14</v>
      </c>
      <c r="F2451" s="20" t="s">
        <v>247</v>
      </c>
      <c r="G2451" s="21">
        <v>141607661383</v>
      </c>
      <c r="H2451" s="21">
        <v>0</v>
      </c>
      <c r="I2451" s="21">
        <v>0</v>
      </c>
      <c r="J2451" s="21">
        <v>0</v>
      </c>
      <c r="K2451" s="21">
        <v>0</v>
      </c>
      <c r="L2451" s="21">
        <f t="shared" si="866"/>
        <v>0</v>
      </c>
      <c r="M2451" s="21">
        <f>+G2451+L2451</f>
        <v>141607661383</v>
      </c>
      <c r="N2451" s="21">
        <v>141607661383</v>
      </c>
      <c r="O2451" s="21">
        <v>141607661383</v>
      </c>
      <c r="P2451" s="21">
        <v>35860807678</v>
      </c>
      <c r="Q2451" s="21">
        <v>35860807678</v>
      </c>
    </row>
    <row r="2452" spans="1:17" ht="48" thickBot="1" x14ac:dyDescent="0.3">
      <c r="A2452" s="87" t="s">
        <v>515</v>
      </c>
      <c r="B2452" s="15" t="s">
        <v>340</v>
      </c>
      <c r="C2452" s="12" t="s">
        <v>13</v>
      </c>
      <c r="D2452" s="12">
        <v>13</v>
      </c>
      <c r="E2452" s="12" t="s">
        <v>14</v>
      </c>
      <c r="F2452" s="16" t="s">
        <v>341</v>
      </c>
      <c r="G2452" s="27">
        <f t="shared" ref="G2452:K2454" si="875">+G2453</f>
        <v>326484319237</v>
      </c>
      <c r="H2452" s="27">
        <f t="shared" si="875"/>
        <v>0</v>
      </c>
      <c r="I2452" s="27">
        <f t="shared" si="875"/>
        <v>0</v>
      </c>
      <c r="J2452" s="27">
        <f t="shared" si="875"/>
        <v>0</v>
      </c>
      <c r="K2452" s="27">
        <f t="shared" si="875"/>
        <v>0</v>
      </c>
      <c r="L2452" s="27">
        <f t="shared" si="866"/>
        <v>0</v>
      </c>
      <c r="M2452" s="27">
        <f>+M2453</f>
        <v>326484319237</v>
      </c>
      <c r="N2452" s="27">
        <f t="shared" ref="N2452:Q2454" si="876">+N2453</f>
        <v>326484319237</v>
      </c>
      <c r="O2452" s="27">
        <f t="shared" si="876"/>
        <v>326484319237</v>
      </c>
      <c r="P2452" s="27">
        <f t="shared" si="876"/>
        <v>18896410145</v>
      </c>
      <c r="Q2452" s="27">
        <f t="shared" si="876"/>
        <v>18896410145</v>
      </c>
    </row>
    <row r="2453" spans="1:17" ht="48" thickBot="1" x14ac:dyDescent="0.3">
      <c r="A2453" s="87" t="s">
        <v>515</v>
      </c>
      <c r="B2453" s="15" t="s">
        <v>342</v>
      </c>
      <c r="C2453" s="12" t="s">
        <v>13</v>
      </c>
      <c r="D2453" s="12">
        <v>13</v>
      </c>
      <c r="E2453" s="12" t="s">
        <v>14</v>
      </c>
      <c r="F2453" s="43" t="s">
        <v>341</v>
      </c>
      <c r="G2453" s="27">
        <f t="shared" si="875"/>
        <v>326484319237</v>
      </c>
      <c r="H2453" s="27">
        <f t="shared" si="875"/>
        <v>0</v>
      </c>
      <c r="I2453" s="27">
        <f t="shared" si="875"/>
        <v>0</v>
      </c>
      <c r="J2453" s="27">
        <f t="shared" si="875"/>
        <v>0</v>
      </c>
      <c r="K2453" s="27">
        <f t="shared" si="875"/>
        <v>0</v>
      </c>
      <c r="L2453" s="27">
        <f t="shared" si="866"/>
        <v>0</v>
      </c>
      <c r="M2453" s="27">
        <f>+M2454</f>
        <v>326484319237</v>
      </c>
      <c r="N2453" s="27">
        <f t="shared" si="876"/>
        <v>326484319237</v>
      </c>
      <c r="O2453" s="27">
        <f t="shared" si="876"/>
        <v>326484319237</v>
      </c>
      <c r="P2453" s="27">
        <f t="shared" si="876"/>
        <v>18896410145</v>
      </c>
      <c r="Q2453" s="27">
        <f t="shared" si="876"/>
        <v>18896410145</v>
      </c>
    </row>
    <row r="2454" spans="1:17" ht="19.5" thickBot="1" x14ac:dyDescent="0.3">
      <c r="A2454" s="87" t="s">
        <v>515</v>
      </c>
      <c r="B2454" s="15" t="s">
        <v>343</v>
      </c>
      <c r="C2454" s="12" t="s">
        <v>13</v>
      </c>
      <c r="D2454" s="12">
        <v>13</v>
      </c>
      <c r="E2454" s="12" t="s">
        <v>14</v>
      </c>
      <c r="F2454" s="16" t="s">
        <v>257</v>
      </c>
      <c r="G2454" s="27">
        <f t="shared" si="875"/>
        <v>326484319237</v>
      </c>
      <c r="H2454" s="27">
        <f t="shared" si="875"/>
        <v>0</v>
      </c>
      <c r="I2454" s="27">
        <f t="shared" si="875"/>
        <v>0</v>
      </c>
      <c r="J2454" s="27">
        <f t="shared" si="875"/>
        <v>0</v>
      </c>
      <c r="K2454" s="27">
        <f t="shared" si="875"/>
        <v>0</v>
      </c>
      <c r="L2454" s="27">
        <f t="shared" si="866"/>
        <v>0</v>
      </c>
      <c r="M2454" s="27">
        <f>+M2455</f>
        <v>326484319237</v>
      </c>
      <c r="N2454" s="27">
        <f t="shared" si="876"/>
        <v>326484319237</v>
      </c>
      <c r="O2454" s="27">
        <f t="shared" si="876"/>
        <v>326484319237</v>
      </c>
      <c r="P2454" s="27">
        <f t="shared" si="876"/>
        <v>18896410145</v>
      </c>
      <c r="Q2454" s="27">
        <f t="shared" si="876"/>
        <v>18896410145</v>
      </c>
    </row>
    <row r="2455" spans="1:17" ht="19.5" thickBot="1" x14ac:dyDescent="0.3">
      <c r="A2455" s="87" t="s">
        <v>515</v>
      </c>
      <c r="B2455" s="18" t="s">
        <v>344</v>
      </c>
      <c r="C2455" s="19" t="s">
        <v>13</v>
      </c>
      <c r="D2455" s="19">
        <v>13</v>
      </c>
      <c r="E2455" s="19" t="s">
        <v>14</v>
      </c>
      <c r="F2455" s="20" t="s">
        <v>247</v>
      </c>
      <c r="G2455" s="21">
        <v>326484319237</v>
      </c>
      <c r="H2455" s="21">
        <v>0</v>
      </c>
      <c r="I2455" s="21">
        <v>0</v>
      </c>
      <c r="J2455" s="21">
        <v>0</v>
      </c>
      <c r="K2455" s="21">
        <v>0</v>
      </c>
      <c r="L2455" s="21">
        <f t="shared" si="866"/>
        <v>0</v>
      </c>
      <c r="M2455" s="21">
        <f>+G2455+L2455</f>
        <v>326484319237</v>
      </c>
      <c r="N2455" s="21">
        <v>326484319237</v>
      </c>
      <c r="O2455" s="21">
        <v>326484319237</v>
      </c>
      <c r="P2455" s="21">
        <v>18896410145</v>
      </c>
      <c r="Q2455" s="21">
        <v>18896410145</v>
      </c>
    </row>
    <row r="2456" spans="1:17" ht="63.75" thickBot="1" x14ac:dyDescent="0.3">
      <c r="A2456" s="87" t="s">
        <v>515</v>
      </c>
      <c r="B2456" s="15" t="s">
        <v>345</v>
      </c>
      <c r="C2456" s="12" t="s">
        <v>13</v>
      </c>
      <c r="D2456" s="12">
        <v>13</v>
      </c>
      <c r="E2456" s="12" t="s">
        <v>14</v>
      </c>
      <c r="F2456" s="16" t="s">
        <v>346</v>
      </c>
      <c r="G2456" s="27">
        <f t="shared" ref="G2456:K2458" si="877">+G2457</f>
        <v>103270216578</v>
      </c>
      <c r="H2456" s="27">
        <f t="shared" si="877"/>
        <v>0</v>
      </c>
      <c r="I2456" s="27">
        <f t="shared" si="877"/>
        <v>0</v>
      </c>
      <c r="J2456" s="27">
        <f t="shared" si="877"/>
        <v>0</v>
      </c>
      <c r="K2456" s="27">
        <f t="shared" si="877"/>
        <v>0</v>
      </c>
      <c r="L2456" s="27">
        <f t="shared" si="866"/>
        <v>0</v>
      </c>
      <c r="M2456" s="27">
        <f>+M2457</f>
        <v>103270216578</v>
      </c>
      <c r="N2456" s="27">
        <f t="shared" ref="N2456:Q2458" si="878">+N2457</f>
        <v>103270216578</v>
      </c>
      <c r="O2456" s="27">
        <f t="shared" si="878"/>
        <v>103270216578</v>
      </c>
      <c r="P2456" s="27">
        <f t="shared" si="878"/>
        <v>2037283578</v>
      </c>
      <c r="Q2456" s="27">
        <f t="shared" si="878"/>
        <v>2037283578</v>
      </c>
    </row>
    <row r="2457" spans="1:17" ht="63.75" thickBot="1" x14ac:dyDescent="0.3">
      <c r="A2457" s="87" t="s">
        <v>515</v>
      </c>
      <c r="B2457" s="15" t="s">
        <v>347</v>
      </c>
      <c r="C2457" s="12" t="s">
        <v>13</v>
      </c>
      <c r="D2457" s="12">
        <v>13</v>
      </c>
      <c r="E2457" s="12" t="s">
        <v>14</v>
      </c>
      <c r="F2457" s="43" t="s">
        <v>346</v>
      </c>
      <c r="G2457" s="27">
        <f t="shared" si="877"/>
        <v>103270216578</v>
      </c>
      <c r="H2457" s="27">
        <f t="shared" si="877"/>
        <v>0</v>
      </c>
      <c r="I2457" s="27">
        <f t="shared" si="877"/>
        <v>0</v>
      </c>
      <c r="J2457" s="27">
        <f t="shared" si="877"/>
        <v>0</v>
      </c>
      <c r="K2457" s="27">
        <f t="shared" si="877"/>
        <v>0</v>
      </c>
      <c r="L2457" s="27">
        <f t="shared" si="866"/>
        <v>0</v>
      </c>
      <c r="M2457" s="27">
        <f>+M2458</f>
        <v>103270216578</v>
      </c>
      <c r="N2457" s="27">
        <f t="shared" si="878"/>
        <v>103270216578</v>
      </c>
      <c r="O2457" s="27">
        <f t="shared" si="878"/>
        <v>103270216578</v>
      </c>
      <c r="P2457" s="27">
        <f t="shared" si="878"/>
        <v>2037283578</v>
      </c>
      <c r="Q2457" s="27">
        <f t="shared" si="878"/>
        <v>2037283578</v>
      </c>
    </row>
    <row r="2458" spans="1:17" ht="19.5" thickBot="1" x14ac:dyDescent="0.3">
      <c r="A2458" s="87" t="s">
        <v>515</v>
      </c>
      <c r="B2458" s="15" t="s">
        <v>348</v>
      </c>
      <c r="C2458" s="12" t="s">
        <v>13</v>
      </c>
      <c r="D2458" s="12">
        <v>13</v>
      </c>
      <c r="E2458" s="12" t="s">
        <v>14</v>
      </c>
      <c r="F2458" s="16" t="s">
        <v>257</v>
      </c>
      <c r="G2458" s="27">
        <f t="shared" si="877"/>
        <v>103270216578</v>
      </c>
      <c r="H2458" s="27">
        <f t="shared" si="877"/>
        <v>0</v>
      </c>
      <c r="I2458" s="27">
        <f t="shared" si="877"/>
        <v>0</v>
      </c>
      <c r="J2458" s="27">
        <f t="shared" si="877"/>
        <v>0</v>
      </c>
      <c r="K2458" s="27">
        <f t="shared" si="877"/>
        <v>0</v>
      </c>
      <c r="L2458" s="27">
        <f>+L2459</f>
        <v>0</v>
      </c>
      <c r="M2458" s="27">
        <f>+M2459</f>
        <v>103270216578</v>
      </c>
      <c r="N2458" s="27">
        <f t="shared" si="878"/>
        <v>103270216578</v>
      </c>
      <c r="O2458" s="27">
        <f t="shared" si="878"/>
        <v>103270216578</v>
      </c>
      <c r="P2458" s="27">
        <f t="shared" si="878"/>
        <v>2037283578</v>
      </c>
      <c r="Q2458" s="27">
        <f t="shared" si="878"/>
        <v>2037283578</v>
      </c>
    </row>
    <row r="2459" spans="1:17" ht="19.5" thickBot="1" x14ac:dyDescent="0.3">
      <c r="A2459" s="87" t="s">
        <v>515</v>
      </c>
      <c r="B2459" s="18" t="s">
        <v>349</v>
      </c>
      <c r="C2459" s="19" t="s">
        <v>13</v>
      </c>
      <c r="D2459" s="19">
        <v>13</v>
      </c>
      <c r="E2459" s="19" t="s">
        <v>14</v>
      </c>
      <c r="F2459" s="20" t="s">
        <v>247</v>
      </c>
      <c r="G2459" s="21">
        <v>103270216578</v>
      </c>
      <c r="H2459" s="21">
        <v>0</v>
      </c>
      <c r="I2459" s="21">
        <v>0</v>
      </c>
      <c r="J2459" s="21">
        <v>0</v>
      </c>
      <c r="K2459" s="21">
        <v>0</v>
      </c>
      <c r="L2459" s="21">
        <f t="shared" ref="L2459:L2522" si="879">+H2459-I2459+J2459-K2459</f>
        <v>0</v>
      </c>
      <c r="M2459" s="21">
        <f>+G2459+L2459</f>
        <v>103270216578</v>
      </c>
      <c r="N2459" s="21">
        <v>103270216578</v>
      </c>
      <c r="O2459" s="21">
        <v>103270216578</v>
      </c>
      <c r="P2459" s="21">
        <v>2037283578</v>
      </c>
      <c r="Q2459" s="21">
        <v>2037283578</v>
      </c>
    </row>
    <row r="2460" spans="1:17" ht="63.75" thickBot="1" x14ac:dyDescent="0.3">
      <c r="A2460" s="87" t="s">
        <v>515</v>
      </c>
      <c r="B2460" s="15" t="s">
        <v>350</v>
      </c>
      <c r="C2460" s="12" t="s">
        <v>13</v>
      </c>
      <c r="D2460" s="12">
        <v>13</v>
      </c>
      <c r="E2460" s="12" t="s">
        <v>14</v>
      </c>
      <c r="F2460" s="16" t="s">
        <v>351</v>
      </c>
      <c r="G2460" s="27">
        <f t="shared" ref="G2460:K2462" si="880">+G2461</f>
        <v>323578411182</v>
      </c>
      <c r="H2460" s="27">
        <f t="shared" si="880"/>
        <v>0</v>
      </c>
      <c r="I2460" s="27">
        <f t="shared" si="880"/>
        <v>0</v>
      </c>
      <c r="J2460" s="27">
        <f t="shared" si="880"/>
        <v>0</v>
      </c>
      <c r="K2460" s="27">
        <f t="shared" si="880"/>
        <v>0</v>
      </c>
      <c r="L2460" s="27">
        <f t="shared" si="879"/>
        <v>0</v>
      </c>
      <c r="M2460" s="27">
        <f>+M2461</f>
        <v>323578411182</v>
      </c>
      <c r="N2460" s="27">
        <f t="shared" ref="N2460:Q2462" si="881">+N2461</f>
        <v>323578411182</v>
      </c>
      <c r="O2460" s="27">
        <f t="shared" si="881"/>
        <v>323578411182</v>
      </c>
      <c r="P2460" s="27">
        <f t="shared" si="881"/>
        <v>1121067275</v>
      </c>
      <c r="Q2460" s="27">
        <f t="shared" si="881"/>
        <v>1121067275</v>
      </c>
    </row>
    <row r="2461" spans="1:17" ht="63.75" thickBot="1" x14ac:dyDescent="0.3">
      <c r="A2461" s="87" t="s">
        <v>515</v>
      </c>
      <c r="B2461" s="15" t="s">
        <v>352</v>
      </c>
      <c r="C2461" s="12" t="s">
        <v>13</v>
      </c>
      <c r="D2461" s="12">
        <v>13</v>
      </c>
      <c r="E2461" s="12" t="s">
        <v>14</v>
      </c>
      <c r="F2461" s="16" t="s">
        <v>351</v>
      </c>
      <c r="G2461" s="27">
        <f t="shared" si="880"/>
        <v>323578411182</v>
      </c>
      <c r="H2461" s="27">
        <f t="shared" si="880"/>
        <v>0</v>
      </c>
      <c r="I2461" s="27">
        <f t="shared" si="880"/>
        <v>0</v>
      </c>
      <c r="J2461" s="27">
        <f t="shared" si="880"/>
        <v>0</v>
      </c>
      <c r="K2461" s="27">
        <f t="shared" si="880"/>
        <v>0</v>
      </c>
      <c r="L2461" s="27">
        <f t="shared" si="879"/>
        <v>0</v>
      </c>
      <c r="M2461" s="27">
        <f>+M2462</f>
        <v>323578411182</v>
      </c>
      <c r="N2461" s="27">
        <f t="shared" si="881"/>
        <v>323578411182</v>
      </c>
      <c r="O2461" s="27">
        <f t="shared" si="881"/>
        <v>323578411182</v>
      </c>
      <c r="P2461" s="27">
        <f t="shared" si="881"/>
        <v>1121067275</v>
      </c>
      <c r="Q2461" s="27">
        <f t="shared" si="881"/>
        <v>1121067275</v>
      </c>
    </row>
    <row r="2462" spans="1:17" ht="19.5" thickBot="1" x14ac:dyDescent="0.3">
      <c r="A2462" s="87" t="s">
        <v>515</v>
      </c>
      <c r="B2462" s="15" t="s">
        <v>353</v>
      </c>
      <c r="C2462" s="12" t="s">
        <v>13</v>
      </c>
      <c r="D2462" s="12">
        <v>13</v>
      </c>
      <c r="E2462" s="12" t="s">
        <v>14</v>
      </c>
      <c r="F2462" s="16" t="s">
        <v>257</v>
      </c>
      <c r="G2462" s="27">
        <f t="shared" si="880"/>
        <v>323578411182</v>
      </c>
      <c r="H2462" s="27">
        <f t="shared" si="880"/>
        <v>0</v>
      </c>
      <c r="I2462" s="27">
        <f t="shared" si="880"/>
        <v>0</v>
      </c>
      <c r="J2462" s="27">
        <f t="shared" si="880"/>
        <v>0</v>
      </c>
      <c r="K2462" s="27">
        <f t="shared" si="880"/>
        <v>0</v>
      </c>
      <c r="L2462" s="27">
        <f t="shared" si="879"/>
        <v>0</v>
      </c>
      <c r="M2462" s="27">
        <f>+M2463</f>
        <v>323578411182</v>
      </c>
      <c r="N2462" s="27">
        <f t="shared" si="881"/>
        <v>323578411182</v>
      </c>
      <c r="O2462" s="27">
        <f t="shared" si="881"/>
        <v>323578411182</v>
      </c>
      <c r="P2462" s="27">
        <f t="shared" si="881"/>
        <v>1121067275</v>
      </c>
      <c r="Q2462" s="27">
        <f t="shared" si="881"/>
        <v>1121067275</v>
      </c>
    </row>
    <row r="2463" spans="1:17" ht="19.5" thickBot="1" x14ac:dyDescent="0.3">
      <c r="A2463" s="87" t="s">
        <v>515</v>
      </c>
      <c r="B2463" s="18" t="s">
        <v>354</v>
      </c>
      <c r="C2463" s="19" t="s">
        <v>13</v>
      </c>
      <c r="D2463" s="19">
        <v>13</v>
      </c>
      <c r="E2463" s="19" t="s">
        <v>14</v>
      </c>
      <c r="F2463" s="20" t="s">
        <v>247</v>
      </c>
      <c r="G2463" s="21">
        <v>323578411182</v>
      </c>
      <c r="H2463" s="21">
        <v>0</v>
      </c>
      <c r="I2463" s="21">
        <v>0</v>
      </c>
      <c r="J2463" s="21">
        <v>0</v>
      </c>
      <c r="K2463" s="21">
        <v>0</v>
      </c>
      <c r="L2463" s="21">
        <f t="shared" si="879"/>
        <v>0</v>
      </c>
      <c r="M2463" s="21">
        <f>+G2463+L2463</f>
        <v>323578411182</v>
      </c>
      <c r="N2463" s="21">
        <v>323578411182</v>
      </c>
      <c r="O2463" s="21">
        <v>323578411182</v>
      </c>
      <c r="P2463" s="21">
        <v>1121067275</v>
      </c>
      <c r="Q2463" s="21">
        <v>1121067275</v>
      </c>
    </row>
    <row r="2464" spans="1:17" ht="63.75" thickBot="1" x14ac:dyDescent="0.3">
      <c r="A2464" s="87" t="s">
        <v>515</v>
      </c>
      <c r="B2464" s="15" t="s">
        <v>355</v>
      </c>
      <c r="C2464" s="12" t="s">
        <v>13</v>
      </c>
      <c r="D2464" s="12">
        <v>13</v>
      </c>
      <c r="E2464" s="12" t="s">
        <v>14</v>
      </c>
      <c r="F2464" s="16" t="s">
        <v>356</v>
      </c>
      <c r="G2464" s="27">
        <f t="shared" ref="G2464:K2466" si="882">+G2465</f>
        <v>53127095469</v>
      </c>
      <c r="H2464" s="27">
        <f t="shared" si="882"/>
        <v>0</v>
      </c>
      <c r="I2464" s="27">
        <f t="shared" si="882"/>
        <v>0</v>
      </c>
      <c r="J2464" s="27">
        <f t="shared" si="882"/>
        <v>0</v>
      </c>
      <c r="K2464" s="27">
        <f t="shared" si="882"/>
        <v>0</v>
      </c>
      <c r="L2464" s="27">
        <f t="shared" si="879"/>
        <v>0</v>
      </c>
      <c r="M2464" s="27">
        <f>+M2465</f>
        <v>53127095469</v>
      </c>
      <c r="N2464" s="27">
        <f t="shared" ref="N2464:Q2466" si="883">+N2465</f>
        <v>53127095469</v>
      </c>
      <c r="O2464" s="27">
        <f t="shared" si="883"/>
        <v>53127095469</v>
      </c>
      <c r="P2464" s="27">
        <f t="shared" si="883"/>
        <v>0</v>
      </c>
      <c r="Q2464" s="27">
        <f t="shared" si="883"/>
        <v>0</v>
      </c>
    </row>
    <row r="2465" spans="1:17" ht="63.75" thickBot="1" x14ac:dyDescent="0.3">
      <c r="A2465" s="87" t="s">
        <v>515</v>
      </c>
      <c r="B2465" s="15" t="s">
        <v>357</v>
      </c>
      <c r="C2465" s="12" t="s">
        <v>13</v>
      </c>
      <c r="D2465" s="12">
        <v>13</v>
      </c>
      <c r="E2465" s="12" t="s">
        <v>14</v>
      </c>
      <c r="F2465" s="43" t="s">
        <v>356</v>
      </c>
      <c r="G2465" s="27">
        <f t="shared" si="882"/>
        <v>53127095469</v>
      </c>
      <c r="H2465" s="27">
        <f t="shared" si="882"/>
        <v>0</v>
      </c>
      <c r="I2465" s="27">
        <f t="shared" si="882"/>
        <v>0</v>
      </c>
      <c r="J2465" s="27">
        <f t="shared" si="882"/>
        <v>0</v>
      </c>
      <c r="K2465" s="27">
        <f t="shared" si="882"/>
        <v>0</v>
      </c>
      <c r="L2465" s="27">
        <f t="shared" si="879"/>
        <v>0</v>
      </c>
      <c r="M2465" s="27">
        <f>+M2466</f>
        <v>53127095469</v>
      </c>
      <c r="N2465" s="27">
        <f t="shared" si="883"/>
        <v>53127095469</v>
      </c>
      <c r="O2465" s="27">
        <f t="shared" si="883"/>
        <v>53127095469</v>
      </c>
      <c r="P2465" s="27">
        <f t="shared" si="883"/>
        <v>0</v>
      </c>
      <c r="Q2465" s="27">
        <f t="shared" si="883"/>
        <v>0</v>
      </c>
    </row>
    <row r="2466" spans="1:17" ht="19.5" thickBot="1" x14ac:dyDescent="0.3">
      <c r="A2466" s="87" t="s">
        <v>515</v>
      </c>
      <c r="B2466" s="15" t="s">
        <v>358</v>
      </c>
      <c r="C2466" s="12" t="s">
        <v>13</v>
      </c>
      <c r="D2466" s="12">
        <v>13</v>
      </c>
      <c r="E2466" s="12" t="s">
        <v>14</v>
      </c>
      <c r="F2466" s="16" t="s">
        <v>257</v>
      </c>
      <c r="G2466" s="27">
        <f t="shared" si="882"/>
        <v>53127095469</v>
      </c>
      <c r="H2466" s="27">
        <f t="shared" si="882"/>
        <v>0</v>
      </c>
      <c r="I2466" s="27">
        <f t="shared" si="882"/>
        <v>0</v>
      </c>
      <c r="J2466" s="27">
        <f t="shared" si="882"/>
        <v>0</v>
      </c>
      <c r="K2466" s="27">
        <f t="shared" si="882"/>
        <v>0</v>
      </c>
      <c r="L2466" s="27">
        <f t="shared" si="879"/>
        <v>0</v>
      </c>
      <c r="M2466" s="27">
        <f>+M2467</f>
        <v>53127095469</v>
      </c>
      <c r="N2466" s="27">
        <f t="shared" si="883"/>
        <v>53127095469</v>
      </c>
      <c r="O2466" s="27">
        <f t="shared" si="883"/>
        <v>53127095469</v>
      </c>
      <c r="P2466" s="27">
        <f t="shared" si="883"/>
        <v>0</v>
      </c>
      <c r="Q2466" s="27">
        <f t="shared" si="883"/>
        <v>0</v>
      </c>
    </row>
    <row r="2467" spans="1:17" ht="19.5" thickBot="1" x14ac:dyDescent="0.3">
      <c r="A2467" s="87" t="s">
        <v>515</v>
      </c>
      <c r="B2467" s="18" t="s">
        <v>359</v>
      </c>
      <c r="C2467" s="19" t="s">
        <v>13</v>
      </c>
      <c r="D2467" s="19">
        <v>13</v>
      </c>
      <c r="E2467" s="19" t="s">
        <v>14</v>
      </c>
      <c r="F2467" s="20" t="s">
        <v>247</v>
      </c>
      <c r="G2467" s="21">
        <v>53127095469</v>
      </c>
      <c r="H2467" s="21">
        <v>0</v>
      </c>
      <c r="I2467" s="21">
        <v>0</v>
      </c>
      <c r="J2467" s="21">
        <v>0</v>
      </c>
      <c r="K2467" s="21">
        <v>0</v>
      </c>
      <c r="L2467" s="21">
        <f t="shared" si="879"/>
        <v>0</v>
      </c>
      <c r="M2467" s="21">
        <f>+G2467+L2467</f>
        <v>53127095469</v>
      </c>
      <c r="N2467" s="21">
        <v>53127095469</v>
      </c>
      <c r="O2467" s="21">
        <v>53127095469</v>
      </c>
      <c r="P2467" s="21">
        <v>0</v>
      </c>
      <c r="Q2467" s="21">
        <v>0</v>
      </c>
    </row>
    <row r="2468" spans="1:17" ht="48" thickBot="1" x14ac:dyDescent="0.3">
      <c r="A2468" s="87" t="s">
        <v>515</v>
      </c>
      <c r="B2468" s="44" t="s">
        <v>360</v>
      </c>
      <c r="C2468" s="46" t="s">
        <v>13</v>
      </c>
      <c r="D2468" s="12">
        <v>11</v>
      </c>
      <c r="E2468" s="12" t="s">
        <v>14</v>
      </c>
      <c r="F2468" s="43" t="s">
        <v>361</v>
      </c>
      <c r="G2468" s="26">
        <f t="shared" ref="G2468:K2469" si="884">+G2470</f>
        <v>25000000000</v>
      </c>
      <c r="H2468" s="26">
        <f t="shared" si="884"/>
        <v>0</v>
      </c>
      <c r="I2468" s="26">
        <f t="shared" si="884"/>
        <v>0</v>
      </c>
      <c r="J2468" s="26">
        <f t="shared" si="884"/>
        <v>0</v>
      </c>
      <c r="K2468" s="26">
        <f t="shared" si="884"/>
        <v>0</v>
      </c>
      <c r="L2468" s="26">
        <f t="shared" si="879"/>
        <v>0</v>
      </c>
      <c r="M2468" s="29">
        <f>+G2468+L2468</f>
        <v>25000000000</v>
      </c>
      <c r="N2468" s="26">
        <f t="shared" ref="N2468:Q2469" si="885">+N2470</f>
        <v>4391290743.8699999</v>
      </c>
      <c r="O2468" s="26">
        <f t="shared" si="885"/>
        <v>2304561123.7199998</v>
      </c>
      <c r="P2468" s="26">
        <f t="shared" si="885"/>
        <v>1612200087.22</v>
      </c>
      <c r="Q2468" s="26">
        <f t="shared" si="885"/>
        <v>1612200087.22</v>
      </c>
    </row>
    <row r="2469" spans="1:17" ht="48" thickBot="1" x14ac:dyDescent="0.3">
      <c r="A2469" s="87" t="s">
        <v>515</v>
      </c>
      <c r="B2469" s="44" t="s">
        <v>360</v>
      </c>
      <c r="C2469" s="46" t="s">
        <v>13</v>
      </c>
      <c r="D2469" s="12">
        <v>13</v>
      </c>
      <c r="E2469" s="12" t="s">
        <v>14</v>
      </c>
      <c r="F2469" s="43" t="s">
        <v>361</v>
      </c>
      <c r="G2469" s="26">
        <f t="shared" si="884"/>
        <v>80000000000</v>
      </c>
      <c r="H2469" s="26">
        <f t="shared" si="884"/>
        <v>0</v>
      </c>
      <c r="I2469" s="26">
        <f t="shared" si="884"/>
        <v>0</v>
      </c>
      <c r="J2469" s="26">
        <f t="shared" si="884"/>
        <v>0</v>
      </c>
      <c r="K2469" s="26">
        <f t="shared" si="884"/>
        <v>0</v>
      </c>
      <c r="L2469" s="26">
        <f t="shared" si="879"/>
        <v>0</v>
      </c>
      <c r="M2469" s="29">
        <f>+G2469+L2469</f>
        <v>80000000000</v>
      </c>
      <c r="N2469" s="26">
        <f t="shared" si="885"/>
        <v>0</v>
      </c>
      <c r="O2469" s="26">
        <f t="shared" si="885"/>
        <v>0</v>
      </c>
      <c r="P2469" s="26">
        <f t="shared" si="885"/>
        <v>0</v>
      </c>
      <c r="Q2469" s="26">
        <f t="shared" si="885"/>
        <v>0</v>
      </c>
    </row>
    <row r="2470" spans="1:17" ht="48" thickBot="1" x14ac:dyDescent="0.3">
      <c r="A2470" s="87" t="s">
        <v>515</v>
      </c>
      <c r="B2470" s="44" t="s">
        <v>362</v>
      </c>
      <c r="C2470" s="46" t="s">
        <v>13</v>
      </c>
      <c r="D2470" s="12">
        <v>11</v>
      </c>
      <c r="E2470" s="12" t="s">
        <v>14</v>
      </c>
      <c r="F2470" s="43" t="s">
        <v>361</v>
      </c>
      <c r="G2470" s="26">
        <f>+G2473+G2477</f>
        <v>25000000000</v>
      </c>
      <c r="H2470" s="26">
        <f>+H2473+H2477</f>
        <v>0</v>
      </c>
      <c r="I2470" s="26">
        <f>+I2473+I2477</f>
        <v>0</v>
      </c>
      <c r="J2470" s="26">
        <f>+J2473+J2477</f>
        <v>0</v>
      </c>
      <c r="K2470" s="26">
        <f>+K2473+K2477</f>
        <v>0</v>
      </c>
      <c r="L2470" s="26">
        <f t="shared" si="879"/>
        <v>0</v>
      </c>
      <c r="M2470" s="29">
        <f>+G2470+L2470</f>
        <v>25000000000</v>
      </c>
      <c r="N2470" s="26">
        <f>+N2473+N2477</f>
        <v>4391290743.8699999</v>
      </c>
      <c r="O2470" s="26">
        <f>+O2473+O2477</f>
        <v>2304561123.7199998</v>
      </c>
      <c r="P2470" s="26">
        <f>+P2473+P2477</f>
        <v>1612200087.22</v>
      </c>
      <c r="Q2470" s="26">
        <f>+Q2473+Q2477</f>
        <v>1612200087.22</v>
      </c>
    </row>
    <row r="2471" spans="1:17" ht="48" thickBot="1" x14ac:dyDescent="0.3">
      <c r="A2471" s="87" t="s">
        <v>515</v>
      </c>
      <c r="B2471" s="44" t="s">
        <v>362</v>
      </c>
      <c r="C2471" s="46" t="s">
        <v>13</v>
      </c>
      <c r="D2471" s="12">
        <v>13</v>
      </c>
      <c r="E2471" s="12" t="s">
        <v>14</v>
      </c>
      <c r="F2471" s="43" t="s">
        <v>361</v>
      </c>
      <c r="G2471" s="26">
        <f>+G2475</f>
        <v>80000000000</v>
      </c>
      <c r="H2471" s="26">
        <f>+H2475</f>
        <v>0</v>
      </c>
      <c r="I2471" s="26">
        <f>+I2475</f>
        <v>0</v>
      </c>
      <c r="J2471" s="26">
        <f>+J2475</f>
        <v>0</v>
      </c>
      <c r="K2471" s="26">
        <f>+K2475</f>
        <v>0</v>
      </c>
      <c r="L2471" s="26">
        <f t="shared" si="879"/>
        <v>0</v>
      </c>
      <c r="M2471" s="29">
        <f>+G2471+L2471</f>
        <v>80000000000</v>
      </c>
      <c r="N2471" s="26">
        <f>+N2475</f>
        <v>0</v>
      </c>
      <c r="O2471" s="26">
        <f>+O2475</f>
        <v>0</v>
      </c>
      <c r="P2471" s="26">
        <f>+P2475</f>
        <v>0</v>
      </c>
      <c r="Q2471" s="26">
        <f>+Q2475</f>
        <v>0</v>
      </c>
    </row>
    <row r="2472" spans="1:17" ht="19.5" thickBot="1" x14ac:dyDescent="0.3">
      <c r="A2472" s="87" t="s">
        <v>515</v>
      </c>
      <c r="B2472" s="44" t="s">
        <v>363</v>
      </c>
      <c r="C2472" s="46" t="s">
        <v>13</v>
      </c>
      <c r="D2472" s="12">
        <v>11</v>
      </c>
      <c r="E2472" s="12" t="s">
        <v>14</v>
      </c>
      <c r="F2472" s="43" t="s">
        <v>364</v>
      </c>
      <c r="G2472" s="26">
        <f>+G2473</f>
        <v>12000000000</v>
      </c>
      <c r="H2472" s="26">
        <f>+H2473</f>
        <v>0</v>
      </c>
      <c r="I2472" s="26">
        <f>+I2473</f>
        <v>0</v>
      </c>
      <c r="J2472" s="26">
        <f>+J2473</f>
        <v>0</v>
      </c>
      <c r="K2472" s="26">
        <f>+K2473</f>
        <v>0</v>
      </c>
      <c r="L2472" s="26">
        <f t="shared" si="879"/>
        <v>0</v>
      </c>
      <c r="M2472" s="26">
        <f>+M2473</f>
        <v>12000000000</v>
      </c>
      <c r="N2472" s="26">
        <f>+N2473</f>
        <v>15000</v>
      </c>
      <c r="O2472" s="26">
        <f>+O2473</f>
        <v>0</v>
      </c>
      <c r="P2472" s="26">
        <f>+P2473</f>
        <v>0</v>
      </c>
      <c r="Q2472" s="26">
        <f>+Q2473</f>
        <v>0</v>
      </c>
    </row>
    <row r="2473" spans="1:17" ht="19.5" thickBot="1" x14ac:dyDescent="0.3">
      <c r="A2473" s="87" t="s">
        <v>515</v>
      </c>
      <c r="B2473" s="47" t="s">
        <v>365</v>
      </c>
      <c r="C2473" s="48" t="s">
        <v>13</v>
      </c>
      <c r="D2473" s="19">
        <v>11</v>
      </c>
      <c r="E2473" s="19" t="s">
        <v>14</v>
      </c>
      <c r="F2473" s="20" t="s">
        <v>247</v>
      </c>
      <c r="G2473" s="21">
        <v>12000000000</v>
      </c>
      <c r="H2473" s="32">
        <v>0</v>
      </c>
      <c r="I2473" s="32">
        <v>0</v>
      </c>
      <c r="J2473" s="32">
        <v>0</v>
      </c>
      <c r="K2473" s="32">
        <v>0</v>
      </c>
      <c r="L2473" s="32">
        <f t="shared" si="879"/>
        <v>0</v>
      </c>
      <c r="M2473" s="21">
        <f>+G2473+L2473</f>
        <v>12000000000</v>
      </c>
      <c r="N2473" s="32">
        <v>15000</v>
      </c>
      <c r="O2473" s="32">
        <v>0</v>
      </c>
      <c r="P2473" s="32">
        <v>0</v>
      </c>
      <c r="Q2473" s="32">
        <v>0</v>
      </c>
    </row>
    <row r="2474" spans="1:17" ht="32.25" thickBot="1" x14ac:dyDescent="0.3">
      <c r="A2474" s="87" t="s">
        <v>515</v>
      </c>
      <c r="B2474" s="44" t="s">
        <v>366</v>
      </c>
      <c r="C2474" s="46" t="s">
        <v>13</v>
      </c>
      <c r="D2474" s="12">
        <v>13</v>
      </c>
      <c r="E2474" s="12" t="s">
        <v>14</v>
      </c>
      <c r="F2474" s="43" t="s">
        <v>367</v>
      </c>
      <c r="G2474" s="26">
        <f>+G2475</f>
        <v>80000000000</v>
      </c>
      <c r="H2474" s="26">
        <f>+H2475</f>
        <v>0</v>
      </c>
      <c r="I2474" s="26">
        <f>+I2475</f>
        <v>0</v>
      </c>
      <c r="J2474" s="26">
        <f>+J2475</f>
        <v>0</v>
      </c>
      <c r="K2474" s="26">
        <f>+K2475</f>
        <v>0</v>
      </c>
      <c r="L2474" s="26">
        <f t="shared" si="879"/>
        <v>0</v>
      </c>
      <c r="M2474" s="26">
        <f>+M2475</f>
        <v>80000000000</v>
      </c>
      <c r="N2474" s="26">
        <f>+N2475</f>
        <v>0</v>
      </c>
      <c r="O2474" s="26">
        <f>+O2475</f>
        <v>0</v>
      </c>
      <c r="P2474" s="26">
        <f>+P2475</f>
        <v>0</v>
      </c>
      <c r="Q2474" s="26">
        <f>+Q2475</f>
        <v>0</v>
      </c>
    </row>
    <row r="2475" spans="1:17" ht="19.5" thickBot="1" x14ac:dyDescent="0.3">
      <c r="A2475" s="87" t="s">
        <v>515</v>
      </c>
      <c r="B2475" s="47" t="s">
        <v>368</v>
      </c>
      <c r="C2475" s="48" t="s">
        <v>13</v>
      </c>
      <c r="D2475" s="19">
        <v>13</v>
      </c>
      <c r="E2475" s="19" t="s">
        <v>14</v>
      </c>
      <c r="F2475" s="20" t="s">
        <v>247</v>
      </c>
      <c r="G2475" s="32">
        <v>80000000000</v>
      </c>
      <c r="H2475" s="32">
        <v>0</v>
      </c>
      <c r="I2475" s="32">
        <v>0</v>
      </c>
      <c r="J2475" s="32">
        <v>0</v>
      </c>
      <c r="K2475" s="32">
        <v>0</v>
      </c>
      <c r="L2475" s="32">
        <f t="shared" si="879"/>
        <v>0</v>
      </c>
      <c r="M2475" s="21">
        <f>+G2475+L2475</f>
        <v>80000000000</v>
      </c>
      <c r="N2475" s="21">
        <v>0</v>
      </c>
      <c r="O2475" s="21">
        <v>0</v>
      </c>
      <c r="P2475" s="21">
        <v>0</v>
      </c>
      <c r="Q2475" s="21">
        <v>0</v>
      </c>
    </row>
    <row r="2476" spans="1:17" ht="19.5" thickBot="1" x14ac:dyDescent="0.3">
      <c r="A2476" s="87" t="s">
        <v>515</v>
      </c>
      <c r="B2476" s="44" t="s">
        <v>369</v>
      </c>
      <c r="C2476" s="46" t="s">
        <v>13</v>
      </c>
      <c r="D2476" s="12">
        <v>11</v>
      </c>
      <c r="E2476" s="12" t="s">
        <v>14</v>
      </c>
      <c r="F2476" s="43" t="s">
        <v>257</v>
      </c>
      <c r="G2476" s="26">
        <f>+G2477</f>
        <v>13000000000</v>
      </c>
      <c r="H2476" s="26">
        <f>+H2477</f>
        <v>0</v>
      </c>
      <c r="I2476" s="26">
        <f>+I2477</f>
        <v>0</v>
      </c>
      <c r="J2476" s="26">
        <f>+J2477</f>
        <v>0</v>
      </c>
      <c r="K2476" s="26">
        <f>+K2477</f>
        <v>0</v>
      </c>
      <c r="L2476" s="26">
        <f t="shared" si="879"/>
        <v>0</v>
      </c>
      <c r="M2476" s="26">
        <f>+M2477</f>
        <v>13000000000</v>
      </c>
      <c r="N2476" s="26">
        <f>+N2477</f>
        <v>4391275743.8699999</v>
      </c>
      <c r="O2476" s="26">
        <f>+O2477</f>
        <v>2304561123.7199998</v>
      </c>
      <c r="P2476" s="26">
        <f>+P2477</f>
        <v>1612200087.22</v>
      </c>
      <c r="Q2476" s="26">
        <f>+Q2477</f>
        <v>1612200087.22</v>
      </c>
    </row>
    <row r="2477" spans="1:17" ht="19.5" thickBot="1" x14ac:dyDescent="0.3">
      <c r="A2477" s="87" t="s">
        <v>515</v>
      </c>
      <c r="B2477" s="47" t="s">
        <v>370</v>
      </c>
      <c r="C2477" s="48" t="s">
        <v>13</v>
      </c>
      <c r="D2477" s="19">
        <v>11</v>
      </c>
      <c r="E2477" s="19" t="s">
        <v>14</v>
      </c>
      <c r="F2477" s="20" t="s">
        <v>247</v>
      </c>
      <c r="G2477" s="21">
        <v>13000000000</v>
      </c>
      <c r="H2477" s="32">
        <v>0</v>
      </c>
      <c r="I2477" s="32">
        <v>0</v>
      </c>
      <c r="J2477" s="32">
        <v>0</v>
      </c>
      <c r="K2477" s="32">
        <v>0</v>
      </c>
      <c r="L2477" s="32">
        <f t="shared" si="879"/>
        <v>0</v>
      </c>
      <c r="M2477" s="21">
        <f>+G2477+L2477</f>
        <v>13000000000</v>
      </c>
      <c r="N2477" s="21">
        <v>4391275743.8699999</v>
      </c>
      <c r="O2477" s="21">
        <v>2304561123.7199998</v>
      </c>
      <c r="P2477" s="32">
        <v>1612200087.22</v>
      </c>
      <c r="Q2477" s="32">
        <v>1612200087.22</v>
      </c>
    </row>
    <row r="2478" spans="1:17" ht="32.25" thickBot="1" x14ac:dyDescent="0.3">
      <c r="A2478" s="87" t="s">
        <v>515</v>
      </c>
      <c r="B2478" s="15" t="s">
        <v>371</v>
      </c>
      <c r="C2478" s="12" t="s">
        <v>13</v>
      </c>
      <c r="D2478" s="12">
        <v>13</v>
      </c>
      <c r="E2478" s="12" t="s">
        <v>14</v>
      </c>
      <c r="F2478" s="43" t="s">
        <v>372</v>
      </c>
      <c r="G2478" s="27">
        <f>+G2479</f>
        <v>6042022926</v>
      </c>
      <c r="H2478" s="27">
        <f>+H2479</f>
        <v>0</v>
      </c>
      <c r="I2478" s="27">
        <f>+I2479</f>
        <v>0</v>
      </c>
      <c r="J2478" s="27">
        <f>+J2479</f>
        <v>0</v>
      </c>
      <c r="K2478" s="27">
        <f>+K2479</f>
        <v>0</v>
      </c>
      <c r="L2478" s="27">
        <f t="shared" si="879"/>
        <v>0</v>
      </c>
      <c r="M2478" s="27">
        <f>+M2479</f>
        <v>6042022926</v>
      </c>
      <c r="N2478" s="27">
        <f>+N2479</f>
        <v>5309055073.5</v>
      </c>
      <c r="O2478" s="27">
        <f>+O2479</f>
        <v>5287775497.1499996</v>
      </c>
      <c r="P2478" s="27">
        <f>+P2479</f>
        <v>2142837101.5100002</v>
      </c>
      <c r="Q2478" s="27">
        <f>+Q2479</f>
        <v>2141260151.5100002</v>
      </c>
    </row>
    <row r="2479" spans="1:17" ht="19.5" thickBot="1" x14ac:dyDescent="0.3">
      <c r="A2479" s="87" t="s">
        <v>515</v>
      </c>
      <c r="B2479" s="15" t="s">
        <v>373</v>
      </c>
      <c r="C2479" s="12" t="s">
        <v>13</v>
      </c>
      <c r="D2479" s="12">
        <v>13</v>
      </c>
      <c r="E2479" s="12" t="s">
        <v>14</v>
      </c>
      <c r="F2479" s="16" t="s">
        <v>240</v>
      </c>
      <c r="G2479" s="27">
        <f>+G2480+G2484</f>
        <v>6042022926</v>
      </c>
      <c r="H2479" s="27">
        <f>+H2480+H2484</f>
        <v>0</v>
      </c>
      <c r="I2479" s="27">
        <f>+I2480+I2484</f>
        <v>0</v>
      </c>
      <c r="J2479" s="27">
        <f>+J2480+J2484</f>
        <v>0</v>
      </c>
      <c r="K2479" s="27">
        <f>+K2480+K2484</f>
        <v>0</v>
      </c>
      <c r="L2479" s="27">
        <f t="shared" si="879"/>
        <v>0</v>
      </c>
      <c r="M2479" s="27">
        <f>+M2480+M2484</f>
        <v>6042022926</v>
      </c>
      <c r="N2479" s="27">
        <f>+N2480+N2484</f>
        <v>5309055073.5</v>
      </c>
      <c r="O2479" s="27">
        <f>+O2480+O2484</f>
        <v>5287775497.1499996</v>
      </c>
      <c r="P2479" s="27">
        <f>+P2480+P2484</f>
        <v>2142837101.5100002</v>
      </c>
      <c r="Q2479" s="27">
        <f>+Q2480+Q2484</f>
        <v>2141260151.5100002</v>
      </c>
    </row>
    <row r="2480" spans="1:17" ht="32.25" thickBot="1" x14ac:dyDescent="0.3">
      <c r="A2480" s="87" t="s">
        <v>515</v>
      </c>
      <c r="B2480" s="15" t="s">
        <v>374</v>
      </c>
      <c r="C2480" s="12" t="s">
        <v>13</v>
      </c>
      <c r="D2480" s="12">
        <v>13</v>
      </c>
      <c r="E2480" s="12" t="s">
        <v>14</v>
      </c>
      <c r="F2480" s="16" t="s">
        <v>375</v>
      </c>
      <c r="G2480" s="27">
        <f t="shared" ref="G2480:K2482" si="886">+G2481</f>
        <v>2257022926</v>
      </c>
      <c r="H2480" s="27">
        <f t="shared" si="886"/>
        <v>0</v>
      </c>
      <c r="I2480" s="27">
        <f t="shared" si="886"/>
        <v>0</v>
      </c>
      <c r="J2480" s="27">
        <f t="shared" si="886"/>
        <v>0</v>
      </c>
      <c r="K2480" s="27">
        <f t="shared" si="886"/>
        <v>0</v>
      </c>
      <c r="L2480" s="27">
        <f t="shared" si="879"/>
        <v>0</v>
      </c>
      <c r="M2480" s="27">
        <f>+M2481</f>
        <v>2257022926</v>
      </c>
      <c r="N2480" s="27">
        <f t="shared" ref="N2480:Q2482" si="887">+N2481</f>
        <v>2077848175.5</v>
      </c>
      <c r="O2480" s="27">
        <f t="shared" si="887"/>
        <v>2056568599.1500001</v>
      </c>
      <c r="P2480" s="27">
        <f t="shared" si="887"/>
        <v>1343868981.1500001</v>
      </c>
      <c r="Q2480" s="27">
        <f t="shared" si="887"/>
        <v>1342292031.1500001</v>
      </c>
    </row>
    <row r="2481" spans="1:17" ht="32.25" thickBot="1" x14ac:dyDescent="0.3">
      <c r="A2481" s="87" t="s">
        <v>515</v>
      </c>
      <c r="B2481" s="15" t="s">
        <v>376</v>
      </c>
      <c r="C2481" s="12" t="s">
        <v>13</v>
      </c>
      <c r="D2481" s="12">
        <v>13</v>
      </c>
      <c r="E2481" s="12" t="s">
        <v>14</v>
      </c>
      <c r="F2481" s="16" t="s">
        <v>375</v>
      </c>
      <c r="G2481" s="27">
        <f t="shared" si="886"/>
        <v>2257022926</v>
      </c>
      <c r="H2481" s="27">
        <f t="shared" si="886"/>
        <v>0</v>
      </c>
      <c r="I2481" s="27">
        <f t="shared" si="886"/>
        <v>0</v>
      </c>
      <c r="J2481" s="27">
        <f t="shared" si="886"/>
        <v>0</v>
      </c>
      <c r="K2481" s="27">
        <f t="shared" si="886"/>
        <v>0</v>
      </c>
      <c r="L2481" s="27">
        <f t="shared" si="879"/>
        <v>0</v>
      </c>
      <c r="M2481" s="27">
        <f>+M2482</f>
        <v>2257022926</v>
      </c>
      <c r="N2481" s="27">
        <f t="shared" si="887"/>
        <v>2077848175.5</v>
      </c>
      <c r="O2481" s="27">
        <f t="shared" si="887"/>
        <v>2056568599.1500001</v>
      </c>
      <c r="P2481" s="27">
        <f t="shared" si="887"/>
        <v>1343868981.1500001</v>
      </c>
      <c r="Q2481" s="27">
        <f t="shared" si="887"/>
        <v>1342292031.1500001</v>
      </c>
    </row>
    <row r="2482" spans="1:17" ht="19.5" thickBot="1" x14ac:dyDescent="0.3">
      <c r="A2482" s="87" t="s">
        <v>515</v>
      </c>
      <c r="B2482" s="15" t="s">
        <v>377</v>
      </c>
      <c r="C2482" s="12" t="s">
        <v>13</v>
      </c>
      <c r="D2482" s="12">
        <v>13</v>
      </c>
      <c r="E2482" s="12" t="s">
        <v>14</v>
      </c>
      <c r="F2482" s="43" t="s">
        <v>378</v>
      </c>
      <c r="G2482" s="27">
        <f t="shared" si="886"/>
        <v>2257022926</v>
      </c>
      <c r="H2482" s="27">
        <f t="shared" si="886"/>
        <v>0</v>
      </c>
      <c r="I2482" s="27">
        <f t="shared" si="886"/>
        <v>0</v>
      </c>
      <c r="J2482" s="27">
        <f t="shared" si="886"/>
        <v>0</v>
      </c>
      <c r="K2482" s="27">
        <f t="shared" si="886"/>
        <v>0</v>
      </c>
      <c r="L2482" s="27">
        <f t="shared" si="879"/>
        <v>0</v>
      </c>
      <c r="M2482" s="27">
        <f>+M2483</f>
        <v>2257022926</v>
      </c>
      <c r="N2482" s="27">
        <f t="shared" si="887"/>
        <v>2077848175.5</v>
      </c>
      <c r="O2482" s="27">
        <f t="shared" si="887"/>
        <v>2056568599.1500001</v>
      </c>
      <c r="P2482" s="27">
        <f t="shared" si="887"/>
        <v>1343868981.1500001</v>
      </c>
      <c r="Q2482" s="27">
        <f t="shared" si="887"/>
        <v>1342292031.1500001</v>
      </c>
    </row>
    <row r="2483" spans="1:17" ht="19.5" thickBot="1" x14ac:dyDescent="0.3">
      <c r="A2483" s="87" t="s">
        <v>515</v>
      </c>
      <c r="B2483" s="18" t="s">
        <v>379</v>
      </c>
      <c r="C2483" s="19" t="s">
        <v>13</v>
      </c>
      <c r="D2483" s="19">
        <v>13</v>
      </c>
      <c r="E2483" s="19" t="s">
        <v>14</v>
      </c>
      <c r="F2483" s="20" t="s">
        <v>247</v>
      </c>
      <c r="G2483" s="21">
        <v>2257022926</v>
      </c>
      <c r="H2483" s="21">
        <v>0</v>
      </c>
      <c r="I2483" s="21">
        <v>0</v>
      </c>
      <c r="J2483" s="21">
        <v>0</v>
      </c>
      <c r="K2483" s="21">
        <v>0</v>
      </c>
      <c r="L2483" s="21">
        <f t="shared" si="879"/>
        <v>0</v>
      </c>
      <c r="M2483" s="21">
        <f>+G2483+L2483</f>
        <v>2257022926</v>
      </c>
      <c r="N2483" s="21">
        <v>2077848175.5</v>
      </c>
      <c r="O2483" s="21">
        <v>2056568599.1500001</v>
      </c>
      <c r="P2483" s="21">
        <v>1343868981.1500001</v>
      </c>
      <c r="Q2483" s="21">
        <v>1342292031.1500001</v>
      </c>
    </row>
    <row r="2484" spans="1:17" ht="32.25" thickBot="1" x14ac:dyDescent="0.3">
      <c r="A2484" s="87" t="s">
        <v>515</v>
      </c>
      <c r="B2484" s="15" t="s">
        <v>380</v>
      </c>
      <c r="C2484" s="12" t="s">
        <v>13</v>
      </c>
      <c r="D2484" s="12">
        <v>13</v>
      </c>
      <c r="E2484" s="12" t="s">
        <v>14</v>
      </c>
      <c r="F2484" s="16" t="s">
        <v>381</v>
      </c>
      <c r="G2484" s="27">
        <f t="shared" ref="G2484:K2486" si="888">+G2485</f>
        <v>3785000000</v>
      </c>
      <c r="H2484" s="27">
        <f t="shared" si="888"/>
        <v>0</v>
      </c>
      <c r="I2484" s="27">
        <f t="shared" si="888"/>
        <v>0</v>
      </c>
      <c r="J2484" s="27">
        <f t="shared" si="888"/>
        <v>0</v>
      </c>
      <c r="K2484" s="27">
        <f t="shared" si="888"/>
        <v>0</v>
      </c>
      <c r="L2484" s="27">
        <f t="shared" si="879"/>
        <v>0</v>
      </c>
      <c r="M2484" s="27">
        <f>+M2485</f>
        <v>3785000000</v>
      </c>
      <c r="N2484" s="27">
        <f t="shared" ref="N2484:Q2486" si="889">+N2485</f>
        <v>3231206898</v>
      </c>
      <c r="O2484" s="27">
        <f t="shared" si="889"/>
        <v>3231206898</v>
      </c>
      <c r="P2484" s="27">
        <f t="shared" si="889"/>
        <v>798968120.36000001</v>
      </c>
      <c r="Q2484" s="27">
        <f t="shared" si="889"/>
        <v>798968120.36000001</v>
      </c>
    </row>
    <row r="2485" spans="1:17" ht="32.25" thickBot="1" x14ac:dyDescent="0.3">
      <c r="A2485" s="87" t="s">
        <v>515</v>
      </c>
      <c r="B2485" s="15" t="s">
        <v>382</v>
      </c>
      <c r="C2485" s="12" t="s">
        <v>13</v>
      </c>
      <c r="D2485" s="12">
        <v>13</v>
      </c>
      <c r="E2485" s="12" t="s">
        <v>14</v>
      </c>
      <c r="F2485" s="16" t="s">
        <v>383</v>
      </c>
      <c r="G2485" s="27">
        <f t="shared" si="888"/>
        <v>3785000000</v>
      </c>
      <c r="H2485" s="27">
        <f t="shared" si="888"/>
        <v>0</v>
      </c>
      <c r="I2485" s="27">
        <f t="shared" si="888"/>
        <v>0</v>
      </c>
      <c r="J2485" s="27">
        <f t="shared" si="888"/>
        <v>0</v>
      </c>
      <c r="K2485" s="27">
        <f t="shared" si="888"/>
        <v>0</v>
      </c>
      <c r="L2485" s="27">
        <f t="shared" si="879"/>
        <v>0</v>
      </c>
      <c r="M2485" s="27">
        <f>+M2486</f>
        <v>3785000000</v>
      </c>
      <c r="N2485" s="27">
        <f t="shared" si="889"/>
        <v>3231206898</v>
      </c>
      <c r="O2485" s="27">
        <f t="shared" si="889"/>
        <v>3231206898</v>
      </c>
      <c r="P2485" s="27">
        <f t="shared" si="889"/>
        <v>798968120.36000001</v>
      </c>
      <c r="Q2485" s="27">
        <f t="shared" si="889"/>
        <v>798968120.36000001</v>
      </c>
    </row>
    <row r="2486" spans="1:17" ht="19.5" thickBot="1" x14ac:dyDescent="0.3">
      <c r="A2486" s="87" t="s">
        <v>515</v>
      </c>
      <c r="B2486" s="15" t="s">
        <v>384</v>
      </c>
      <c r="C2486" s="12" t="s">
        <v>13</v>
      </c>
      <c r="D2486" s="12">
        <v>13</v>
      </c>
      <c r="E2486" s="12" t="s">
        <v>14</v>
      </c>
      <c r="F2486" s="43" t="s">
        <v>378</v>
      </c>
      <c r="G2486" s="27">
        <f t="shared" si="888"/>
        <v>3785000000</v>
      </c>
      <c r="H2486" s="27">
        <f t="shared" si="888"/>
        <v>0</v>
      </c>
      <c r="I2486" s="27">
        <f t="shared" si="888"/>
        <v>0</v>
      </c>
      <c r="J2486" s="27">
        <f t="shared" si="888"/>
        <v>0</v>
      </c>
      <c r="K2486" s="27">
        <f t="shared" si="888"/>
        <v>0</v>
      </c>
      <c r="L2486" s="27">
        <f t="shared" si="879"/>
        <v>0</v>
      </c>
      <c r="M2486" s="27">
        <f>+M2487</f>
        <v>3785000000</v>
      </c>
      <c r="N2486" s="27">
        <f t="shared" si="889"/>
        <v>3231206898</v>
      </c>
      <c r="O2486" s="27">
        <f t="shared" si="889"/>
        <v>3231206898</v>
      </c>
      <c r="P2486" s="27">
        <f t="shared" si="889"/>
        <v>798968120.36000001</v>
      </c>
      <c r="Q2486" s="27">
        <f t="shared" si="889"/>
        <v>798968120.36000001</v>
      </c>
    </row>
    <row r="2487" spans="1:17" ht="19.5" thickBot="1" x14ac:dyDescent="0.3">
      <c r="A2487" s="87" t="s">
        <v>515</v>
      </c>
      <c r="B2487" s="18" t="s">
        <v>385</v>
      </c>
      <c r="C2487" s="19" t="s">
        <v>13</v>
      </c>
      <c r="D2487" s="19">
        <v>13</v>
      </c>
      <c r="E2487" s="19" t="s">
        <v>14</v>
      </c>
      <c r="F2487" s="20" t="s">
        <v>247</v>
      </c>
      <c r="G2487" s="21">
        <v>3785000000</v>
      </c>
      <c r="H2487" s="21">
        <v>0</v>
      </c>
      <c r="I2487" s="21">
        <v>0</v>
      </c>
      <c r="J2487" s="21">
        <v>0</v>
      </c>
      <c r="K2487" s="21">
        <v>0</v>
      </c>
      <c r="L2487" s="21">
        <f t="shared" si="879"/>
        <v>0</v>
      </c>
      <c r="M2487" s="21">
        <f>+G2487+L2487</f>
        <v>3785000000</v>
      </c>
      <c r="N2487" s="21">
        <v>3231206898</v>
      </c>
      <c r="O2487" s="21">
        <v>3231206898</v>
      </c>
      <c r="P2487" s="21">
        <v>798968120.36000001</v>
      </c>
      <c r="Q2487" s="21">
        <v>798968120.36000001</v>
      </c>
    </row>
    <row r="2488" spans="1:17" ht="19.5" thickBot="1" x14ac:dyDescent="0.3">
      <c r="A2488" s="87" t="s">
        <v>515</v>
      </c>
      <c r="B2488" s="15" t="s">
        <v>386</v>
      </c>
      <c r="C2488" s="12" t="s">
        <v>13</v>
      </c>
      <c r="D2488" s="12">
        <v>13</v>
      </c>
      <c r="E2488" s="12" t="s">
        <v>14</v>
      </c>
      <c r="F2488" s="16" t="s">
        <v>387</v>
      </c>
      <c r="G2488" s="27">
        <f t="shared" ref="G2488:K2489" si="890">+G2490</f>
        <v>1124097372</v>
      </c>
      <c r="H2488" s="27">
        <f t="shared" si="890"/>
        <v>0</v>
      </c>
      <c r="I2488" s="27">
        <f t="shared" si="890"/>
        <v>0</v>
      </c>
      <c r="J2488" s="27">
        <f t="shared" si="890"/>
        <v>0</v>
      </c>
      <c r="K2488" s="27">
        <f t="shared" si="890"/>
        <v>0</v>
      </c>
      <c r="L2488" s="27">
        <f t="shared" si="879"/>
        <v>0</v>
      </c>
      <c r="M2488" s="27">
        <f>+M2490</f>
        <v>1124097372</v>
      </c>
      <c r="N2488" s="27">
        <f t="shared" ref="N2488:Q2489" si="891">+N2490</f>
        <v>925406536.25999999</v>
      </c>
      <c r="O2488" s="27">
        <f t="shared" si="891"/>
        <v>884399026.79999995</v>
      </c>
      <c r="P2488" s="27">
        <f t="shared" si="891"/>
        <v>606796503.79999995</v>
      </c>
      <c r="Q2488" s="27">
        <f t="shared" si="891"/>
        <v>606796503.79999995</v>
      </c>
    </row>
    <row r="2489" spans="1:17" ht="19.5" thickBot="1" x14ac:dyDescent="0.3">
      <c r="A2489" s="87" t="s">
        <v>515</v>
      </c>
      <c r="B2489" s="15" t="s">
        <v>386</v>
      </c>
      <c r="C2489" s="12" t="s">
        <v>16</v>
      </c>
      <c r="D2489" s="12">
        <v>20</v>
      </c>
      <c r="E2489" s="12" t="s">
        <v>14</v>
      </c>
      <c r="F2489" s="16" t="s">
        <v>387</v>
      </c>
      <c r="G2489" s="27">
        <f t="shared" si="890"/>
        <v>76235881312</v>
      </c>
      <c r="H2489" s="27">
        <f t="shared" si="890"/>
        <v>0</v>
      </c>
      <c r="I2489" s="27">
        <f t="shared" si="890"/>
        <v>0</v>
      </c>
      <c r="J2489" s="27">
        <f t="shared" si="890"/>
        <v>0</v>
      </c>
      <c r="K2489" s="27">
        <f t="shared" si="890"/>
        <v>0</v>
      </c>
      <c r="L2489" s="27">
        <f t="shared" si="879"/>
        <v>0</v>
      </c>
      <c r="M2489" s="27">
        <f>+M2491</f>
        <v>76235881312</v>
      </c>
      <c r="N2489" s="27">
        <f t="shared" si="891"/>
        <v>68016343489.620003</v>
      </c>
      <c r="O2489" s="27">
        <f t="shared" si="891"/>
        <v>66305133313.620003</v>
      </c>
      <c r="P2489" s="27">
        <f t="shared" si="891"/>
        <v>23802982234.950001</v>
      </c>
      <c r="Q2489" s="27">
        <f t="shared" si="891"/>
        <v>21561161267.950001</v>
      </c>
    </row>
    <row r="2490" spans="1:17" ht="19.5" thickBot="1" x14ac:dyDescent="0.3">
      <c r="A2490" s="87" t="s">
        <v>515</v>
      </c>
      <c r="B2490" s="15" t="s">
        <v>388</v>
      </c>
      <c r="C2490" s="12" t="s">
        <v>13</v>
      </c>
      <c r="D2490" s="12">
        <v>13</v>
      </c>
      <c r="E2490" s="12" t="s">
        <v>14</v>
      </c>
      <c r="F2490" s="16" t="s">
        <v>240</v>
      </c>
      <c r="G2490" s="27">
        <f>+G2498</f>
        <v>1124097372</v>
      </c>
      <c r="H2490" s="27">
        <f>+H2498</f>
        <v>0</v>
      </c>
      <c r="I2490" s="27">
        <f>+I2498</f>
        <v>0</v>
      </c>
      <c r="J2490" s="27">
        <f>+J2498</f>
        <v>0</v>
      </c>
      <c r="K2490" s="27">
        <f>+K2498</f>
        <v>0</v>
      </c>
      <c r="L2490" s="27">
        <f t="shared" si="879"/>
        <v>0</v>
      </c>
      <c r="M2490" s="27">
        <f>+M2498</f>
        <v>1124097372</v>
      </c>
      <c r="N2490" s="27">
        <f>+N2498</f>
        <v>925406536.25999999</v>
      </c>
      <c r="O2490" s="27">
        <f>+O2498</f>
        <v>884399026.79999995</v>
      </c>
      <c r="P2490" s="27">
        <f>+P2498</f>
        <v>606796503.79999995</v>
      </c>
      <c r="Q2490" s="27">
        <f>+Q2498</f>
        <v>606796503.79999995</v>
      </c>
    </row>
    <row r="2491" spans="1:17" ht="19.5" thickBot="1" x14ac:dyDescent="0.3">
      <c r="A2491" s="87" t="s">
        <v>515</v>
      </c>
      <c r="B2491" s="15" t="s">
        <v>388</v>
      </c>
      <c r="C2491" s="12" t="s">
        <v>16</v>
      </c>
      <c r="D2491" s="12">
        <v>20</v>
      </c>
      <c r="E2491" s="12" t="s">
        <v>14</v>
      </c>
      <c r="F2491" s="16" t="s">
        <v>240</v>
      </c>
      <c r="G2491" s="27">
        <f t="shared" ref="G2491:K2492" si="892">+G2492</f>
        <v>76235881312</v>
      </c>
      <c r="H2491" s="27">
        <f t="shared" si="892"/>
        <v>0</v>
      </c>
      <c r="I2491" s="27">
        <f t="shared" si="892"/>
        <v>0</v>
      </c>
      <c r="J2491" s="27">
        <f t="shared" si="892"/>
        <v>0</v>
      </c>
      <c r="K2491" s="27">
        <f t="shared" si="892"/>
        <v>0</v>
      </c>
      <c r="L2491" s="27">
        <f t="shared" si="879"/>
        <v>0</v>
      </c>
      <c r="M2491" s="27">
        <f>+M2492</f>
        <v>76235881312</v>
      </c>
      <c r="N2491" s="27">
        <f t="shared" ref="N2491:Q2492" si="893">+N2492</f>
        <v>68016343489.620003</v>
      </c>
      <c r="O2491" s="27">
        <f t="shared" si="893"/>
        <v>66305133313.620003</v>
      </c>
      <c r="P2491" s="27">
        <f>+P2492</f>
        <v>23802982234.950001</v>
      </c>
      <c r="Q2491" s="27">
        <f t="shared" si="893"/>
        <v>21561161267.950001</v>
      </c>
    </row>
    <row r="2492" spans="1:17" ht="48" thickBot="1" x14ac:dyDescent="0.3">
      <c r="A2492" s="87" t="s">
        <v>515</v>
      </c>
      <c r="B2492" s="15" t="s">
        <v>389</v>
      </c>
      <c r="C2492" s="12" t="s">
        <v>16</v>
      </c>
      <c r="D2492" s="12">
        <v>20</v>
      </c>
      <c r="E2492" s="12" t="s">
        <v>14</v>
      </c>
      <c r="F2492" s="43" t="s">
        <v>390</v>
      </c>
      <c r="G2492" s="27">
        <f t="shared" si="892"/>
        <v>76235881312</v>
      </c>
      <c r="H2492" s="27">
        <f t="shared" si="892"/>
        <v>0</v>
      </c>
      <c r="I2492" s="27">
        <f t="shared" si="892"/>
        <v>0</v>
      </c>
      <c r="J2492" s="27">
        <f t="shared" si="892"/>
        <v>0</v>
      </c>
      <c r="K2492" s="27">
        <f t="shared" si="892"/>
        <v>0</v>
      </c>
      <c r="L2492" s="27">
        <f t="shared" si="879"/>
        <v>0</v>
      </c>
      <c r="M2492" s="27">
        <f>+M2493</f>
        <v>76235881312</v>
      </c>
      <c r="N2492" s="27">
        <f t="shared" si="893"/>
        <v>68016343489.620003</v>
      </c>
      <c r="O2492" s="27">
        <f t="shared" si="893"/>
        <v>66305133313.620003</v>
      </c>
      <c r="P2492" s="27">
        <f>+P2493</f>
        <v>23802982234.950001</v>
      </c>
      <c r="Q2492" s="27">
        <f t="shared" si="893"/>
        <v>21561161267.950001</v>
      </c>
    </row>
    <row r="2493" spans="1:17" ht="48" thickBot="1" x14ac:dyDescent="0.3">
      <c r="A2493" s="87" t="s">
        <v>515</v>
      </c>
      <c r="B2493" s="15" t="s">
        <v>391</v>
      </c>
      <c r="C2493" s="12" t="s">
        <v>16</v>
      </c>
      <c r="D2493" s="12">
        <v>20</v>
      </c>
      <c r="E2493" s="12" t="s">
        <v>14</v>
      </c>
      <c r="F2493" s="16" t="s">
        <v>390</v>
      </c>
      <c r="G2493" s="27">
        <f>+G2494+G2496</f>
        <v>76235881312</v>
      </c>
      <c r="H2493" s="27">
        <f>+H2494+H2496</f>
        <v>0</v>
      </c>
      <c r="I2493" s="27">
        <f>+I2494+I2496</f>
        <v>0</v>
      </c>
      <c r="J2493" s="27">
        <f>+J2494+J2496</f>
        <v>0</v>
      </c>
      <c r="K2493" s="27">
        <f>+K2494+K2496</f>
        <v>0</v>
      </c>
      <c r="L2493" s="27">
        <f t="shared" si="879"/>
        <v>0</v>
      </c>
      <c r="M2493" s="27">
        <f>+M2494+M2496</f>
        <v>76235881312</v>
      </c>
      <c r="N2493" s="27">
        <f>+N2494+N2496</f>
        <v>68016343489.620003</v>
      </c>
      <c r="O2493" s="27">
        <f>+O2494+O2496</f>
        <v>66305133313.620003</v>
      </c>
      <c r="P2493" s="27">
        <f>+P2494+P2496</f>
        <v>23802982234.950001</v>
      </c>
      <c r="Q2493" s="27">
        <f>+Q2494+Q2496</f>
        <v>21561161267.950001</v>
      </c>
    </row>
    <row r="2494" spans="1:17" ht="19.5" thickBot="1" x14ac:dyDescent="0.3">
      <c r="A2494" s="87" t="s">
        <v>515</v>
      </c>
      <c r="B2494" s="15" t="s">
        <v>392</v>
      </c>
      <c r="C2494" s="12" t="s">
        <v>16</v>
      </c>
      <c r="D2494" s="12">
        <v>20</v>
      </c>
      <c r="E2494" s="12" t="s">
        <v>14</v>
      </c>
      <c r="F2494" s="16" t="s">
        <v>393</v>
      </c>
      <c r="G2494" s="27">
        <f>+G2495</f>
        <v>65370924168</v>
      </c>
      <c r="H2494" s="27">
        <f>+H2495</f>
        <v>0</v>
      </c>
      <c r="I2494" s="27">
        <f>+I2495</f>
        <v>0</v>
      </c>
      <c r="J2494" s="27">
        <f>+J2495</f>
        <v>0</v>
      </c>
      <c r="K2494" s="27">
        <f>+K2495</f>
        <v>0</v>
      </c>
      <c r="L2494" s="27">
        <f t="shared" si="879"/>
        <v>0</v>
      </c>
      <c r="M2494" s="27">
        <f>+M2495</f>
        <v>65370924168</v>
      </c>
      <c r="N2494" s="27">
        <f>+N2495</f>
        <v>60495131451.620003</v>
      </c>
      <c r="O2494" s="27">
        <f>+O2495</f>
        <v>59628232130.620003</v>
      </c>
      <c r="P2494" s="27">
        <f>+P2495</f>
        <v>21422401199.630001</v>
      </c>
      <c r="Q2494" s="27">
        <f>+Q2495</f>
        <v>19180580232.630001</v>
      </c>
    </row>
    <row r="2495" spans="1:17" ht="19.5" thickBot="1" x14ac:dyDescent="0.3">
      <c r="A2495" s="87" t="s">
        <v>515</v>
      </c>
      <c r="B2495" s="18" t="s">
        <v>394</v>
      </c>
      <c r="C2495" s="19" t="s">
        <v>16</v>
      </c>
      <c r="D2495" s="19">
        <v>20</v>
      </c>
      <c r="E2495" s="19" t="s">
        <v>14</v>
      </c>
      <c r="F2495" s="20" t="s">
        <v>247</v>
      </c>
      <c r="G2495" s="21">
        <v>65370924168</v>
      </c>
      <c r="H2495" s="21">
        <v>0</v>
      </c>
      <c r="I2495" s="21">
        <v>0</v>
      </c>
      <c r="J2495" s="21"/>
      <c r="K2495" s="21">
        <v>0</v>
      </c>
      <c r="L2495" s="21">
        <f t="shared" si="879"/>
        <v>0</v>
      </c>
      <c r="M2495" s="21">
        <f>+G2495+L2495</f>
        <v>65370924168</v>
      </c>
      <c r="N2495" s="21">
        <v>60495131451.620003</v>
      </c>
      <c r="O2495" s="21">
        <v>59628232130.620003</v>
      </c>
      <c r="P2495" s="21">
        <v>21422401199.630001</v>
      </c>
      <c r="Q2495" s="21">
        <v>19180580232.630001</v>
      </c>
    </row>
    <row r="2496" spans="1:17" ht="19.5" thickBot="1" x14ac:dyDescent="0.3">
      <c r="A2496" s="87" t="s">
        <v>515</v>
      </c>
      <c r="B2496" s="15" t="s">
        <v>395</v>
      </c>
      <c r="C2496" s="12" t="s">
        <v>16</v>
      </c>
      <c r="D2496" s="12">
        <v>20</v>
      </c>
      <c r="E2496" s="12" t="s">
        <v>14</v>
      </c>
      <c r="F2496" s="16" t="s">
        <v>396</v>
      </c>
      <c r="G2496" s="27">
        <f>+G2497</f>
        <v>10864957144</v>
      </c>
      <c r="H2496" s="27">
        <f>+H2497</f>
        <v>0</v>
      </c>
      <c r="I2496" s="27">
        <f>+I2497</f>
        <v>0</v>
      </c>
      <c r="J2496" s="27">
        <f>+J2497</f>
        <v>0</v>
      </c>
      <c r="K2496" s="27">
        <f>+K2497</f>
        <v>0</v>
      </c>
      <c r="L2496" s="27">
        <f t="shared" si="879"/>
        <v>0</v>
      </c>
      <c r="M2496" s="27">
        <f>+M2497</f>
        <v>10864957144</v>
      </c>
      <c r="N2496" s="27">
        <f>+N2497</f>
        <v>7521212038</v>
      </c>
      <c r="O2496" s="27">
        <f>+O2497</f>
        <v>6676901183</v>
      </c>
      <c r="P2496" s="27">
        <f>+P2497</f>
        <v>2380581035.3200002</v>
      </c>
      <c r="Q2496" s="27">
        <f>+Q2497</f>
        <v>2380581035.3200002</v>
      </c>
    </row>
    <row r="2497" spans="1:17" ht="19.5" thickBot="1" x14ac:dyDescent="0.3">
      <c r="A2497" s="87" t="s">
        <v>515</v>
      </c>
      <c r="B2497" s="18" t="s">
        <v>397</v>
      </c>
      <c r="C2497" s="19" t="s">
        <v>16</v>
      </c>
      <c r="D2497" s="19">
        <v>20</v>
      </c>
      <c r="E2497" s="19" t="s">
        <v>14</v>
      </c>
      <c r="F2497" s="20" t="s">
        <v>247</v>
      </c>
      <c r="G2497" s="21">
        <v>10864957144</v>
      </c>
      <c r="H2497" s="21">
        <v>0</v>
      </c>
      <c r="I2497" s="21">
        <v>0</v>
      </c>
      <c r="J2497" s="21">
        <v>0</v>
      </c>
      <c r="K2497" s="21"/>
      <c r="L2497" s="21">
        <f t="shared" si="879"/>
        <v>0</v>
      </c>
      <c r="M2497" s="21">
        <f>+G2497+L2497</f>
        <v>10864957144</v>
      </c>
      <c r="N2497" s="21">
        <v>7521212038</v>
      </c>
      <c r="O2497" s="21">
        <v>6676901183</v>
      </c>
      <c r="P2497" s="21">
        <v>2380581035.3200002</v>
      </c>
      <c r="Q2497" s="21">
        <v>2380581035.3200002</v>
      </c>
    </row>
    <row r="2498" spans="1:17" ht="32.25" thickBot="1" x14ac:dyDescent="0.3">
      <c r="A2498" s="87" t="s">
        <v>515</v>
      </c>
      <c r="B2498" s="15" t="s">
        <v>398</v>
      </c>
      <c r="C2498" s="12" t="s">
        <v>13</v>
      </c>
      <c r="D2498" s="12">
        <v>13</v>
      </c>
      <c r="E2498" s="12" t="s">
        <v>14</v>
      </c>
      <c r="F2498" s="16" t="s">
        <v>399</v>
      </c>
      <c r="G2498" s="27">
        <f t="shared" ref="G2498:K2500" si="894">+G2499</f>
        <v>1124097372</v>
      </c>
      <c r="H2498" s="27">
        <f t="shared" si="894"/>
        <v>0</v>
      </c>
      <c r="I2498" s="27">
        <f t="shared" si="894"/>
        <v>0</v>
      </c>
      <c r="J2498" s="27">
        <f t="shared" si="894"/>
        <v>0</v>
      </c>
      <c r="K2498" s="27">
        <f t="shared" si="894"/>
        <v>0</v>
      </c>
      <c r="L2498" s="27">
        <f t="shared" si="879"/>
        <v>0</v>
      </c>
      <c r="M2498" s="27">
        <f>+M2499</f>
        <v>1124097372</v>
      </c>
      <c r="N2498" s="27">
        <f t="shared" ref="N2498:Q2500" si="895">+N2499</f>
        <v>925406536.25999999</v>
      </c>
      <c r="O2498" s="27">
        <f t="shared" si="895"/>
        <v>884399026.79999995</v>
      </c>
      <c r="P2498" s="27">
        <f t="shared" si="895"/>
        <v>606796503.79999995</v>
      </c>
      <c r="Q2498" s="27">
        <f t="shared" si="895"/>
        <v>606796503.79999995</v>
      </c>
    </row>
    <row r="2499" spans="1:17" ht="32.25" thickBot="1" x14ac:dyDescent="0.3">
      <c r="A2499" s="87" t="s">
        <v>515</v>
      </c>
      <c r="B2499" s="15" t="s">
        <v>400</v>
      </c>
      <c r="C2499" s="12" t="s">
        <v>13</v>
      </c>
      <c r="D2499" s="12">
        <v>13</v>
      </c>
      <c r="E2499" s="12" t="s">
        <v>14</v>
      </c>
      <c r="F2499" s="16" t="s">
        <v>399</v>
      </c>
      <c r="G2499" s="27">
        <f t="shared" si="894"/>
        <v>1124097372</v>
      </c>
      <c r="H2499" s="27">
        <f t="shared" si="894"/>
        <v>0</v>
      </c>
      <c r="I2499" s="27">
        <f t="shared" si="894"/>
        <v>0</v>
      </c>
      <c r="J2499" s="27">
        <f t="shared" si="894"/>
        <v>0</v>
      </c>
      <c r="K2499" s="27">
        <f t="shared" si="894"/>
        <v>0</v>
      </c>
      <c r="L2499" s="27">
        <f t="shared" si="879"/>
        <v>0</v>
      </c>
      <c r="M2499" s="27">
        <f>+M2500</f>
        <v>1124097372</v>
      </c>
      <c r="N2499" s="27">
        <f t="shared" si="895"/>
        <v>925406536.25999999</v>
      </c>
      <c r="O2499" s="27">
        <f t="shared" si="895"/>
        <v>884399026.79999995</v>
      </c>
      <c r="P2499" s="27">
        <f t="shared" si="895"/>
        <v>606796503.79999995</v>
      </c>
      <c r="Q2499" s="27">
        <f t="shared" si="895"/>
        <v>606796503.79999995</v>
      </c>
    </row>
    <row r="2500" spans="1:17" ht="19.5" thickBot="1" x14ac:dyDescent="0.3">
      <c r="A2500" s="87" t="s">
        <v>515</v>
      </c>
      <c r="B2500" s="15" t="s">
        <v>401</v>
      </c>
      <c r="C2500" s="12" t="s">
        <v>13</v>
      </c>
      <c r="D2500" s="12">
        <v>13</v>
      </c>
      <c r="E2500" s="12" t="s">
        <v>14</v>
      </c>
      <c r="F2500" s="16" t="s">
        <v>378</v>
      </c>
      <c r="G2500" s="17">
        <f t="shared" si="894"/>
        <v>1124097372</v>
      </c>
      <c r="H2500" s="17">
        <f t="shared" si="894"/>
        <v>0</v>
      </c>
      <c r="I2500" s="17">
        <f t="shared" si="894"/>
        <v>0</v>
      </c>
      <c r="J2500" s="17">
        <f t="shared" si="894"/>
        <v>0</v>
      </c>
      <c r="K2500" s="17">
        <f t="shared" si="894"/>
        <v>0</v>
      </c>
      <c r="L2500" s="17">
        <f t="shared" si="879"/>
        <v>0</v>
      </c>
      <c r="M2500" s="17">
        <f>+M2501</f>
        <v>1124097372</v>
      </c>
      <c r="N2500" s="17">
        <f t="shared" si="895"/>
        <v>925406536.25999999</v>
      </c>
      <c r="O2500" s="17">
        <f t="shared" si="895"/>
        <v>884399026.79999995</v>
      </c>
      <c r="P2500" s="17">
        <f t="shared" si="895"/>
        <v>606796503.79999995</v>
      </c>
      <c r="Q2500" s="17">
        <f t="shared" si="895"/>
        <v>606796503.79999995</v>
      </c>
    </row>
    <row r="2501" spans="1:17" ht="19.5" thickBot="1" x14ac:dyDescent="0.3">
      <c r="A2501" s="87" t="s">
        <v>515</v>
      </c>
      <c r="B2501" s="18" t="s">
        <v>402</v>
      </c>
      <c r="C2501" s="19" t="s">
        <v>13</v>
      </c>
      <c r="D2501" s="19">
        <v>13</v>
      </c>
      <c r="E2501" s="19" t="s">
        <v>14</v>
      </c>
      <c r="F2501" s="20" t="s">
        <v>247</v>
      </c>
      <c r="G2501" s="21">
        <v>1124097372</v>
      </c>
      <c r="H2501" s="21">
        <v>0</v>
      </c>
      <c r="I2501" s="21">
        <v>0</v>
      </c>
      <c r="J2501" s="21">
        <v>0</v>
      </c>
      <c r="K2501" s="21">
        <v>0</v>
      </c>
      <c r="L2501" s="21">
        <f t="shared" si="879"/>
        <v>0</v>
      </c>
      <c r="M2501" s="21">
        <f>+G2501+L2501</f>
        <v>1124097372</v>
      </c>
      <c r="N2501" s="21">
        <v>925406536.25999999</v>
      </c>
      <c r="O2501" s="21">
        <v>884399026.79999995</v>
      </c>
      <c r="P2501" s="21">
        <v>606796503.79999995</v>
      </c>
      <c r="Q2501" s="21">
        <v>606796503.79999995</v>
      </c>
    </row>
    <row r="2502" spans="1:17" ht="19.5" thickBot="1" x14ac:dyDescent="0.3">
      <c r="A2502" s="87" t="s">
        <v>515</v>
      </c>
      <c r="B2502" s="15" t="s">
        <v>403</v>
      </c>
      <c r="C2502" s="12" t="s">
        <v>13</v>
      </c>
      <c r="D2502" s="12">
        <v>13</v>
      </c>
      <c r="E2502" s="12" t="s">
        <v>14</v>
      </c>
      <c r="F2502" s="16" t="s">
        <v>404</v>
      </c>
      <c r="G2502" s="26">
        <f>+G2503</f>
        <v>4056837754</v>
      </c>
      <c r="H2502" s="26">
        <f>+H2503</f>
        <v>0</v>
      </c>
      <c r="I2502" s="26">
        <f>+I2503</f>
        <v>0</v>
      </c>
      <c r="J2502" s="26">
        <f>+J2503</f>
        <v>0</v>
      </c>
      <c r="K2502" s="26">
        <f>+K2503</f>
        <v>0</v>
      </c>
      <c r="L2502" s="26">
        <f t="shared" si="879"/>
        <v>0</v>
      </c>
      <c r="M2502" s="26">
        <f>+M2503</f>
        <v>4056837754</v>
      </c>
      <c r="N2502" s="26">
        <f>+N2503</f>
        <v>3828985150.6500001</v>
      </c>
      <c r="O2502" s="26">
        <f>+O2503</f>
        <v>3180248320.1499996</v>
      </c>
      <c r="P2502" s="26">
        <f>+P2503</f>
        <v>1832865976.3499999</v>
      </c>
      <c r="Q2502" s="26">
        <f>+Q2503</f>
        <v>1831744589.3499999</v>
      </c>
    </row>
    <row r="2503" spans="1:17" ht="19.5" thickBot="1" x14ac:dyDescent="0.3">
      <c r="A2503" s="87" t="s">
        <v>515</v>
      </c>
      <c r="B2503" s="15" t="s">
        <v>405</v>
      </c>
      <c r="C2503" s="12" t="s">
        <v>13</v>
      </c>
      <c r="D2503" s="12">
        <v>13</v>
      </c>
      <c r="E2503" s="12" t="s">
        <v>14</v>
      </c>
      <c r="F2503" s="43" t="s">
        <v>240</v>
      </c>
      <c r="G2503" s="26">
        <f>G2504+G2508</f>
        <v>4056837754</v>
      </c>
      <c r="H2503" s="26">
        <f>H2504+H2508</f>
        <v>0</v>
      </c>
      <c r="I2503" s="26">
        <f>I2504+I2508</f>
        <v>0</v>
      </c>
      <c r="J2503" s="26">
        <f>J2504+J2508</f>
        <v>0</v>
      </c>
      <c r="K2503" s="26">
        <f>K2504+K2508</f>
        <v>0</v>
      </c>
      <c r="L2503" s="26">
        <f t="shared" si="879"/>
        <v>0</v>
      </c>
      <c r="M2503" s="26">
        <f>M2504+M2508</f>
        <v>4056837754</v>
      </c>
      <c r="N2503" s="26">
        <f>N2504+N2508</f>
        <v>3828985150.6500001</v>
      </c>
      <c r="O2503" s="26">
        <f>O2504+O2508</f>
        <v>3180248320.1499996</v>
      </c>
      <c r="P2503" s="26">
        <f>P2504+P2508</f>
        <v>1832865976.3499999</v>
      </c>
      <c r="Q2503" s="26">
        <f>Q2504+Q2508</f>
        <v>1831744589.3499999</v>
      </c>
    </row>
    <row r="2504" spans="1:17" ht="32.25" thickBot="1" x14ac:dyDescent="0.3">
      <c r="A2504" s="87" t="s">
        <v>515</v>
      </c>
      <c r="B2504" s="15" t="s">
        <v>406</v>
      </c>
      <c r="C2504" s="12" t="s">
        <v>13</v>
      </c>
      <c r="D2504" s="12">
        <v>13</v>
      </c>
      <c r="E2504" s="12" t="s">
        <v>14</v>
      </c>
      <c r="F2504" s="16" t="s">
        <v>407</v>
      </c>
      <c r="G2504" s="26">
        <f>G2505</f>
        <v>1000000000</v>
      </c>
      <c r="H2504" s="26">
        <f>H2505</f>
        <v>0</v>
      </c>
      <c r="I2504" s="26">
        <f>I2505</f>
        <v>0</v>
      </c>
      <c r="J2504" s="26">
        <f>J2505</f>
        <v>0</v>
      </c>
      <c r="K2504" s="26">
        <f>K2505</f>
        <v>0</v>
      </c>
      <c r="L2504" s="26">
        <f t="shared" si="879"/>
        <v>0</v>
      </c>
      <c r="M2504" s="26">
        <f>M2505</f>
        <v>1000000000</v>
      </c>
      <c r="N2504" s="26">
        <f>N2505</f>
        <v>944022500</v>
      </c>
      <c r="O2504" s="26">
        <f>O2505</f>
        <v>367253888.27999997</v>
      </c>
      <c r="P2504" s="26">
        <f>P2505</f>
        <v>3456.28</v>
      </c>
      <c r="Q2504" s="26">
        <f>Q2505</f>
        <v>3456.28</v>
      </c>
    </row>
    <row r="2505" spans="1:17" ht="32.25" thickBot="1" x14ac:dyDescent="0.3">
      <c r="A2505" s="87" t="s">
        <v>515</v>
      </c>
      <c r="B2505" s="15" t="s">
        <v>408</v>
      </c>
      <c r="C2505" s="12" t="s">
        <v>13</v>
      </c>
      <c r="D2505" s="12">
        <v>13</v>
      </c>
      <c r="E2505" s="12" t="s">
        <v>14</v>
      </c>
      <c r="F2505" s="16" t="s">
        <v>407</v>
      </c>
      <c r="G2505" s="26">
        <f t="shared" ref="G2505:K2506" si="896">+G2506</f>
        <v>1000000000</v>
      </c>
      <c r="H2505" s="26">
        <f t="shared" si="896"/>
        <v>0</v>
      </c>
      <c r="I2505" s="26">
        <f t="shared" si="896"/>
        <v>0</v>
      </c>
      <c r="J2505" s="26">
        <f t="shared" si="896"/>
        <v>0</v>
      </c>
      <c r="K2505" s="26">
        <f t="shared" si="896"/>
        <v>0</v>
      </c>
      <c r="L2505" s="26">
        <f t="shared" si="879"/>
        <v>0</v>
      </c>
      <c r="M2505" s="26">
        <f>+M2506</f>
        <v>1000000000</v>
      </c>
      <c r="N2505" s="26">
        <f t="shared" ref="N2505:Q2506" si="897">+N2506</f>
        <v>944022500</v>
      </c>
      <c r="O2505" s="26">
        <f t="shared" si="897"/>
        <v>367253888.27999997</v>
      </c>
      <c r="P2505" s="26">
        <f t="shared" si="897"/>
        <v>3456.28</v>
      </c>
      <c r="Q2505" s="26">
        <f t="shared" si="897"/>
        <v>3456.28</v>
      </c>
    </row>
    <row r="2506" spans="1:17" ht="19.5" thickBot="1" x14ac:dyDescent="0.3">
      <c r="A2506" s="87" t="s">
        <v>515</v>
      </c>
      <c r="B2506" s="15" t="s">
        <v>409</v>
      </c>
      <c r="C2506" s="12" t="s">
        <v>13</v>
      </c>
      <c r="D2506" s="12">
        <v>13</v>
      </c>
      <c r="E2506" s="12" t="s">
        <v>14</v>
      </c>
      <c r="F2506" s="16" t="s">
        <v>410</v>
      </c>
      <c r="G2506" s="26">
        <f t="shared" si="896"/>
        <v>1000000000</v>
      </c>
      <c r="H2506" s="26">
        <f t="shared" si="896"/>
        <v>0</v>
      </c>
      <c r="I2506" s="26">
        <f t="shared" si="896"/>
        <v>0</v>
      </c>
      <c r="J2506" s="26">
        <f t="shared" si="896"/>
        <v>0</v>
      </c>
      <c r="K2506" s="26">
        <f t="shared" si="896"/>
        <v>0</v>
      </c>
      <c r="L2506" s="26">
        <f t="shared" si="879"/>
        <v>0</v>
      </c>
      <c r="M2506" s="26">
        <f>+M2507</f>
        <v>1000000000</v>
      </c>
      <c r="N2506" s="26">
        <f t="shared" si="897"/>
        <v>944022500</v>
      </c>
      <c r="O2506" s="26">
        <f t="shared" si="897"/>
        <v>367253888.27999997</v>
      </c>
      <c r="P2506" s="26">
        <f t="shared" si="897"/>
        <v>3456.28</v>
      </c>
      <c r="Q2506" s="26">
        <f t="shared" si="897"/>
        <v>3456.28</v>
      </c>
    </row>
    <row r="2507" spans="1:17" ht="19.5" thickBot="1" x14ac:dyDescent="0.3">
      <c r="A2507" s="87" t="s">
        <v>515</v>
      </c>
      <c r="B2507" s="18" t="s">
        <v>411</v>
      </c>
      <c r="C2507" s="19" t="s">
        <v>13</v>
      </c>
      <c r="D2507" s="19">
        <v>13</v>
      </c>
      <c r="E2507" s="19" t="s">
        <v>14</v>
      </c>
      <c r="F2507" s="20" t="s">
        <v>247</v>
      </c>
      <c r="G2507" s="21">
        <v>1000000000</v>
      </c>
      <c r="H2507" s="21">
        <v>0</v>
      </c>
      <c r="I2507" s="21">
        <v>0</v>
      </c>
      <c r="J2507" s="21">
        <v>0</v>
      </c>
      <c r="K2507" s="21">
        <v>0</v>
      </c>
      <c r="L2507" s="21">
        <f t="shared" si="879"/>
        <v>0</v>
      </c>
      <c r="M2507" s="21">
        <f>+G2507+L2507</f>
        <v>1000000000</v>
      </c>
      <c r="N2507" s="21">
        <v>944022500</v>
      </c>
      <c r="O2507" s="21">
        <v>367253888.27999997</v>
      </c>
      <c r="P2507" s="21">
        <v>3456.28</v>
      </c>
      <c r="Q2507" s="21">
        <v>3456.28</v>
      </c>
    </row>
    <row r="2508" spans="1:17" ht="32.25" thickBot="1" x14ac:dyDescent="0.3">
      <c r="A2508" s="87" t="s">
        <v>515</v>
      </c>
      <c r="B2508" s="15" t="s">
        <v>412</v>
      </c>
      <c r="C2508" s="12" t="s">
        <v>13</v>
      </c>
      <c r="D2508" s="12">
        <v>13</v>
      </c>
      <c r="E2508" s="12" t="s">
        <v>14</v>
      </c>
      <c r="F2508" s="16" t="s">
        <v>413</v>
      </c>
      <c r="G2508" s="27">
        <f t="shared" ref="G2508:K2510" si="898">+G2509</f>
        <v>3056837754</v>
      </c>
      <c r="H2508" s="27">
        <f t="shared" si="898"/>
        <v>0</v>
      </c>
      <c r="I2508" s="27">
        <f t="shared" si="898"/>
        <v>0</v>
      </c>
      <c r="J2508" s="27">
        <f t="shared" si="898"/>
        <v>0</v>
      </c>
      <c r="K2508" s="27">
        <f t="shared" si="898"/>
        <v>0</v>
      </c>
      <c r="L2508" s="27">
        <f t="shared" si="879"/>
        <v>0</v>
      </c>
      <c r="M2508" s="27">
        <f>+M2509</f>
        <v>3056837754</v>
      </c>
      <c r="N2508" s="27">
        <f t="shared" ref="N2508:Q2510" si="899">+N2509</f>
        <v>2884962650.6500001</v>
      </c>
      <c r="O2508" s="27">
        <f t="shared" si="899"/>
        <v>2812994431.8699999</v>
      </c>
      <c r="P2508" s="27">
        <f t="shared" si="899"/>
        <v>1832862520.0699999</v>
      </c>
      <c r="Q2508" s="27">
        <f t="shared" si="899"/>
        <v>1831741133.0699999</v>
      </c>
    </row>
    <row r="2509" spans="1:17" ht="32.25" thickBot="1" x14ac:dyDescent="0.3">
      <c r="A2509" s="87" t="s">
        <v>515</v>
      </c>
      <c r="B2509" s="15" t="s">
        <v>414</v>
      </c>
      <c r="C2509" s="12" t="s">
        <v>13</v>
      </c>
      <c r="D2509" s="12">
        <v>13</v>
      </c>
      <c r="E2509" s="12" t="s">
        <v>14</v>
      </c>
      <c r="F2509" s="16" t="s">
        <v>413</v>
      </c>
      <c r="G2509" s="27">
        <f t="shared" si="898"/>
        <v>3056837754</v>
      </c>
      <c r="H2509" s="27">
        <f t="shared" si="898"/>
        <v>0</v>
      </c>
      <c r="I2509" s="27">
        <f t="shared" si="898"/>
        <v>0</v>
      </c>
      <c r="J2509" s="27">
        <f t="shared" si="898"/>
        <v>0</v>
      </c>
      <c r="K2509" s="27">
        <f t="shared" si="898"/>
        <v>0</v>
      </c>
      <c r="L2509" s="27">
        <f t="shared" si="879"/>
        <v>0</v>
      </c>
      <c r="M2509" s="27">
        <f>+M2510</f>
        <v>3056837754</v>
      </c>
      <c r="N2509" s="27">
        <f t="shared" si="899"/>
        <v>2884962650.6500001</v>
      </c>
      <c r="O2509" s="27">
        <f t="shared" si="899"/>
        <v>2812994431.8699999</v>
      </c>
      <c r="P2509" s="27">
        <f t="shared" si="899"/>
        <v>1832862520.0699999</v>
      </c>
      <c r="Q2509" s="27">
        <f t="shared" si="899"/>
        <v>1831741133.0699999</v>
      </c>
    </row>
    <row r="2510" spans="1:17" ht="19.5" thickBot="1" x14ac:dyDescent="0.3">
      <c r="A2510" s="87" t="s">
        <v>515</v>
      </c>
      <c r="B2510" s="15" t="s">
        <v>415</v>
      </c>
      <c r="C2510" s="12" t="s">
        <v>13</v>
      </c>
      <c r="D2510" s="12">
        <v>13</v>
      </c>
      <c r="E2510" s="12" t="s">
        <v>14</v>
      </c>
      <c r="F2510" s="16" t="s">
        <v>378</v>
      </c>
      <c r="G2510" s="27">
        <f t="shared" si="898"/>
        <v>3056837754</v>
      </c>
      <c r="H2510" s="27">
        <f t="shared" si="898"/>
        <v>0</v>
      </c>
      <c r="I2510" s="27">
        <f t="shared" si="898"/>
        <v>0</v>
      </c>
      <c r="J2510" s="27">
        <f t="shared" si="898"/>
        <v>0</v>
      </c>
      <c r="K2510" s="27">
        <f t="shared" si="898"/>
        <v>0</v>
      </c>
      <c r="L2510" s="27">
        <f t="shared" si="879"/>
        <v>0</v>
      </c>
      <c r="M2510" s="27">
        <f>+M2511</f>
        <v>3056837754</v>
      </c>
      <c r="N2510" s="27">
        <f t="shared" si="899"/>
        <v>2884962650.6500001</v>
      </c>
      <c r="O2510" s="27">
        <f t="shared" si="899"/>
        <v>2812994431.8699999</v>
      </c>
      <c r="P2510" s="27">
        <f t="shared" si="899"/>
        <v>1832862520.0699999</v>
      </c>
      <c r="Q2510" s="27">
        <f t="shared" si="899"/>
        <v>1831741133.0699999</v>
      </c>
    </row>
    <row r="2511" spans="1:17" ht="19.5" thickBot="1" x14ac:dyDescent="0.3">
      <c r="A2511" s="87" t="s">
        <v>515</v>
      </c>
      <c r="B2511" s="18" t="s">
        <v>416</v>
      </c>
      <c r="C2511" s="19" t="s">
        <v>13</v>
      </c>
      <c r="D2511" s="19">
        <v>13</v>
      </c>
      <c r="E2511" s="19" t="s">
        <v>14</v>
      </c>
      <c r="F2511" s="20" t="s">
        <v>247</v>
      </c>
      <c r="G2511" s="21">
        <v>3056837754</v>
      </c>
      <c r="H2511" s="21">
        <v>0</v>
      </c>
      <c r="I2511" s="21">
        <v>0</v>
      </c>
      <c r="J2511" s="21">
        <v>0</v>
      </c>
      <c r="K2511" s="21">
        <v>0</v>
      </c>
      <c r="L2511" s="21">
        <f t="shared" si="879"/>
        <v>0</v>
      </c>
      <c r="M2511" s="21">
        <f>+G2511+L2511</f>
        <v>3056837754</v>
      </c>
      <c r="N2511" s="21">
        <v>2884962650.6500001</v>
      </c>
      <c r="O2511" s="21">
        <v>2812994431.8699999</v>
      </c>
      <c r="P2511" s="21">
        <v>1832862520.0699999</v>
      </c>
      <c r="Q2511" s="21">
        <v>1831741133.0699999</v>
      </c>
    </row>
    <row r="2512" spans="1:17" ht="19.5" thickBot="1" x14ac:dyDescent="0.3">
      <c r="A2512" s="87" t="s">
        <v>515</v>
      </c>
      <c r="B2512" s="15" t="s">
        <v>417</v>
      </c>
      <c r="C2512" s="12" t="s">
        <v>13</v>
      </c>
      <c r="D2512" s="12">
        <v>13</v>
      </c>
      <c r="E2512" s="12" t="s">
        <v>14</v>
      </c>
      <c r="F2512" s="16" t="s">
        <v>418</v>
      </c>
      <c r="G2512" s="26">
        <f t="shared" ref="G2512:K2513" si="900">+G2513</f>
        <v>907945356</v>
      </c>
      <c r="H2512" s="26">
        <f t="shared" si="900"/>
        <v>0</v>
      </c>
      <c r="I2512" s="26">
        <f t="shared" si="900"/>
        <v>0</v>
      </c>
      <c r="J2512" s="26">
        <f t="shared" si="900"/>
        <v>0</v>
      </c>
      <c r="K2512" s="26">
        <f t="shared" si="900"/>
        <v>0</v>
      </c>
      <c r="L2512" s="26">
        <f t="shared" si="879"/>
        <v>0</v>
      </c>
      <c r="M2512" s="26">
        <f>+M2513</f>
        <v>907945356</v>
      </c>
      <c r="N2512" s="26">
        <f t="shared" ref="N2512:Q2513" si="901">+N2513</f>
        <v>155653740</v>
      </c>
      <c r="O2512" s="26">
        <f t="shared" si="901"/>
        <v>150308883.66999999</v>
      </c>
      <c r="P2512" s="26">
        <f t="shared" si="901"/>
        <v>97291490.670000002</v>
      </c>
      <c r="Q2512" s="26">
        <f t="shared" si="901"/>
        <v>97291490.670000002</v>
      </c>
    </row>
    <row r="2513" spans="1:17" ht="19.5" thickBot="1" x14ac:dyDescent="0.3">
      <c r="A2513" s="87" t="s">
        <v>515</v>
      </c>
      <c r="B2513" s="15" t="s">
        <v>419</v>
      </c>
      <c r="C2513" s="12" t="s">
        <v>13</v>
      </c>
      <c r="D2513" s="12">
        <v>13</v>
      </c>
      <c r="E2513" s="12" t="s">
        <v>14</v>
      </c>
      <c r="F2513" s="43" t="s">
        <v>240</v>
      </c>
      <c r="G2513" s="26">
        <f t="shared" si="900"/>
        <v>907945356</v>
      </c>
      <c r="H2513" s="26">
        <f t="shared" si="900"/>
        <v>0</v>
      </c>
      <c r="I2513" s="26">
        <f t="shared" si="900"/>
        <v>0</v>
      </c>
      <c r="J2513" s="26">
        <f t="shared" si="900"/>
        <v>0</v>
      </c>
      <c r="K2513" s="26">
        <f t="shared" si="900"/>
        <v>0</v>
      </c>
      <c r="L2513" s="26">
        <f t="shared" si="879"/>
        <v>0</v>
      </c>
      <c r="M2513" s="26">
        <f>+M2514</f>
        <v>907945356</v>
      </c>
      <c r="N2513" s="26">
        <f t="shared" si="901"/>
        <v>155653740</v>
      </c>
      <c r="O2513" s="26">
        <f t="shared" si="901"/>
        <v>150308883.66999999</v>
      </c>
      <c r="P2513" s="26">
        <f t="shared" si="901"/>
        <v>97291490.670000002</v>
      </c>
      <c r="Q2513" s="26">
        <f t="shared" si="901"/>
        <v>97291490.670000002</v>
      </c>
    </row>
    <row r="2514" spans="1:17" ht="32.25" thickBot="1" x14ac:dyDescent="0.3">
      <c r="A2514" s="87" t="s">
        <v>515</v>
      </c>
      <c r="B2514" s="15" t="s">
        <v>420</v>
      </c>
      <c r="C2514" s="12" t="s">
        <v>13</v>
      </c>
      <c r="D2514" s="12">
        <v>13</v>
      </c>
      <c r="E2514" s="12" t="s">
        <v>14</v>
      </c>
      <c r="F2514" s="16" t="s">
        <v>421</v>
      </c>
      <c r="G2514" s="26">
        <f>G2515</f>
        <v>907945356</v>
      </c>
      <c r="H2514" s="26">
        <f>H2515</f>
        <v>0</v>
      </c>
      <c r="I2514" s="26">
        <f>I2515</f>
        <v>0</v>
      </c>
      <c r="J2514" s="26">
        <f>J2515</f>
        <v>0</v>
      </c>
      <c r="K2514" s="26">
        <f>K2515</f>
        <v>0</v>
      </c>
      <c r="L2514" s="26">
        <f t="shared" si="879"/>
        <v>0</v>
      </c>
      <c r="M2514" s="26">
        <f>M2515</f>
        <v>907945356</v>
      </c>
      <c r="N2514" s="26">
        <f>N2515</f>
        <v>155653740</v>
      </c>
      <c r="O2514" s="26">
        <f>O2515</f>
        <v>150308883.66999999</v>
      </c>
      <c r="P2514" s="26">
        <f>P2515</f>
        <v>97291490.670000002</v>
      </c>
      <c r="Q2514" s="26">
        <f>Q2515</f>
        <v>97291490.670000002</v>
      </c>
    </row>
    <row r="2515" spans="1:17" ht="32.25" thickBot="1" x14ac:dyDescent="0.3">
      <c r="A2515" s="87" t="s">
        <v>515</v>
      </c>
      <c r="B2515" s="15" t="s">
        <v>422</v>
      </c>
      <c r="C2515" s="12" t="s">
        <v>13</v>
      </c>
      <c r="D2515" s="12">
        <v>13</v>
      </c>
      <c r="E2515" s="12" t="s">
        <v>14</v>
      </c>
      <c r="F2515" s="16" t="s">
        <v>421</v>
      </c>
      <c r="G2515" s="26">
        <f t="shared" ref="G2515:K2516" si="902">+G2516</f>
        <v>907945356</v>
      </c>
      <c r="H2515" s="26">
        <f t="shared" si="902"/>
        <v>0</v>
      </c>
      <c r="I2515" s="26">
        <f t="shared" si="902"/>
        <v>0</v>
      </c>
      <c r="J2515" s="26">
        <f t="shared" si="902"/>
        <v>0</v>
      </c>
      <c r="K2515" s="26">
        <f t="shared" si="902"/>
        <v>0</v>
      </c>
      <c r="L2515" s="26">
        <f t="shared" si="879"/>
        <v>0</v>
      </c>
      <c r="M2515" s="26">
        <f>+M2516</f>
        <v>907945356</v>
      </c>
      <c r="N2515" s="26">
        <f t="shared" ref="N2515:Q2516" si="903">+N2516</f>
        <v>155653740</v>
      </c>
      <c r="O2515" s="26">
        <f t="shared" si="903"/>
        <v>150308883.66999999</v>
      </c>
      <c r="P2515" s="26">
        <f t="shared" si="903"/>
        <v>97291490.670000002</v>
      </c>
      <c r="Q2515" s="26">
        <f t="shared" si="903"/>
        <v>97291490.670000002</v>
      </c>
    </row>
    <row r="2516" spans="1:17" ht="19.5" thickBot="1" x14ac:dyDescent="0.3">
      <c r="A2516" s="87" t="s">
        <v>515</v>
      </c>
      <c r="B2516" s="15" t="s">
        <v>423</v>
      </c>
      <c r="C2516" s="12" t="s">
        <v>13</v>
      </c>
      <c r="D2516" s="12">
        <v>13</v>
      </c>
      <c r="E2516" s="12" t="s">
        <v>14</v>
      </c>
      <c r="F2516" s="16" t="s">
        <v>378</v>
      </c>
      <c r="G2516" s="26">
        <f t="shared" si="902"/>
        <v>907945356</v>
      </c>
      <c r="H2516" s="26">
        <f t="shared" si="902"/>
        <v>0</v>
      </c>
      <c r="I2516" s="26">
        <f t="shared" si="902"/>
        <v>0</v>
      </c>
      <c r="J2516" s="26">
        <f t="shared" si="902"/>
        <v>0</v>
      </c>
      <c r="K2516" s="26">
        <f t="shared" si="902"/>
        <v>0</v>
      </c>
      <c r="L2516" s="26">
        <f t="shared" si="879"/>
        <v>0</v>
      </c>
      <c r="M2516" s="26">
        <f>+M2517</f>
        <v>907945356</v>
      </c>
      <c r="N2516" s="26">
        <f t="shared" si="903"/>
        <v>155653740</v>
      </c>
      <c r="O2516" s="26">
        <f t="shared" si="903"/>
        <v>150308883.66999999</v>
      </c>
      <c r="P2516" s="26">
        <f t="shared" si="903"/>
        <v>97291490.670000002</v>
      </c>
      <c r="Q2516" s="26">
        <f t="shared" si="903"/>
        <v>97291490.670000002</v>
      </c>
    </row>
    <row r="2517" spans="1:17" ht="19.5" thickBot="1" x14ac:dyDescent="0.3">
      <c r="A2517" s="87" t="s">
        <v>515</v>
      </c>
      <c r="B2517" s="18" t="s">
        <v>424</v>
      </c>
      <c r="C2517" s="19" t="s">
        <v>13</v>
      </c>
      <c r="D2517" s="19">
        <v>13</v>
      </c>
      <c r="E2517" s="19" t="s">
        <v>14</v>
      </c>
      <c r="F2517" s="20" t="s">
        <v>247</v>
      </c>
      <c r="G2517" s="21">
        <v>907945356</v>
      </c>
      <c r="H2517" s="21">
        <v>0</v>
      </c>
      <c r="I2517" s="21">
        <v>0</v>
      </c>
      <c r="J2517" s="21">
        <v>0</v>
      </c>
      <c r="K2517" s="21">
        <v>0</v>
      </c>
      <c r="L2517" s="21">
        <f t="shared" si="879"/>
        <v>0</v>
      </c>
      <c r="M2517" s="21">
        <f>+G2517+L2517</f>
        <v>907945356</v>
      </c>
      <c r="N2517" s="21">
        <v>155653740</v>
      </c>
      <c r="O2517" s="21">
        <v>150308883.66999999</v>
      </c>
      <c r="P2517" s="21">
        <v>97291490.670000002</v>
      </c>
      <c r="Q2517" s="21">
        <v>97291490.670000002</v>
      </c>
    </row>
    <row r="2518" spans="1:17" ht="32.25" thickBot="1" x14ac:dyDescent="0.3">
      <c r="A2518" s="87" t="s">
        <v>515</v>
      </c>
      <c r="B2518" s="49" t="s">
        <v>425</v>
      </c>
      <c r="C2518" s="46" t="s">
        <v>13</v>
      </c>
      <c r="D2518" s="12">
        <v>13</v>
      </c>
      <c r="E2518" s="12" t="s">
        <v>14</v>
      </c>
      <c r="F2518" s="43" t="s">
        <v>426</v>
      </c>
      <c r="G2518" s="29">
        <f t="shared" ref="G2518:K2519" si="904">+G2520</f>
        <v>55000000000</v>
      </c>
      <c r="H2518" s="29">
        <f t="shared" si="904"/>
        <v>0</v>
      </c>
      <c r="I2518" s="29">
        <f t="shared" si="904"/>
        <v>0</v>
      </c>
      <c r="J2518" s="29">
        <f t="shared" si="904"/>
        <v>0</v>
      </c>
      <c r="K2518" s="29">
        <f t="shared" si="904"/>
        <v>0</v>
      </c>
      <c r="L2518" s="29">
        <f t="shared" si="879"/>
        <v>0</v>
      </c>
      <c r="M2518" s="29">
        <f>+M2520</f>
        <v>55000000000</v>
      </c>
      <c r="N2518" s="29">
        <f t="shared" ref="N2518:Q2519" si="905">+N2520</f>
        <v>21422835458.900002</v>
      </c>
      <c r="O2518" s="29">
        <f t="shared" si="905"/>
        <v>20501161511.439999</v>
      </c>
      <c r="P2518" s="29">
        <f t="shared" si="905"/>
        <v>13712819838.360001</v>
      </c>
      <c r="Q2518" s="29">
        <f t="shared" si="905"/>
        <v>13578542322.360001</v>
      </c>
    </row>
    <row r="2519" spans="1:17" ht="32.25" thickBot="1" x14ac:dyDescent="0.3">
      <c r="A2519" s="87" t="s">
        <v>515</v>
      </c>
      <c r="B2519" s="49" t="s">
        <v>425</v>
      </c>
      <c r="C2519" s="46" t="s">
        <v>16</v>
      </c>
      <c r="D2519" s="12">
        <v>20</v>
      </c>
      <c r="E2519" s="12" t="s">
        <v>14</v>
      </c>
      <c r="F2519" s="43" t="s">
        <v>426</v>
      </c>
      <c r="G2519" s="29">
        <f t="shared" si="904"/>
        <v>10000000000</v>
      </c>
      <c r="H2519" s="29">
        <f t="shared" si="904"/>
        <v>0</v>
      </c>
      <c r="I2519" s="29">
        <f t="shared" si="904"/>
        <v>0</v>
      </c>
      <c r="J2519" s="29">
        <f t="shared" si="904"/>
        <v>0</v>
      </c>
      <c r="K2519" s="29">
        <f t="shared" si="904"/>
        <v>0</v>
      </c>
      <c r="L2519" s="29">
        <f t="shared" si="879"/>
        <v>0</v>
      </c>
      <c r="M2519" s="29">
        <f>+M2521</f>
        <v>10000000000</v>
      </c>
      <c r="N2519" s="29">
        <f t="shared" si="905"/>
        <v>0</v>
      </c>
      <c r="O2519" s="29">
        <f t="shared" si="905"/>
        <v>0</v>
      </c>
      <c r="P2519" s="29">
        <f t="shared" si="905"/>
        <v>0</v>
      </c>
      <c r="Q2519" s="29">
        <f t="shared" si="905"/>
        <v>0</v>
      </c>
    </row>
    <row r="2520" spans="1:17" ht="19.5" thickBot="1" x14ac:dyDescent="0.3">
      <c r="A2520" s="87" t="s">
        <v>515</v>
      </c>
      <c r="B2520" s="49" t="s">
        <v>427</v>
      </c>
      <c r="C2520" s="46" t="s">
        <v>13</v>
      </c>
      <c r="D2520" s="12">
        <v>13</v>
      </c>
      <c r="E2520" s="12" t="s">
        <v>14</v>
      </c>
      <c r="F2520" s="43" t="s">
        <v>240</v>
      </c>
      <c r="G2520" s="29">
        <f>+G2522+G2526+G2536+G2540</f>
        <v>55000000000</v>
      </c>
      <c r="H2520" s="29">
        <f>+H2522+H2526+H2536+H2540</f>
        <v>0</v>
      </c>
      <c r="I2520" s="29">
        <f>+I2522+I2526+I2536+I2540</f>
        <v>0</v>
      </c>
      <c r="J2520" s="29">
        <f>+J2522+J2526+J2536+J2540</f>
        <v>0</v>
      </c>
      <c r="K2520" s="29">
        <f>+K2522+K2526+K2536+K2540</f>
        <v>0</v>
      </c>
      <c r="L2520" s="29">
        <f t="shared" si="879"/>
        <v>0</v>
      </c>
      <c r="M2520" s="29">
        <f>+M2525+M2533+M2534+M2536+M2540</f>
        <v>55000000000</v>
      </c>
      <c r="N2520" s="29">
        <f>+N2522+N2526+N2536+N2540</f>
        <v>21422835458.900002</v>
      </c>
      <c r="O2520" s="29">
        <f>+O2522+O2526+O2536+O2540</f>
        <v>20501161511.439999</v>
      </c>
      <c r="P2520" s="29">
        <f>+P2522+P2526+P2536+P2540</f>
        <v>13712819838.360001</v>
      </c>
      <c r="Q2520" s="29">
        <f>+Q2522+Q2526+Q2536+Q2540</f>
        <v>13578542322.360001</v>
      </c>
    </row>
    <row r="2521" spans="1:17" ht="19.5" thickBot="1" x14ac:dyDescent="0.3">
      <c r="A2521" s="87" t="s">
        <v>515</v>
      </c>
      <c r="B2521" s="49" t="s">
        <v>427</v>
      </c>
      <c r="C2521" s="46" t="s">
        <v>16</v>
      </c>
      <c r="D2521" s="12">
        <v>20</v>
      </c>
      <c r="E2521" s="12" t="s">
        <v>14</v>
      </c>
      <c r="F2521" s="43" t="s">
        <v>240</v>
      </c>
      <c r="G2521" s="29">
        <f>+G2527</f>
        <v>10000000000</v>
      </c>
      <c r="H2521" s="29">
        <f>+H2527</f>
        <v>0</v>
      </c>
      <c r="I2521" s="29">
        <f>+I2527</f>
        <v>0</v>
      </c>
      <c r="J2521" s="29">
        <f>+J2527</f>
        <v>0</v>
      </c>
      <c r="K2521" s="29">
        <f>+K2527</f>
        <v>0</v>
      </c>
      <c r="L2521" s="29">
        <f t="shared" si="879"/>
        <v>0</v>
      </c>
      <c r="M2521" s="29">
        <f>+M2535</f>
        <v>10000000000</v>
      </c>
      <c r="N2521" s="29">
        <f>+N2527</f>
        <v>0</v>
      </c>
      <c r="O2521" s="29">
        <f>+O2527</f>
        <v>0</v>
      </c>
      <c r="P2521" s="29">
        <f>+P2527</f>
        <v>0</v>
      </c>
      <c r="Q2521" s="29">
        <f>+Q2527</f>
        <v>0</v>
      </c>
    </row>
    <row r="2522" spans="1:17" ht="48" thickBot="1" x14ac:dyDescent="0.3">
      <c r="A2522" s="87" t="s">
        <v>515</v>
      </c>
      <c r="B2522" s="44" t="s">
        <v>428</v>
      </c>
      <c r="C2522" s="46" t="s">
        <v>13</v>
      </c>
      <c r="D2522" s="12">
        <v>13</v>
      </c>
      <c r="E2522" s="12" t="s">
        <v>14</v>
      </c>
      <c r="F2522" s="43" t="s">
        <v>429</v>
      </c>
      <c r="G2522" s="29">
        <f t="shared" ref="G2522:K2524" si="906">+G2523</f>
        <v>200000000</v>
      </c>
      <c r="H2522" s="29">
        <f t="shared" si="906"/>
        <v>0</v>
      </c>
      <c r="I2522" s="29">
        <f t="shared" si="906"/>
        <v>0</v>
      </c>
      <c r="J2522" s="29">
        <f t="shared" si="906"/>
        <v>0</v>
      </c>
      <c r="K2522" s="29">
        <f t="shared" si="906"/>
        <v>0</v>
      </c>
      <c r="L2522" s="29">
        <f t="shared" si="879"/>
        <v>0</v>
      </c>
      <c r="M2522" s="29">
        <f>+M2523</f>
        <v>200000000</v>
      </c>
      <c r="N2522" s="29">
        <f t="shared" ref="N2522:Q2524" si="907">+N2523</f>
        <v>157133932</v>
      </c>
      <c r="O2522" s="29">
        <f t="shared" si="907"/>
        <v>110518381.66</v>
      </c>
      <c r="P2522" s="29">
        <f t="shared" si="907"/>
        <v>52334240.659999996</v>
      </c>
      <c r="Q2522" s="29">
        <f t="shared" si="907"/>
        <v>52334240.659999996</v>
      </c>
    </row>
    <row r="2523" spans="1:17" ht="48" thickBot="1" x14ac:dyDescent="0.3">
      <c r="A2523" s="87" t="s">
        <v>515</v>
      </c>
      <c r="B2523" s="44" t="s">
        <v>430</v>
      </c>
      <c r="C2523" s="46" t="s">
        <v>13</v>
      </c>
      <c r="D2523" s="12">
        <v>13</v>
      </c>
      <c r="E2523" s="12" t="s">
        <v>14</v>
      </c>
      <c r="F2523" s="43" t="s">
        <v>429</v>
      </c>
      <c r="G2523" s="29">
        <f t="shared" si="906"/>
        <v>200000000</v>
      </c>
      <c r="H2523" s="29">
        <f t="shared" si="906"/>
        <v>0</v>
      </c>
      <c r="I2523" s="29">
        <f t="shared" si="906"/>
        <v>0</v>
      </c>
      <c r="J2523" s="29">
        <f t="shared" si="906"/>
        <v>0</v>
      </c>
      <c r="K2523" s="29">
        <f t="shared" si="906"/>
        <v>0</v>
      </c>
      <c r="L2523" s="29">
        <f t="shared" ref="L2523:L2585" si="908">+H2523-I2523+J2523-K2523</f>
        <v>0</v>
      </c>
      <c r="M2523" s="29">
        <f>+M2524</f>
        <v>200000000</v>
      </c>
      <c r="N2523" s="29">
        <f t="shared" si="907"/>
        <v>157133932</v>
      </c>
      <c r="O2523" s="29">
        <f t="shared" si="907"/>
        <v>110518381.66</v>
      </c>
      <c r="P2523" s="29">
        <f t="shared" si="907"/>
        <v>52334240.659999996</v>
      </c>
      <c r="Q2523" s="29">
        <f t="shared" si="907"/>
        <v>52334240.659999996</v>
      </c>
    </row>
    <row r="2524" spans="1:17" ht="32.25" thickBot="1" x14ac:dyDescent="0.3">
      <c r="A2524" s="87" t="s">
        <v>515</v>
      </c>
      <c r="B2524" s="44" t="s">
        <v>431</v>
      </c>
      <c r="C2524" s="46" t="s">
        <v>13</v>
      </c>
      <c r="D2524" s="12">
        <v>13</v>
      </c>
      <c r="E2524" s="12" t="s">
        <v>14</v>
      </c>
      <c r="F2524" s="43" t="s">
        <v>432</v>
      </c>
      <c r="G2524" s="29">
        <f t="shared" si="906"/>
        <v>200000000</v>
      </c>
      <c r="H2524" s="29">
        <f t="shared" si="906"/>
        <v>0</v>
      </c>
      <c r="I2524" s="29">
        <f t="shared" si="906"/>
        <v>0</v>
      </c>
      <c r="J2524" s="29">
        <f t="shared" si="906"/>
        <v>0</v>
      </c>
      <c r="K2524" s="29">
        <f t="shared" si="906"/>
        <v>0</v>
      </c>
      <c r="L2524" s="29">
        <f t="shared" si="908"/>
        <v>0</v>
      </c>
      <c r="M2524" s="29">
        <f>+M2525</f>
        <v>200000000</v>
      </c>
      <c r="N2524" s="29">
        <f t="shared" si="907"/>
        <v>157133932</v>
      </c>
      <c r="O2524" s="29">
        <f t="shared" si="907"/>
        <v>110518381.66</v>
      </c>
      <c r="P2524" s="29">
        <f t="shared" si="907"/>
        <v>52334240.659999996</v>
      </c>
      <c r="Q2524" s="29">
        <f t="shared" si="907"/>
        <v>52334240.659999996</v>
      </c>
    </row>
    <row r="2525" spans="1:17" ht="19.5" thickBot="1" x14ac:dyDescent="0.3">
      <c r="A2525" s="87" t="s">
        <v>515</v>
      </c>
      <c r="B2525" s="18" t="s">
        <v>433</v>
      </c>
      <c r="C2525" s="48" t="s">
        <v>13</v>
      </c>
      <c r="D2525" s="19">
        <v>13</v>
      </c>
      <c r="E2525" s="19" t="s">
        <v>14</v>
      </c>
      <c r="F2525" s="20" t="s">
        <v>247</v>
      </c>
      <c r="G2525" s="21">
        <v>200000000</v>
      </c>
      <c r="H2525" s="21">
        <v>0</v>
      </c>
      <c r="I2525" s="21">
        <v>0</v>
      </c>
      <c r="J2525" s="21">
        <v>0</v>
      </c>
      <c r="K2525" s="21">
        <v>0</v>
      </c>
      <c r="L2525" s="21">
        <f t="shared" si="908"/>
        <v>0</v>
      </c>
      <c r="M2525" s="21">
        <f t="shared" ref="M2525:M2535" si="909">+G2525+L2525</f>
        <v>200000000</v>
      </c>
      <c r="N2525" s="21">
        <v>157133932</v>
      </c>
      <c r="O2525" s="21">
        <v>110518381.66</v>
      </c>
      <c r="P2525" s="21">
        <v>52334240.659999996</v>
      </c>
      <c r="Q2525" s="21">
        <v>52334240.659999996</v>
      </c>
    </row>
    <row r="2526" spans="1:17" ht="48" thickBot="1" x14ac:dyDescent="0.3">
      <c r="A2526" s="87" t="s">
        <v>515</v>
      </c>
      <c r="B2526" s="44" t="s">
        <v>434</v>
      </c>
      <c r="C2526" s="50" t="s">
        <v>13</v>
      </c>
      <c r="D2526" s="12">
        <v>13</v>
      </c>
      <c r="E2526" s="12" t="s">
        <v>14</v>
      </c>
      <c r="F2526" s="43" t="s">
        <v>435</v>
      </c>
      <c r="G2526" s="26">
        <f>+G2528</f>
        <v>48800000000</v>
      </c>
      <c r="H2526" s="26">
        <f>+H2528</f>
        <v>0</v>
      </c>
      <c r="I2526" s="26">
        <f>+I2528</f>
        <v>0</v>
      </c>
      <c r="J2526" s="26">
        <f>+J2528</f>
        <v>0</v>
      </c>
      <c r="K2526" s="26">
        <f>+K2528</f>
        <v>0</v>
      </c>
      <c r="L2526" s="29">
        <f t="shared" si="908"/>
        <v>0</v>
      </c>
      <c r="M2526" s="27">
        <f t="shared" si="909"/>
        <v>48800000000</v>
      </c>
      <c r="N2526" s="26">
        <f t="shared" ref="N2526:Q2527" si="910">+N2528</f>
        <v>16480897090.110001</v>
      </c>
      <c r="O2526" s="26">
        <f t="shared" si="910"/>
        <v>15812628941.92</v>
      </c>
      <c r="P2526" s="26">
        <f t="shared" si="910"/>
        <v>10014432041.84</v>
      </c>
      <c r="Q2526" s="26">
        <f t="shared" si="910"/>
        <v>9897921571.8400002</v>
      </c>
    </row>
    <row r="2527" spans="1:17" ht="48" thickBot="1" x14ac:dyDescent="0.3">
      <c r="A2527" s="87" t="s">
        <v>515</v>
      </c>
      <c r="B2527" s="44" t="s">
        <v>434</v>
      </c>
      <c r="C2527" s="46" t="s">
        <v>16</v>
      </c>
      <c r="D2527" s="12">
        <v>20</v>
      </c>
      <c r="E2527" s="12" t="s">
        <v>14</v>
      </c>
      <c r="F2527" s="43" t="s">
        <v>435</v>
      </c>
      <c r="G2527" s="26">
        <f>+G2532</f>
        <v>10000000000</v>
      </c>
      <c r="H2527" s="26">
        <f>+H2532</f>
        <v>0</v>
      </c>
      <c r="I2527" s="26">
        <f>+I2532</f>
        <v>0</v>
      </c>
      <c r="J2527" s="26">
        <f>+J2532</f>
        <v>0</v>
      </c>
      <c r="K2527" s="26">
        <f>+K2532</f>
        <v>0</v>
      </c>
      <c r="L2527" s="29">
        <f t="shared" si="908"/>
        <v>0</v>
      </c>
      <c r="M2527" s="27">
        <f t="shared" si="909"/>
        <v>10000000000</v>
      </c>
      <c r="N2527" s="26">
        <f>+N2529</f>
        <v>0</v>
      </c>
      <c r="O2527" s="26">
        <f>+O2529</f>
        <v>0</v>
      </c>
      <c r="P2527" s="26">
        <f t="shared" si="910"/>
        <v>0</v>
      </c>
      <c r="Q2527" s="26">
        <f>+Q2529</f>
        <v>0</v>
      </c>
    </row>
    <row r="2528" spans="1:17" ht="48" thickBot="1" x14ac:dyDescent="0.3">
      <c r="A2528" s="87" t="s">
        <v>515</v>
      </c>
      <c r="B2528" s="44" t="s">
        <v>436</v>
      </c>
      <c r="C2528" s="50" t="s">
        <v>13</v>
      </c>
      <c r="D2528" s="12">
        <v>13</v>
      </c>
      <c r="E2528" s="12" t="s">
        <v>14</v>
      </c>
      <c r="F2528" s="43" t="s">
        <v>435</v>
      </c>
      <c r="G2528" s="29">
        <f>+G2530+G2531</f>
        <v>48800000000</v>
      </c>
      <c r="H2528" s="29">
        <f>+H2530+H2531</f>
        <v>0</v>
      </c>
      <c r="I2528" s="29">
        <f>+I2530+I2531</f>
        <v>0</v>
      </c>
      <c r="J2528" s="29">
        <f>+J2530+J2531</f>
        <v>0</v>
      </c>
      <c r="K2528" s="29">
        <f>+K2530+K2531</f>
        <v>0</v>
      </c>
      <c r="L2528" s="29">
        <f t="shared" si="908"/>
        <v>0</v>
      </c>
      <c r="M2528" s="27">
        <f t="shared" si="909"/>
        <v>48800000000</v>
      </c>
      <c r="N2528" s="29">
        <f>+N2530+N2531</f>
        <v>16480897090.110001</v>
      </c>
      <c r="O2528" s="29">
        <f>+O2530+O2531</f>
        <v>15812628941.92</v>
      </c>
      <c r="P2528" s="29">
        <f>+P2530+P2531</f>
        <v>10014432041.84</v>
      </c>
      <c r="Q2528" s="29">
        <f>+Q2530+Q2531</f>
        <v>9897921571.8400002</v>
      </c>
    </row>
    <row r="2529" spans="1:17" ht="48" thickBot="1" x14ac:dyDescent="0.3">
      <c r="A2529" s="87" t="s">
        <v>515</v>
      </c>
      <c r="B2529" s="44" t="s">
        <v>436</v>
      </c>
      <c r="C2529" s="46" t="s">
        <v>16</v>
      </c>
      <c r="D2529" s="12">
        <v>20</v>
      </c>
      <c r="E2529" s="12" t="s">
        <v>14</v>
      </c>
      <c r="F2529" s="43" t="s">
        <v>435</v>
      </c>
      <c r="G2529" s="29">
        <f>+G2532</f>
        <v>10000000000</v>
      </c>
      <c r="H2529" s="29">
        <f>+H2532</f>
        <v>0</v>
      </c>
      <c r="I2529" s="29">
        <f>+I2532</f>
        <v>0</v>
      </c>
      <c r="J2529" s="29">
        <f>+J2532</f>
        <v>0</v>
      </c>
      <c r="K2529" s="29">
        <f>+K2532</f>
        <v>0</v>
      </c>
      <c r="L2529" s="29">
        <f t="shared" si="908"/>
        <v>0</v>
      </c>
      <c r="M2529" s="27">
        <f t="shared" si="909"/>
        <v>10000000000</v>
      </c>
      <c r="N2529" s="29">
        <f>+N2532</f>
        <v>0</v>
      </c>
      <c r="O2529" s="29">
        <f>+O2532</f>
        <v>0</v>
      </c>
      <c r="P2529" s="29">
        <f>+P2532</f>
        <v>0</v>
      </c>
      <c r="Q2529" s="29">
        <f>+Q2532</f>
        <v>0</v>
      </c>
    </row>
    <row r="2530" spans="1:17" ht="19.5" thickBot="1" x14ac:dyDescent="0.3">
      <c r="A2530" s="87" t="s">
        <v>515</v>
      </c>
      <c r="B2530" s="15" t="s">
        <v>437</v>
      </c>
      <c r="C2530" s="50" t="s">
        <v>13</v>
      </c>
      <c r="D2530" s="12">
        <v>13</v>
      </c>
      <c r="E2530" s="12" t="s">
        <v>14</v>
      </c>
      <c r="F2530" s="16" t="s">
        <v>438</v>
      </c>
      <c r="G2530" s="27">
        <f>+G2534</f>
        <v>20000000000</v>
      </c>
      <c r="H2530" s="27">
        <f>+H2534</f>
        <v>0</v>
      </c>
      <c r="I2530" s="27">
        <f>+I2534</f>
        <v>0</v>
      </c>
      <c r="J2530" s="27">
        <f>+J2534</f>
        <v>0</v>
      </c>
      <c r="K2530" s="27">
        <f>+K2534</f>
        <v>0</v>
      </c>
      <c r="L2530" s="27">
        <f t="shared" si="908"/>
        <v>0</v>
      </c>
      <c r="M2530" s="27">
        <f t="shared" si="909"/>
        <v>20000000000</v>
      </c>
      <c r="N2530" s="27">
        <f>+N2534</f>
        <v>1500000</v>
      </c>
      <c r="O2530" s="27">
        <f>+O2534</f>
        <v>99487.23</v>
      </c>
      <c r="P2530" s="27">
        <f>+P2534</f>
        <v>99487.23</v>
      </c>
      <c r="Q2530" s="27">
        <f>+Q2534</f>
        <v>99487.23</v>
      </c>
    </row>
    <row r="2531" spans="1:17" ht="19.5" thickBot="1" x14ac:dyDescent="0.3">
      <c r="A2531" s="87" t="s">
        <v>515</v>
      </c>
      <c r="B2531" s="44" t="s">
        <v>439</v>
      </c>
      <c r="C2531" s="50" t="s">
        <v>13</v>
      </c>
      <c r="D2531" s="12">
        <v>13</v>
      </c>
      <c r="E2531" s="12" t="s">
        <v>14</v>
      </c>
      <c r="F2531" s="43" t="s">
        <v>378</v>
      </c>
      <c r="G2531" s="29">
        <f>+G2533</f>
        <v>28800000000</v>
      </c>
      <c r="H2531" s="29">
        <f>+H2533</f>
        <v>0</v>
      </c>
      <c r="I2531" s="29">
        <f>+I2533</f>
        <v>0</v>
      </c>
      <c r="J2531" s="29">
        <f>+J2533</f>
        <v>0</v>
      </c>
      <c r="K2531" s="29">
        <f>+K2533</f>
        <v>0</v>
      </c>
      <c r="L2531" s="29">
        <f t="shared" si="908"/>
        <v>0</v>
      </c>
      <c r="M2531" s="27">
        <f t="shared" si="909"/>
        <v>28800000000</v>
      </c>
      <c r="N2531" s="29">
        <f>+N2533</f>
        <v>16479397090.110001</v>
      </c>
      <c r="O2531" s="29">
        <f>+O2533</f>
        <v>15812529454.690001</v>
      </c>
      <c r="P2531" s="29">
        <f>+P2533</f>
        <v>10014332554.610001</v>
      </c>
      <c r="Q2531" s="29">
        <f>+Q2533</f>
        <v>9897822084.6100006</v>
      </c>
    </row>
    <row r="2532" spans="1:17" ht="19.5" thickBot="1" x14ac:dyDescent="0.3">
      <c r="A2532" s="87" t="s">
        <v>515</v>
      </c>
      <c r="B2532" s="15" t="s">
        <v>437</v>
      </c>
      <c r="C2532" s="46" t="s">
        <v>16</v>
      </c>
      <c r="D2532" s="12">
        <v>20</v>
      </c>
      <c r="E2532" s="12" t="s">
        <v>14</v>
      </c>
      <c r="F2532" s="16" t="s">
        <v>438</v>
      </c>
      <c r="G2532" s="27">
        <f>+G2535</f>
        <v>10000000000</v>
      </c>
      <c r="H2532" s="27">
        <f>+H2535</f>
        <v>0</v>
      </c>
      <c r="I2532" s="27">
        <f>+I2535</f>
        <v>0</v>
      </c>
      <c r="J2532" s="27">
        <f>+J2535</f>
        <v>0</v>
      </c>
      <c r="K2532" s="27">
        <f>+K2535</f>
        <v>0</v>
      </c>
      <c r="L2532" s="27">
        <f t="shared" si="908"/>
        <v>0</v>
      </c>
      <c r="M2532" s="27">
        <f t="shared" si="909"/>
        <v>10000000000</v>
      </c>
      <c r="N2532" s="27">
        <f>+N2535</f>
        <v>0</v>
      </c>
      <c r="O2532" s="27">
        <f>+O2535</f>
        <v>0</v>
      </c>
      <c r="P2532" s="27">
        <f>+P2535</f>
        <v>0</v>
      </c>
      <c r="Q2532" s="27">
        <f>+Q2535</f>
        <v>0</v>
      </c>
    </row>
    <row r="2533" spans="1:17" ht="19.5" thickBot="1" x14ac:dyDescent="0.3">
      <c r="A2533" s="87" t="s">
        <v>515</v>
      </c>
      <c r="B2533" s="18" t="s">
        <v>440</v>
      </c>
      <c r="C2533" s="45" t="s">
        <v>13</v>
      </c>
      <c r="D2533" s="19">
        <v>13</v>
      </c>
      <c r="E2533" s="19" t="s">
        <v>14</v>
      </c>
      <c r="F2533" s="51" t="s">
        <v>247</v>
      </c>
      <c r="G2533" s="21">
        <v>28800000000</v>
      </c>
      <c r="H2533" s="21">
        <v>0</v>
      </c>
      <c r="I2533" s="21">
        <v>0</v>
      </c>
      <c r="J2533" s="21">
        <v>0</v>
      </c>
      <c r="K2533" s="21">
        <v>0</v>
      </c>
      <c r="L2533" s="21">
        <f t="shared" si="908"/>
        <v>0</v>
      </c>
      <c r="M2533" s="21">
        <f t="shared" si="909"/>
        <v>28800000000</v>
      </c>
      <c r="N2533" s="21">
        <v>16479397090.110001</v>
      </c>
      <c r="O2533" s="21">
        <v>15812529454.690001</v>
      </c>
      <c r="P2533" s="21">
        <v>10014332554.610001</v>
      </c>
      <c r="Q2533" s="21">
        <v>9897822084.6100006</v>
      </c>
    </row>
    <row r="2534" spans="1:17" ht="19.5" thickBot="1" x14ac:dyDescent="0.3">
      <c r="A2534" s="87" t="s">
        <v>515</v>
      </c>
      <c r="B2534" s="18" t="s">
        <v>441</v>
      </c>
      <c r="C2534" s="48" t="s">
        <v>13</v>
      </c>
      <c r="D2534" s="19">
        <v>13</v>
      </c>
      <c r="E2534" s="19" t="s">
        <v>14</v>
      </c>
      <c r="F2534" s="51" t="s">
        <v>247</v>
      </c>
      <c r="G2534" s="21">
        <v>20000000000</v>
      </c>
      <c r="H2534" s="21">
        <v>0</v>
      </c>
      <c r="I2534" s="21">
        <v>0</v>
      </c>
      <c r="J2534" s="21">
        <v>0</v>
      </c>
      <c r="K2534" s="21">
        <v>0</v>
      </c>
      <c r="L2534" s="21">
        <f t="shared" si="908"/>
        <v>0</v>
      </c>
      <c r="M2534" s="25">
        <f t="shared" si="909"/>
        <v>20000000000</v>
      </c>
      <c r="N2534" s="21">
        <v>1500000</v>
      </c>
      <c r="O2534" s="21">
        <v>99487.23</v>
      </c>
      <c r="P2534" s="21">
        <v>99487.23</v>
      </c>
      <c r="Q2534" s="21">
        <v>99487.23</v>
      </c>
    </row>
    <row r="2535" spans="1:17" ht="19.5" thickBot="1" x14ac:dyDescent="0.3">
      <c r="A2535" s="87" t="s">
        <v>515</v>
      </c>
      <c r="B2535" s="18" t="s">
        <v>441</v>
      </c>
      <c r="C2535" s="48" t="s">
        <v>16</v>
      </c>
      <c r="D2535" s="19">
        <v>20</v>
      </c>
      <c r="E2535" s="19" t="s">
        <v>14</v>
      </c>
      <c r="F2535" s="51" t="s">
        <v>247</v>
      </c>
      <c r="G2535" s="21">
        <v>10000000000</v>
      </c>
      <c r="H2535" s="21">
        <v>0</v>
      </c>
      <c r="I2535" s="21">
        <v>0</v>
      </c>
      <c r="J2535" s="21">
        <v>0</v>
      </c>
      <c r="K2535" s="21">
        <v>0</v>
      </c>
      <c r="L2535" s="21">
        <f t="shared" si="908"/>
        <v>0</v>
      </c>
      <c r="M2535" s="25">
        <f t="shared" si="909"/>
        <v>10000000000</v>
      </c>
      <c r="N2535" s="21">
        <v>0</v>
      </c>
      <c r="O2535" s="21">
        <v>0</v>
      </c>
      <c r="P2535" s="21">
        <v>0</v>
      </c>
      <c r="Q2535" s="21">
        <v>0</v>
      </c>
    </row>
    <row r="2536" spans="1:17" ht="48" thickBot="1" x14ac:dyDescent="0.3">
      <c r="A2536" s="87" t="s">
        <v>515</v>
      </c>
      <c r="B2536" s="44" t="s">
        <v>442</v>
      </c>
      <c r="C2536" s="46" t="s">
        <v>13</v>
      </c>
      <c r="D2536" s="12">
        <v>13</v>
      </c>
      <c r="E2536" s="12" t="s">
        <v>14</v>
      </c>
      <c r="F2536" s="43" t="s">
        <v>443</v>
      </c>
      <c r="G2536" s="29">
        <f t="shared" ref="G2536:K2538" si="911">+G2537</f>
        <v>5000000000</v>
      </c>
      <c r="H2536" s="29">
        <f t="shared" si="911"/>
        <v>0</v>
      </c>
      <c r="I2536" s="29">
        <f t="shared" si="911"/>
        <v>0</v>
      </c>
      <c r="J2536" s="29">
        <f t="shared" si="911"/>
        <v>0</v>
      </c>
      <c r="K2536" s="29">
        <f t="shared" si="911"/>
        <v>0</v>
      </c>
      <c r="L2536" s="29">
        <f t="shared" si="908"/>
        <v>0</v>
      </c>
      <c r="M2536" s="29">
        <f>+M2537</f>
        <v>5000000000</v>
      </c>
      <c r="N2536" s="29">
        <f t="shared" ref="N2536:Q2538" si="912">+N2537</f>
        <v>3863288444.79</v>
      </c>
      <c r="O2536" s="29">
        <f t="shared" si="912"/>
        <v>3667255419.54</v>
      </c>
      <c r="P2536" s="29">
        <f t="shared" si="912"/>
        <v>3010817210.54</v>
      </c>
      <c r="Q2536" s="29">
        <f t="shared" si="912"/>
        <v>2993050164.54</v>
      </c>
    </row>
    <row r="2537" spans="1:17" ht="48" thickBot="1" x14ac:dyDescent="0.3">
      <c r="A2537" s="87" t="s">
        <v>515</v>
      </c>
      <c r="B2537" s="44" t="s">
        <v>444</v>
      </c>
      <c r="C2537" s="46" t="s">
        <v>13</v>
      </c>
      <c r="D2537" s="12">
        <v>13</v>
      </c>
      <c r="E2537" s="12" t="s">
        <v>14</v>
      </c>
      <c r="F2537" s="43" t="s">
        <v>443</v>
      </c>
      <c r="G2537" s="29">
        <f t="shared" si="911"/>
        <v>5000000000</v>
      </c>
      <c r="H2537" s="29">
        <f t="shared" si="911"/>
        <v>0</v>
      </c>
      <c r="I2537" s="29">
        <f t="shared" si="911"/>
        <v>0</v>
      </c>
      <c r="J2537" s="29">
        <f t="shared" si="911"/>
        <v>0</v>
      </c>
      <c r="K2537" s="29">
        <f t="shared" si="911"/>
        <v>0</v>
      </c>
      <c r="L2537" s="29">
        <f t="shared" si="908"/>
        <v>0</v>
      </c>
      <c r="M2537" s="29">
        <f>+M2538</f>
        <v>5000000000</v>
      </c>
      <c r="N2537" s="29">
        <f t="shared" si="912"/>
        <v>3863288444.79</v>
      </c>
      <c r="O2537" s="29">
        <f t="shared" si="912"/>
        <v>3667255419.54</v>
      </c>
      <c r="P2537" s="29">
        <f t="shared" si="912"/>
        <v>3010817210.54</v>
      </c>
      <c r="Q2537" s="29">
        <f t="shared" si="912"/>
        <v>2993050164.54</v>
      </c>
    </row>
    <row r="2538" spans="1:17" ht="19.5" thickBot="1" x14ac:dyDescent="0.3">
      <c r="A2538" s="87" t="s">
        <v>515</v>
      </c>
      <c r="B2538" s="44" t="s">
        <v>445</v>
      </c>
      <c r="C2538" s="46" t="s">
        <v>13</v>
      </c>
      <c r="D2538" s="12">
        <v>13</v>
      </c>
      <c r="E2538" s="12" t="s">
        <v>14</v>
      </c>
      <c r="F2538" s="43" t="s">
        <v>446</v>
      </c>
      <c r="G2538" s="29">
        <f t="shared" si="911"/>
        <v>5000000000</v>
      </c>
      <c r="H2538" s="29">
        <f t="shared" si="911"/>
        <v>0</v>
      </c>
      <c r="I2538" s="29">
        <f t="shared" si="911"/>
        <v>0</v>
      </c>
      <c r="J2538" s="29">
        <f t="shared" si="911"/>
        <v>0</v>
      </c>
      <c r="K2538" s="29">
        <f t="shared" si="911"/>
        <v>0</v>
      </c>
      <c r="L2538" s="29">
        <f t="shared" si="908"/>
        <v>0</v>
      </c>
      <c r="M2538" s="29">
        <f>+M2539</f>
        <v>5000000000</v>
      </c>
      <c r="N2538" s="29">
        <f t="shared" si="912"/>
        <v>3863288444.79</v>
      </c>
      <c r="O2538" s="29">
        <f t="shared" si="912"/>
        <v>3667255419.54</v>
      </c>
      <c r="P2538" s="29">
        <f t="shared" si="912"/>
        <v>3010817210.54</v>
      </c>
      <c r="Q2538" s="29">
        <f t="shared" si="912"/>
        <v>2993050164.54</v>
      </c>
    </row>
    <row r="2539" spans="1:17" ht="19.5" thickBot="1" x14ac:dyDescent="0.3">
      <c r="A2539" s="87" t="s">
        <v>515</v>
      </c>
      <c r="B2539" s="18" t="s">
        <v>447</v>
      </c>
      <c r="C2539" s="48" t="s">
        <v>13</v>
      </c>
      <c r="D2539" s="19">
        <v>13</v>
      </c>
      <c r="E2539" s="19" t="s">
        <v>14</v>
      </c>
      <c r="F2539" s="51" t="s">
        <v>247</v>
      </c>
      <c r="G2539" s="21">
        <v>5000000000</v>
      </c>
      <c r="H2539" s="21">
        <v>0</v>
      </c>
      <c r="I2539" s="21">
        <v>0</v>
      </c>
      <c r="J2539" s="21">
        <v>0</v>
      </c>
      <c r="K2539" s="21">
        <v>0</v>
      </c>
      <c r="L2539" s="21">
        <f t="shared" si="908"/>
        <v>0</v>
      </c>
      <c r="M2539" s="21">
        <f>+G2539+L2539</f>
        <v>5000000000</v>
      </c>
      <c r="N2539" s="21">
        <v>3863288444.79</v>
      </c>
      <c r="O2539" s="21">
        <v>3667255419.54</v>
      </c>
      <c r="P2539" s="21">
        <v>3010817210.54</v>
      </c>
      <c r="Q2539" s="21">
        <v>2993050164.54</v>
      </c>
    </row>
    <row r="2540" spans="1:17" ht="48" thickBot="1" x14ac:dyDescent="0.3">
      <c r="A2540" s="87" t="s">
        <v>515</v>
      </c>
      <c r="B2540" s="44" t="s">
        <v>448</v>
      </c>
      <c r="C2540" s="46" t="s">
        <v>13</v>
      </c>
      <c r="D2540" s="12">
        <v>13</v>
      </c>
      <c r="E2540" s="12" t="s">
        <v>14</v>
      </c>
      <c r="F2540" s="43" t="s">
        <v>449</v>
      </c>
      <c r="G2540" s="29">
        <f t="shared" ref="G2540:K2542" si="913">+G2541</f>
        <v>1000000000</v>
      </c>
      <c r="H2540" s="29">
        <f t="shared" si="913"/>
        <v>0</v>
      </c>
      <c r="I2540" s="29">
        <f t="shared" si="913"/>
        <v>0</v>
      </c>
      <c r="J2540" s="29">
        <f t="shared" si="913"/>
        <v>0</v>
      </c>
      <c r="K2540" s="29">
        <f t="shared" si="913"/>
        <v>0</v>
      </c>
      <c r="L2540" s="29">
        <f t="shared" si="908"/>
        <v>0</v>
      </c>
      <c r="M2540" s="29">
        <f>+M2541</f>
        <v>1000000000</v>
      </c>
      <c r="N2540" s="29">
        <f t="shared" ref="N2540:Q2542" si="914">+N2541</f>
        <v>921515992</v>
      </c>
      <c r="O2540" s="29">
        <f t="shared" si="914"/>
        <v>910758768.32000005</v>
      </c>
      <c r="P2540" s="29">
        <f t="shared" si="914"/>
        <v>635236345.32000005</v>
      </c>
      <c r="Q2540" s="29">
        <f t="shared" si="914"/>
        <v>635236345.32000005</v>
      </c>
    </row>
    <row r="2541" spans="1:17" ht="48" thickBot="1" x14ac:dyDescent="0.3">
      <c r="A2541" s="87" t="s">
        <v>515</v>
      </c>
      <c r="B2541" s="44" t="s">
        <v>450</v>
      </c>
      <c r="C2541" s="46" t="s">
        <v>13</v>
      </c>
      <c r="D2541" s="12">
        <v>13</v>
      </c>
      <c r="E2541" s="12" t="s">
        <v>14</v>
      </c>
      <c r="F2541" s="43" t="s">
        <v>449</v>
      </c>
      <c r="G2541" s="29">
        <f t="shared" si="913"/>
        <v>1000000000</v>
      </c>
      <c r="H2541" s="29">
        <f t="shared" si="913"/>
        <v>0</v>
      </c>
      <c r="I2541" s="29">
        <f t="shared" si="913"/>
        <v>0</v>
      </c>
      <c r="J2541" s="29">
        <f t="shared" si="913"/>
        <v>0</v>
      </c>
      <c r="K2541" s="29">
        <f t="shared" si="913"/>
        <v>0</v>
      </c>
      <c r="L2541" s="29">
        <f t="shared" si="908"/>
        <v>0</v>
      </c>
      <c r="M2541" s="29">
        <f>+M2542</f>
        <v>1000000000</v>
      </c>
      <c r="N2541" s="29">
        <f t="shared" si="914"/>
        <v>921515992</v>
      </c>
      <c r="O2541" s="29">
        <f t="shared" si="914"/>
        <v>910758768.32000005</v>
      </c>
      <c r="P2541" s="29">
        <f t="shared" si="914"/>
        <v>635236345.32000005</v>
      </c>
      <c r="Q2541" s="29">
        <f t="shared" si="914"/>
        <v>635236345.32000005</v>
      </c>
    </row>
    <row r="2542" spans="1:17" ht="19.5" thickBot="1" x14ac:dyDescent="0.3">
      <c r="A2542" s="87" t="s">
        <v>515</v>
      </c>
      <c r="B2542" s="44" t="s">
        <v>451</v>
      </c>
      <c r="C2542" s="46" t="s">
        <v>13</v>
      </c>
      <c r="D2542" s="12">
        <v>13</v>
      </c>
      <c r="E2542" s="12" t="s">
        <v>14</v>
      </c>
      <c r="F2542" s="43" t="s">
        <v>452</v>
      </c>
      <c r="G2542" s="29">
        <f t="shared" si="913"/>
        <v>1000000000</v>
      </c>
      <c r="H2542" s="29">
        <f t="shared" si="913"/>
        <v>0</v>
      </c>
      <c r="I2542" s="29">
        <f t="shared" si="913"/>
        <v>0</v>
      </c>
      <c r="J2542" s="29">
        <f t="shared" si="913"/>
        <v>0</v>
      </c>
      <c r="K2542" s="29">
        <f t="shared" si="913"/>
        <v>0</v>
      </c>
      <c r="L2542" s="29">
        <f t="shared" si="908"/>
        <v>0</v>
      </c>
      <c r="M2542" s="29">
        <f>+M2543</f>
        <v>1000000000</v>
      </c>
      <c r="N2542" s="29">
        <f t="shared" si="914"/>
        <v>921515992</v>
      </c>
      <c r="O2542" s="29">
        <f t="shared" si="914"/>
        <v>910758768.32000005</v>
      </c>
      <c r="P2542" s="29">
        <f t="shared" si="914"/>
        <v>635236345.32000005</v>
      </c>
      <c r="Q2542" s="29">
        <f t="shared" si="914"/>
        <v>635236345.32000005</v>
      </c>
    </row>
    <row r="2543" spans="1:17" ht="19.5" thickBot="1" x14ac:dyDescent="0.3">
      <c r="A2543" s="87" t="s">
        <v>515</v>
      </c>
      <c r="B2543" s="18" t="s">
        <v>453</v>
      </c>
      <c r="C2543" s="48" t="s">
        <v>13</v>
      </c>
      <c r="D2543" s="19">
        <v>13</v>
      </c>
      <c r="E2543" s="19" t="s">
        <v>14</v>
      </c>
      <c r="F2543" s="51" t="s">
        <v>247</v>
      </c>
      <c r="G2543" s="25">
        <v>1000000000</v>
      </c>
      <c r="H2543" s="21">
        <v>0</v>
      </c>
      <c r="I2543" s="21">
        <v>0</v>
      </c>
      <c r="J2543" s="21">
        <v>0</v>
      </c>
      <c r="K2543" s="21">
        <v>0</v>
      </c>
      <c r="L2543" s="21">
        <f t="shared" si="908"/>
        <v>0</v>
      </c>
      <c r="M2543" s="21">
        <f>+G2543+L2543</f>
        <v>1000000000</v>
      </c>
      <c r="N2543" s="21">
        <v>921515992</v>
      </c>
      <c r="O2543" s="21">
        <v>910758768.32000005</v>
      </c>
      <c r="P2543" s="21">
        <v>635236345.32000005</v>
      </c>
      <c r="Q2543" s="21">
        <v>635236345.32000005</v>
      </c>
    </row>
    <row r="2544" spans="1:17" ht="19.5" thickBot="1" x14ac:dyDescent="0.3">
      <c r="A2544" s="87" t="s">
        <v>516</v>
      </c>
      <c r="B2544" s="7" t="s">
        <v>12</v>
      </c>
      <c r="C2544" s="8" t="s">
        <v>13</v>
      </c>
      <c r="D2544" s="8">
        <v>10</v>
      </c>
      <c r="E2544" s="8" t="s">
        <v>14</v>
      </c>
      <c r="F2544" s="9" t="s">
        <v>15</v>
      </c>
      <c r="G2544" s="10">
        <f>+G2643</f>
        <v>1451042370</v>
      </c>
      <c r="H2544" s="10">
        <f>+H2643</f>
        <v>0</v>
      </c>
      <c r="I2544" s="10">
        <f>+I2643</f>
        <v>0</v>
      </c>
      <c r="J2544" s="10">
        <f>+J2643</f>
        <v>0</v>
      </c>
      <c r="K2544" s="10">
        <f>+K2643</f>
        <v>0</v>
      </c>
      <c r="L2544" s="10">
        <f t="shared" si="908"/>
        <v>0</v>
      </c>
      <c r="M2544" s="10">
        <f>+G2544+L2544</f>
        <v>1451042370</v>
      </c>
      <c r="N2544" s="10">
        <f>+N2643</f>
        <v>0</v>
      </c>
      <c r="O2544" s="10">
        <f>+O2643</f>
        <v>0</v>
      </c>
      <c r="P2544" s="10">
        <f>+P2643</f>
        <v>0</v>
      </c>
      <c r="Q2544" s="10">
        <f>+Q2643</f>
        <v>0</v>
      </c>
    </row>
    <row r="2545" spans="1:17" ht="19.5" thickBot="1" x14ac:dyDescent="0.3">
      <c r="A2545" s="87" t="s">
        <v>516</v>
      </c>
      <c r="B2545" s="7" t="s">
        <v>12</v>
      </c>
      <c r="C2545" s="8" t="s">
        <v>16</v>
      </c>
      <c r="D2545" s="8">
        <v>20</v>
      </c>
      <c r="E2545" s="8" t="s">
        <v>14</v>
      </c>
      <c r="F2545" s="9" t="s">
        <v>15</v>
      </c>
      <c r="G2545" s="10">
        <f>+G2546+G2576+G2634+G2650</f>
        <v>98334943000</v>
      </c>
      <c r="H2545" s="10">
        <f>+H2546+H2576+H2634+H2650</f>
        <v>0</v>
      </c>
      <c r="I2545" s="10">
        <f>+I2546+I2576+I2634+I2650</f>
        <v>0</v>
      </c>
      <c r="J2545" s="10">
        <f>+J2546+J2576+J2634+J2650</f>
        <v>7973073373.7200003</v>
      </c>
      <c r="K2545" s="10">
        <f>+K2546+K2576+K2634+K2650</f>
        <v>7973073373.7200003</v>
      </c>
      <c r="L2545" s="10">
        <f t="shared" si="908"/>
        <v>0</v>
      </c>
      <c r="M2545" s="10">
        <f>+G2545+L2545</f>
        <v>98334943000</v>
      </c>
      <c r="N2545" s="10">
        <f>+N2546+N2576+N2634+N2650</f>
        <v>89937490324.490005</v>
      </c>
      <c r="O2545" s="10">
        <f>+O2546+O2576+O2634+O2650</f>
        <v>71364141822.850006</v>
      </c>
      <c r="P2545" s="10">
        <f>+P2546+P2576+P2634+P2650</f>
        <v>69141968314.359985</v>
      </c>
      <c r="Q2545" s="10">
        <f>+Q2546+Q2576+Q2634+Q2650</f>
        <v>67642043213.360001</v>
      </c>
    </row>
    <row r="2546" spans="1:17" ht="19.5" thickBot="1" x14ac:dyDescent="0.3">
      <c r="A2546" s="87" t="s">
        <v>516</v>
      </c>
      <c r="B2546" s="11" t="s">
        <v>17</v>
      </c>
      <c r="C2546" s="12" t="s">
        <v>16</v>
      </c>
      <c r="D2546" s="12">
        <v>20</v>
      </c>
      <c r="E2546" s="12" t="s">
        <v>14</v>
      </c>
      <c r="F2546" s="13" t="s">
        <v>18</v>
      </c>
      <c r="G2546" s="14">
        <f>+G2547</f>
        <v>51464345000</v>
      </c>
      <c r="H2546" s="14">
        <f>+H2547</f>
        <v>0</v>
      </c>
      <c r="I2546" s="14">
        <f>+I2547</f>
        <v>0</v>
      </c>
      <c r="J2546" s="14">
        <f>+J2547</f>
        <v>7126383080</v>
      </c>
      <c r="K2546" s="14">
        <f>+K2547</f>
        <v>2282058000</v>
      </c>
      <c r="L2546" s="14">
        <f t="shared" si="908"/>
        <v>4844325080</v>
      </c>
      <c r="M2546" s="14">
        <f>+M2547</f>
        <v>56308670080</v>
      </c>
      <c r="N2546" s="14">
        <f>+N2547</f>
        <v>56308670080</v>
      </c>
      <c r="O2546" s="14">
        <f>+O2547</f>
        <v>39864821969.269997</v>
      </c>
      <c r="P2546" s="14">
        <f>+P2547</f>
        <v>39864821969.269997</v>
      </c>
      <c r="Q2546" s="14">
        <f>+Q2547</f>
        <v>38839374167.270004</v>
      </c>
    </row>
    <row r="2547" spans="1:17" ht="19.5" thickBot="1" x14ac:dyDescent="0.3">
      <c r="A2547" s="87" t="s">
        <v>516</v>
      </c>
      <c r="B2547" s="15" t="s">
        <v>19</v>
      </c>
      <c r="C2547" s="12" t="s">
        <v>16</v>
      </c>
      <c r="D2547" s="12">
        <v>20</v>
      </c>
      <c r="E2547" s="12" t="s">
        <v>14</v>
      </c>
      <c r="F2547" s="16" t="s">
        <v>20</v>
      </c>
      <c r="G2547" s="17">
        <f>+G2548+G2559+G2567+G2574</f>
        <v>51464345000</v>
      </c>
      <c r="H2547" s="17">
        <f>+H2548+H2559+H2567+H2574</f>
        <v>0</v>
      </c>
      <c r="I2547" s="17">
        <f>+I2548+I2559+I2567+I2574</f>
        <v>0</v>
      </c>
      <c r="J2547" s="17">
        <f>+J2548+J2559+J2567+J2574</f>
        <v>7126383080</v>
      </c>
      <c r="K2547" s="17">
        <f>+K2548+K2559+K2567+K2574</f>
        <v>2282058000</v>
      </c>
      <c r="L2547" s="17">
        <f t="shared" si="908"/>
        <v>4844325080</v>
      </c>
      <c r="M2547" s="17">
        <f>+M2548+M2559+M2567+M2574</f>
        <v>56308670080</v>
      </c>
      <c r="N2547" s="17">
        <f>+N2548+N2559+N2567+N2574</f>
        <v>56308670080</v>
      </c>
      <c r="O2547" s="17">
        <f>+O2548+O2559+O2567+O2574</f>
        <v>39864821969.269997</v>
      </c>
      <c r="P2547" s="17">
        <f>+P2548+P2559+P2567+P2574</f>
        <v>39864821969.269997</v>
      </c>
      <c r="Q2547" s="17">
        <f>+Q2548+Q2559+Q2567+Q2574</f>
        <v>38839374167.270004</v>
      </c>
    </row>
    <row r="2548" spans="1:17" ht="19.5" thickBot="1" x14ac:dyDescent="0.3">
      <c r="A2548" s="87" t="s">
        <v>516</v>
      </c>
      <c r="B2548" s="15" t="s">
        <v>21</v>
      </c>
      <c r="C2548" s="12" t="s">
        <v>16</v>
      </c>
      <c r="D2548" s="12">
        <v>20</v>
      </c>
      <c r="E2548" s="12" t="s">
        <v>14</v>
      </c>
      <c r="F2548" s="16" t="s">
        <v>22</v>
      </c>
      <c r="G2548" s="17">
        <f>+G2549</f>
        <v>32943478000</v>
      </c>
      <c r="H2548" s="17">
        <f>+H2549</f>
        <v>0</v>
      </c>
      <c r="I2548" s="17">
        <f>+I2549</f>
        <v>0</v>
      </c>
      <c r="J2548" s="17">
        <f>+J2549</f>
        <v>3616833441</v>
      </c>
      <c r="K2548" s="17">
        <f>+K2549</f>
        <v>0</v>
      </c>
      <c r="L2548" s="17">
        <f t="shared" si="908"/>
        <v>3616833441</v>
      </c>
      <c r="M2548" s="17">
        <f>+M2549</f>
        <v>36560311441</v>
      </c>
      <c r="N2548" s="17">
        <f>+N2549</f>
        <v>36560311441</v>
      </c>
      <c r="O2548" s="17">
        <f>+O2549</f>
        <v>26108709965.509998</v>
      </c>
      <c r="P2548" s="17">
        <f>+P2549</f>
        <v>26108709965.509998</v>
      </c>
      <c r="Q2548" s="17">
        <f>+Q2549</f>
        <v>26108709965.509998</v>
      </c>
    </row>
    <row r="2549" spans="1:17" ht="19.5" thickBot="1" x14ac:dyDescent="0.3">
      <c r="A2549" s="87" t="s">
        <v>516</v>
      </c>
      <c r="B2549" s="15" t="s">
        <v>23</v>
      </c>
      <c r="C2549" s="12" t="s">
        <v>16</v>
      </c>
      <c r="D2549" s="12">
        <v>20</v>
      </c>
      <c r="E2549" s="12" t="s">
        <v>14</v>
      </c>
      <c r="F2549" s="16" t="s">
        <v>24</v>
      </c>
      <c r="G2549" s="17">
        <f>SUM(G2550:G2558)</f>
        <v>32943478000</v>
      </c>
      <c r="H2549" s="17">
        <f>SUM(H2550:H2558)</f>
        <v>0</v>
      </c>
      <c r="I2549" s="17">
        <f>SUM(I2550:I2558)</f>
        <v>0</v>
      </c>
      <c r="J2549" s="17">
        <f>SUM(J2550:J2558)</f>
        <v>3616833441</v>
      </c>
      <c r="K2549" s="17">
        <f>SUM(K2550:K2558)</f>
        <v>0</v>
      </c>
      <c r="L2549" s="17">
        <f t="shared" si="908"/>
        <v>3616833441</v>
      </c>
      <c r="M2549" s="17">
        <f>SUM(M2550:M2558)</f>
        <v>36560311441</v>
      </c>
      <c r="N2549" s="17">
        <f>SUM(N2550:N2558)</f>
        <v>36560311441</v>
      </c>
      <c r="O2549" s="17">
        <f>SUM(O2550:O2558)</f>
        <v>26108709965.509998</v>
      </c>
      <c r="P2549" s="17">
        <f>SUM(P2550:P2558)</f>
        <v>26108709965.509998</v>
      </c>
      <c r="Q2549" s="17">
        <f>SUM(Q2550:Q2558)</f>
        <v>26108709965.509998</v>
      </c>
    </row>
    <row r="2550" spans="1:17" ht="19.5" thickBot="1" x14ac:dyDescent="0.3">
      <c r="A2550" s="87" t="s">
        <v>516</v>
      </c>
      <c r="B2550" s="18" t="s">
        <v>25</v>
      </c>
      <c r="C2550" s="19" t="s">
        <v>16</v>
      </c>
      <c r="D2550" s="19">
        <v>20</v>
      </c>
      <c r="E2550" s="19" t="s">
        <v>14</v>
      </c>
      <c r="F2550" s="20" t="s">
        <v>26</v>
      </c>
      <c r="G2550" s="21">
        <v>24891309551</v>
      </c>
      <c r="H2550" s="21">
        <v>0</v>
      </c>
      <c r="I2550" s="21">
        <v>0</v>
      </c>
      <c r="J2550" s="21">
        <v>806732436</v>
      </c>
      <c r="K2550" s="21">
        <v>0</v>
      </c>
      <c r="L2550" s="21">
        <f t="shared" si="908"/>
        <v>806732436</v>
      </c>
      <c r="M2550" s="22">
        <f t="shared" ref="M2550:M2558" si="915">+G2550+L2550</f>
        <v>25698041987</v>
      </c>
      <c r="N2550" s="21">
        <v>25698041987</v>
      </c>
      <c r="O2550" s="21">
        <v>20884321440.689999</v>
      </c>
      <c r="P2550" s="21">
        <v>20884321440.689999</v>
      </c>
      <c r="Q2550" s="21">
        <v>20884321440.689999</v>
      </c>
    </row>
    <row r="2551" spans="1:17" ht="19.5" thickBot="1" x14ac:dyDescent="0.3">
      <c r="A2551" s="87" t="s">
        <v>516</v>
      </c>
      <c r="B2551" s="18" t="s">
        <v>27</v>
      </c>
      <c r="C2551" s="19" t="s">
        <v>16</v>
      </c>
      <c r="D2551" s="19">
        <v>20</v>
      </c>
      <c r="E2551" s="19" t="s">
        <v>14</v>
      </c>
      <c r="F2551" s="20" t="s">
        <v>28</v>
      </c>
      <c r="G2551" s="21">
        <v>1976608680</v>
      </c>
      <c r="H2551" s="21">
        <v>0</v>
      </c>
      <c r="I2551" s="21">
        <v>0</v>
      </c>
      <c r="J2551" s="21">
        <v>271840085</v>
      </c>
      <c r="K2551" s="21">
        <v>0</v>
      </c>
      <c r="L2551" s="21">
        <f t="shared" si="908"/>
        <v>271840085</v>
      </c>
      <c r="M2551" s="22">
        <f t="shared" si="915"/>
        <v>2248448765</v>
      </c>
      <c r="N2551" s="21">
        <v>2248448765</v>
      </c>
      <c r="O2551" s="21">
        <v>1819124911</v>
      </c>
      <c r="P2551" s="21">
        <v>1819124911</v>
      </c>
      <c r="Q2551" s="21">
        <v>1819124911</v>
      </c>
    </row>
    <row r="2552" spans="1:17" ht="19.5" thickBot="1" x14ac:dyDescent="0.3">
      <c r="A2552" s="87" t="s">
        <v>516</v>
      </c>
      <c r="B2552" s="18" t="s">
        <v>29</v>
      </c>
      <c r="C2552" s="19" t="s">
        <v>16</v>
      </c>
      <c r="D2552" s="19">
        <v>20</v>
      </c>
      <c r="E2552" s="19" t="s">
        <v>14</v>
      </c>
      <c r="F2552" s="20" t="s">
        <v>30</v>
      </c>
      <c r="G2552" s="21">
        <v>3991193</v>
      </c>
      <c r="H2552" s="21">
        <v>0</v>
      </c>
      <c r="I2552" s="21">
        <v>0</v>
      </c>
      <c r="J2552" s="21">
        <v>0</v>
      </c>
      <c r="K2552" s="21">
        <v>0</v>
      </c>
      <c r="L2552" s="21">
        <f t="shared" si="908"/>
        <v>0</v>
      </c>
      <c r="M2552" s="22">
        <f t="shared" si="915"/>
        <v>3991193</v>
      </c>
      <c r="N2552" s="21">
        <v>3991193</v>
      </c>
      <c r="O2552" s="21">
        <v>2063647</v>
      </c>
      <c r="P2552" s="21">
        <v>2063647</v>
      </c>
      <c r="Q2552" s="21">
        <v>2063647</v>
      </c>
    </row>
    <row r="2553" spans="1:17" ht="19.5" thickBot="1" x14ac:dyDescent="0.3">
      <c r="A2553" s="87" t="s">
        <v>516</v>
      </c>
      <c r="B2553" s="18" t="s">
        <v>31</v>
      </c>
      <c r="C2553" s="19" t="s">
        <v>16</v>
      </c>
      <c r="D2553" s="19">
        <v>20</v>
      </c>
      <c r="E2553" s="19" t="s">
        <v>14</v>
      </c>
      <c r="F2553" s="20" t="s">
        <v>32</v>
      </c>
      <c r="G2553" s="21">
        <v>4218200</v>
      </c>
      <c r="H2553" s="21">
        <v>0</v>
      </c>
      <c r="I2553" s="21">
        <v>0</v>
      </c>
      <c r="J2553" s="21">
        <v>1023296</v>
      </c>
      <c r="K2553" s="21">
        <v>0</v>
      </c>
      <c r="L2553" s="21">
        <f t="shared" si="908"/>
        <v>1023296</v>
      </c>
      <c r="M2553" s="22">
        <f t="shared" si="915"/>
        <v>5241496</v>
      </c>
      <c r="N2553" s="21">
        <v>5241496</v>
      </c>
      <c r="O2553" s="21">
        <v>3323780</v>
      </c>
      <c r="P2553" s="21">
        <v>3323780</v>
      </c>
      <c r="Q2553" s="21">
        <v>3323780</v>
      </c>
    </row>
    <row r="2554" spans="1:17" ht="19.5" thickBot="1" x14ac:dyDescent="0.3">
      <c r="A2554" s="87" t="s">
        <v>516</v>
      </c>
      <c r="B2554" s="18" t="s">
        <v>33</v>
      </c>
      <c r="C2554" s="19" t="s">
        <v>16</v>
      </c>
      <c r="D2554" s="19">
        <v>20</v>
      </c>
      <c r="E2554" s="19" t="s">
        <v>14</v>
      </c>
      <c r="F2554" s="20" t="s">
        <v>34</v>
      </c>
      <c r="G2554" s="21">
        <v>1317739120</v>
      </c>
      <c r="H2554" s="21">
        <v>0</v>
      </c>
      <c r="I2554" s="21">
        <v>0</v>
      </c>
      <c r="J2554" s="21">
        <v>200000000</v>
      </c>
      <c r="K2554" s="21">
        <v>0</v>
      </c>
      <c r="L2554" s="21">
        <f t="shared" si="908"/>
        <v>200000000</v>
      </c>
      <c r="M2554" s="22">
        <f t="shared" si="915"/>
        <v>1517739120</v>
      </c>
      <c r="N2554" s="21">
        <v>1517739120</v>
      </c>
      <c r="O2554" s="21">
        <v>1264853924</v>
      </c>
      <c r="P2554" s="21">
        <v>1264853924</v>
      </c>
      <c r="Q2554" s="21">
        <v>1264853924</v>
      </c>
    </row>
    <row r="2555" spans="1:17" ht="19.5" thickBot="1" x14ac:dyDescent="0.3">
      <c r="A2555" s="87" t="s">
        <v>516</v>
      </c>
      <c r="B2555" s="18" t="s">
        <v>35</v>
      </c>
      <c r="C2555" s="19" t="s">
        <v>16</v>
      </c>
      <c r="D2555" s="19">
        <v>20</v>
      </c>
      <c r="E2555" s="19" t="s">
        <v>14</v>
      </c>
      <c r="F2555" s="20" t="s">
        <v>36</v>
      </c>
      <c r="G2555" s="21">
        <v>859861479</v>
      </c>
      <c r="H2555" s="21">
        <v>0</v>
      </c>
      <c r="I2555" s="21">
        <v>0</v>
      </c>
      <c r="J2555" s="21">
        <v>0</v>
      </c>
      <c r="K2555" s="21">
        <v>0</v>
      </c>
      <c r="L2555" s="21">
        <f t="shared" si="908"/>
        <v>0</v>
      </c>
      <c r="M2555" s="22">
        <f t="shared" si="915"/>
        <v>859861479</v>
      </c>
      <c r="N2555" s="21">
        <v>859861479</v>
      </c>
      <c r="O2555" s="21">
        <v>651352948</v>
      </c>
      <c r="P2555" s="21">
        <v>651352948</v>
      </c>
      <c r="Q2555" s="21">
        <v>651352948</v>
      </c>
    </row>
    <row r="2556" spans="1:17" ht="32.25" thickBot="1" x14ac:dyDescent="0.3">
      <c r="A2556" s="87" t="s">
        <v>516</v>
      </c>
      <c r="B2556" s="18" t="s">
        <v>37</v>
      </c>
      <c r="C2556" s="19" t="s">
        <v>16</v>
      </c>
      <c r="D2556" s="19">
        <v>20</v>
      </c>
      <c r="E2556" s="19" t="s">
        <v>14</v>
      </c>
      <c r="F2556" s="20" t="s">
        <v>38</v>
      </c>
      <c r="G2556" s="21">
        <v>129930180</v>
      </c>
      <c r="H2556" s="21">
        <v>0</v>
      </c>
      <c r="I2556" s="21">
        <v>0</v>
      </c>
      <c r="J2556" s="21">
        <v>0</v>
      </c>
      <c r="K2556" s="21">
        <v>0</v>
      </c>
      <c r="L2556" s="21">
        <f t="shared" si="908"/>
        <v>0</v>
      </c>
      <c r="M2556" s="22">
        <f t="shared" si="915"/>
        <v>129930180</v>
      </c>
      <c r="N2556" s="21">
        <v>129930180</v>
      </c>
      <c r="O2556" s="21">
        <v>85323702</v>
      </c>
      <c r="P2556" s="21">
        <v>85323702</v>
      </c>
      <c r="Q2556" s="21">
        <v>85323702</v>
      </c>
    </row>
    <row r="2557" spans="1:17" ht="19.5" thickBot="1" x14ac:dyDescent="0.3">
      <c r="A2557" s="87" t="s">
        <v>516</v>
      </c>
      <c r="B2557" s="18" t="s">
        <v>39</v>
      </c>
      <c r="C2557" s="19" t="s">
        <v>16</v>
      </c>
      <c r="D2557" s="19">
        <v>20</v>
      </c>
      <c r="E2557" s="19" t="s">
        <v>14</v>
      </c>
      <c r="F2557" s="20" t="s">
        <v>40</v>
      </c>
      <c r="G2557" s="21">
        <v>2109645697</v>
      </c>
      <c r="H2557" s="21">
        <v>0</v>
      </c>
      <c r="I2557" s="21">
        <v>0</v>
      </c>
      <c r="J2557" s="21">
        <v>746317270</v>
      </c>
      <c r="K2557" s="21">
        <v>0</v>
      </c>
      <c r="L2557" s="21">
        <f t="shared" si="908"/>
        <v>746317270</v>
      </c>
      <c r="M2557" s="22">
        <f t="shared" si="915"/>
        <v>2855962967</v>
      </c>
      <c r="N2557" s="21">
        <v>2855962967</v>
      </c>
      <c r="O2557" s="21">
        <v>258272499.81999999</v>
      </c>
      <c r="P2557" s="21">
        <v>258272499.81999999</v>
      </c>
      <c r="Q2557" s="21">
        <v>258272499.81999999</v>
      </c>
    </row>
    <row r="2558" spans="1:17" ht="19.5" thickBot="1" x14ac:dyDescent="0.3">
      <c r="A2558" s="87" t="s">
        <v>516</v>
      </c>
      <c r="B2558" s="18" t="s">
        <v>41</v>
      </c>
      <c r="C2558" s="19" t="s">
        <v>16</v>
      </c>
      <c r="D2558" s="19">
        <v>20</v>
      </c>
      <c r="E2558" s="19" t="s">
        <v>14</v>
      </c>
      <c r="F2558" s="20" t="s">
        <v>42</v>
      </c>
      <c r="G2558" s="21">
        <v>1650173900</v>
      </c>
      <c r="H2558" s="21">
        <v>0</v>
      </c>
      <c r="I2558" s="21">
        <v>0</v>
      </c>
      <c r="J2558" s="21">
        <v>1590920354</v>
      </c>
      <c r="K2558" s="21">
        <v>0</v>
      </c>
      <c r="L2558" s="21">
        <f t="shared" si="908"/>
        <v>1590920354</v>
      </c>
      <c r="M2558" s="22">
        <f t="shared" si="915"/>
        <v>3241094254</v>
      </c>
      <c r="N2558" s="21">
        <v>3241094254</v>
      </c>
      <c r="O2558" s="21">
        <v>1140073113</v>
      </c>
      <c r="P2558" s="21">
        <v>1140073113</v>
      </c>
      <c r="Q2558" s="21">
        <v>1140073113</v>
      </c>
    </row>
    <row r="2559" spans="1:17" ht="19.5" thickBot="1" x14ac:dyDescent="0.3">
      <c r="A2559" s="87" t="s">
        <v>516</v>
      </c>
      <c r="B2559" s="15" t="s">
        <v>43</v>
      </c>
      <c r="C2559" s="12" t="s">
        <v>16</v>
      </c>
      <c r="D2559" s="12">
        <v>20</v>
      </c>
      <c r="E2559" s="12" t="s">
        <v>14</v>
      </c>
      <c r="F2559" s="16" t="s">
        <v>44</v>
      </c>
      <c r="G2559" s="17">
        <f>SUM(G2560:G2566)</f>
        <v>11922438000</v>
      </c>
      <c r="H2559" s="17">
        <f>SUM(H2560:H2566)</f>
        <v>0</v>
      </c>
      <c r="I2559" s="17">
        <f>SUM(I2560:I2566)</f>
        <v>0</v>
      </c>
      <c r="J2559" s="17">
        <f>SUM(J2560:J2566)</f>
        <v>584895001</v>
      </c>
      <c r="K2559" s="17">
        <f>SUM(K2560:K2566)</f>
        <v>0</v>
      </c>
      <c r="L2559" s="17">
        <f t="shared" si="908"/>
        <v>584895001</v>
      </c>
      <c r="M2559" s="17">
        <f>SUM(M2560:M2566)</f>
        <v>12507333001</v>
      </c>
      <c r="N2559" s="17">
        <v>12507333001</v>
      </c>
      <c r="O2559" s="17">
        <f>SUM(O2560:O2566)</f>
        <v>9726154408.7600002</v>
      </c>
      <c r="P2559" s="17">
        <f>SUM(P2560:P2566)</f>
        <v>9726154408.7600002</v>
      </c>
      <c r="Q2559" s="17">
        <f>SUM(Q2560:Q2566)</f>
        <v>8700706606.7600021</v>
      </c>
    </row>
    <row r="2560" spans="1:17" ht="19.5" thickBot="1" x14ac:dyDescent="0.3">
      <c r="A2560" s="87" t="s">
        <v>516</v>
      </c>
      <c r="B2560" s="18" t="s">
        <v>45</v>
      </c>
      <c r="C2560" s="19" t="s">
        <v>16</v>
      </c>
      <c r="D2560" s="19">
        <v>20</v>
      </c>
      <c r="E2560" s="19" t="s">
        <v>14</v>
      </c>
      <c r="F2560" s="20" t="s">
        <v>46</v>
      </c>
      <c r="G2560" s="21">
        <v>3715862224</v>
      </c>
      <c r="H2560" s="21">
        <v>0</v>
      </c>
      <c r="I2560" s="21">
        <v>0</v>
      </c>
      <c r="J2560" s="21">
        <v>0</v>
      </c>
      <c r="K2560" s="21">
        <v>0</v>
      </c>
      <c r="L2560" s="21">
        <f t="shared" si="908"/>
        <v>0</v>
      </c>
      <c r="M2560" s="22">
        <f t="shared" ref="M2560:M2566" si="916">+G2560+L2560</f>
        <v>3715862224</v>
      </c>
      <c r="N2560" s="21">
        <v>3715862224</v>
      </c>
      <c r="O2560" s="21">
        <v>2911401310.79</v>
      </c>
      <c r="P2560" s="21">
        <v>2911401310.79</v>
      </c>
      <c r="Q2560" s="21">
        <v>2600767610.79</v>
      </c>
    </row>
    <row r="2561" spans="1:17" ht="19.5" thickBot="1" x14ac:dyDescent="0.3">
      <c r="A2561" s="87" t="s">
        <v>516</v>
      </c>
      <c r="B2561" s="18" t="s">
        <v>47</v>
      </c>
      <c r="C2561" s="19" t="s">
        <v>16</v>
      </c>
      <c r="D2561" s="19">
        <v>20</v>
      </c>
      <c r="E2561" s="19" t="s">
        <v>14</v>
      </c>
      <c r="F2561" s="20" t="s">
        <v>48</v>
      </c>
      <c r="G2561" s="21">
        <v>2627749752</v>
      </c>
      <c r="H2561" s="21">
        <v>0</v>
      </c>
      <c r="I2561" s="21">
        <v>0</v>
      </c>
      <c r="J2561" s="21">
        <v>0</v>
      </c>
      <c r="K2561" s="21">
        <v>0</v>
      </c>
      <c r="L2561" s="21">
        <f t="shared" si="908"/>
        <v>0</v>
      </c>
      <c r="M2561" s="22">
        <f t="shared" si="916"/>
        <v>2627749752</v>
      </c>
      <c r="N2561" s="21">
        <v>2627749752</v>
      </c>
      <c r="O2561" s="21">
        <v>2062512152.4000001</v>
      </c>
      <c r="P2561" s="21">
        <v>2062512152.4000001</v>
      </c>
      <c r="Q2561" s="21">
        <v>1842480352.4000001</v>
      </c>
    </row>
    <row r="2562" spans="1:17" ht="19.5" thickBot="1" x14ac:dyDescent="0.3">
      <c r="A2562" s="87" t="s">
        <v>516</v>
      </c>
      <c r="B2562" s="18" t="s">
        <v>49</v>
      </c>
      <c r="C2562" s="19" t="s">
        <v>16</v>
      </c>
      <c r="D2562" s="19">
        <v>20</v>
      </c>
      <c r="E2562" s="19" t="s">
        <v>14</v>
      </c>
      <c r="F2562" s="20" t="s">
        <v>50</v>
      </c>
      <c r="G2562" s="21">
        <v>2520758848</v>
      </c>
      <c r="H2562" s="21">
        <v>0</v>
      </c>
      <c r="I2562" s="21">
        <v>0</v>
      </c>
      <c r="J2562" s="21">
        <v>472855297</v>
      </c>
      <c r="K2562" s="21">
        <v>0</v>
      </c>
      <c r="L2562" s="21">
        <f t="shared" si="908"/>
        <v>472855297</v>
      </c>
      <c r="M2562" s="22">
        <f t="shared" si="916"/>
        <v>2993614145</v>
      </c>
      <c r="N2562" s="21">
        <v>2993614145</v>
      </c>
      <c r="O2562" s="21">
        <v>2333514937.1700001</v>
      </c>
      <c r="P2562" s="21">
        <v>2333514937.1700001</v>
      </c>
      <c r="Q2562" s="21">
        <v>2093266635.1700001</v>
      </c>
    </row>
    <row r="2563" spans="1:17" ht="19.5" thickBot="1" x14ac:dyDescent="0.3">
      <c r="A2563" s="87" t="s">
        <v>516</v>
      </c>
      <c r="B2563" s="18" t="s">
        <v>51</v>
      </c>
      <c r="C2563" s="19" t="s">
        <v>16</v>
      </c>
      <c r="D2563" s="19">
        <v>20</v>
      </c>
      <c r="E2563" s="19" t="s">
        <v>14</v>
      </c>
      <c r="F2563" s="20" t="s">
        <v>52</v>
      </c>
      <c r="G2563" s="21">
        <v>1291042158</v>
      </c>
      <c r="H2563" s="21">
        <v>0</v>
      </c>
      <c r="I2563" s="21">
        <v>0</v>
      </c>
      <c r="J2563" s="21">
        <v>82506728</v>
      </c>
      <c r="K2563" s="21">
        <v>0</v>
      </c>
      <c r="L2563" s="21">
        <f t="shared" si="908"/>
        <v>82506728</v>
      </c>
      <c r="M2563" s="22">
        <f t="shared" si="916"/>
        <v>1373548886</v>
      </c>
      <c r="N2563" s="21">
        <v>1373548886</v>
      </c>
      <c r="O2563" s="21">
        <v>1021077817.6</v>
      </c>
      <c r="P2563" s="21">
        <v>1021077817.6</v>
      </c>
      <c r="Q2563" s="21">
        <v>913880117.60000002</v>
      </c>
    </row>
    <row r="2564" spans="1:17" ht="32.25" thickBot="1" x14ac:dyDescent="0.3">
      <c r="A2564" s="87" t="s">
        <v>516</v>
      </c>
      <c r="B2564" s="18" t="s">
        <v>53</v>
      </c>
      <c r="C2564" s="19" t="s">
        <v>16</v>
      </c>
      <c r="D2564" s="19">
        <v>20</v>
      </c>
      <c r="E2564" s="19" t="s">
        <v>14</v>
      </c>
      <c r="F2564" s="20" t="s">
        <v>54</v>
      </c>
      <c r="G2564" s="21">
        <v>153073328</v>
      </c>
      <c r="H2564" s="21">
        <v>0</v>
      </c>
      <c r="I2564" s="21">
        <v>0</v>
      </c>
      <c r="J2564" s="21">
        <v>0</v>
      </c>
      <c r="K2564" s="21">
        <v>0</v>
      </c>
      <c r="L2564" s="21">
        <f t="shared" si="908"/>
        <v>0</v>
      </c>
      <c r="M2564" s="22">
        <f t="shared" si="916"/>
        <v>153073328</v>
      </c>
      <c r="N2564" s="21">
        <v>153073328</v>
      </c>
      <c r="O2564" s="21">
        <v>121189919.59999999</v>
      </c>
      <c r="P2564" s="21">
        <v>121189919.59999999</v>
      </c>
      <c r="Q2564" s="21">
        <v>107863619.59999999</v>
      </c>
    </row>
    <row r="2565" spans="1:17" ht="19.5" thickBot="1" x14ac:dyDescent="0.3">
      <c r="A2565" s="87" t="s">
        <v>516</v>
      </c>
      <c r="B2565" s="18" t="s">
        <v>55</v>
      </c>
      <c r="C2565" s="19" t="s">
        <v>16</v>
      </c>
      <c r="D2565" s="19">
        <v>20</v>
      </c>
      <c r="E2565" s="19" t="s">
        <v>14</v>
      </c>
      <c r="F2565" s="20" t="s">
        <v>56</v>
      </c>
      <c r="G2565" s="21">
        <v>968339892</v>
      </c>
      <c r="H2565" s="21">
        <v>0</v>
      </c>
      <c r="I2565" s="21">
        <v>0</v>
      </c>
      <c r="J2565" s="21">
        <v>29532976</v>
      </c>
      <c r="K2565" s="21">
        <v>0</v>
      </c>
      <c r="L2565" s="21">
        <f t="shared" si="908"/>
        <v>29532976</v>
      </c>
      <c r="M2565" s="22">
        <f t="shared" si="916"/>
        <v>997872868</v>
      </c>
      <c r="N2565" s="21">
        <v>997872868</v>
      </c>
      <c r="O2565" s="21">
        <v>765840712.79999995</v>
      </c>
      <c r="P2565" s="21">
        <v>765840712.79999995</v>
      </c>
      <c r="Q2565" s="21">
        <v>685438512.79999995</v>
      </c>
    </row>
    <row r="2566" spans="1:17" ht="19.5" thickBot="1" x14ac:dyDescent="0.3">
      <c r="A2566" s="87" t="s">
        <v>516</v>
      </c>
      <c r="B2566" s="18" t="s">
        <v>57</v>
      </c>
      <c r="C2566" s="19" t="s">
        <v>16</v>
      </c>
      <c r="D2566" s="19">
        <v>20</v>
      </c>
      <c r="E2566" s="19" t="s">
        <v>14</v>
      </c>
      <c r="F2566" s="20" t="s">
        <v>58</v>
      </c>
      <c r="G2566" s="21">
        <v>645611798</v>
      </c>
      <c r="H2566" s="21">
        <v>0</v>
      </c>
      <c r="I2566" s="21">
        <v>0</v>
      </c>
      <c r="J2566" s="21">
        <v>0</v>
      </c>
      <c r="K2566" s="21">
        <v>0</v>
      </c>
      <c r="L2566" s="21">
        <f t="shared" si="908"/>
        <v>0</v>
      </c>
      <c r="M2566" s="22">
        <f t="shared" si="916"/>
        <v>645611798</v>
      </c>
      <c r="N2566" s="21">
        <v>645611798</v>
      </c>
      <c r="O2566" s="21">
        <v>510617558.39999998</v>
      </c>
      <c r="P2566" s="21">
        <v>510617558.39999998</v>
      </c>
      <c r="Q2566" s="21">
        <v>457009758.39999998</v>
      </c>
    </row>
    <row r="2567" spans="1:17" ht="32.25" thickBot="1" x14ac:dyDescent="0.3">
      <c r="A2567" s="87" t="s">
        <v>516</v>
      </c>
      <c r="B2567" s="15" t="s">
        <v>59</v>
      </c>
      <c r="C2567" s="12" t="s">
        <v>16</v>
      </c>
      <c r="D2567" s="12">
        <v>20</v>
      </c>
      <c r="E2567" s="12" t="s">
        <v>14</v>
      </c>
      <c r="F2567" s="16" t="s">
        <v>60</v>
      </c>
      <c r="G2567" s="17">
        <f>+G2568+G2572+G2573</f>
        <v>4316371000</v>
      </c>
      <c r="H2567" s="17">
        <f>+H2568+H2572+H2573</f>
        <v>0</v>
      </c>
      <c r="I2567" s="17">
        <f>+I2568+I2572+I2573</f>
        <v>0</v>
      </c>
      <c r="J2567" s="17">
        <f>+J2568+J2572+J2573</f>
        <v>2924654638</v>
      </c>
      <c r="K2567" s="17">
        <f>+K2568+K2572+K2573</f>
        <v>0</v>
      </c>
      <c r="L2567" s="17">
        <f t="shared" si="908"/>
        <v>2924654638</v>
      </c>
      <c r="M2567" s="17">
        <f>+M2568+M2572+M2573</f>
        <v>7241025638</v>
      </c>
      <c r="N2567" s="17">
        <f>+N2568+N2572+N2573</f>
        <v>7241025638</v>
      </c>
      <c r="O2567" s="17">
        <f>+O2568+O2572+O2573</f>
        <v>4029957595</v>
      </c>
      <c r="P2567" s="17">
        <f>+P2568+P2572+P2573</f>
        <v>4029957595</v>
      </c>
      <c r="Q2567" s="17">
        <f>+Q2568+Q2572+Q2573</f>
        <v>4029957595</v>
      </c>
    </row>
    <row r="2568" spans="1:17" ht="32.25" thickBot="1" x14ac:dyDescent="0.3">
      <c r="A2568" s="87" t="s">
        <v>516</v>
      </c>
      <c r="B2568" s="15" t="s">
        <v>61</v>
      </c>
      <c r="C2568" s="12" t="s">
        <v>16</v>
      </c>
      <c r="D2568" s="12">
        <v>20</v>
      </c>
      <c r="E2568" s="12" t="s">
        <v>14</v>
      </c>
      <c r="F2568" s="16" t="s">
        <v>62</v>
      </c>
      <c r="G2568" s="17">
        <f>+G2569+G2570+G2571</f>
        <v>2014091242</v>
      </c>
      <c r="H2568" s="17">
        <f>+H2569+H2570+H2571</f>
        <v>0</v>
      </c>
      <c r="I2568" s="17">
        <f>+I2569+I2570+I2571</f>
        <v>0</v>
      </c>
      <c r="J2568" s="17">
        <f>+J2569+J2570+J2571</f>
        <v>2649953559</v>
      </c>
      <c r="K2568" s="17">
        <f>+K2569+K2570+K2571</f>
        <v>0</v>
      </c>
      <c r="L2568" s="17">
        <f t="shared" si="908"/>
        <v>2649953559</v>
      </c>
      <c r="M2568" s="24">
        <f>+M2569+M2570+M2571</f>
        <v>4664044801</v>
      </c>
      <c r="N2568" s="17">
        <f>+N2569+N2570+N2571</f>
        <v>4664044801</v>
      </c>
      <c r="O2568" s="24">
        <f>+O2569+O2570+O2571</f>
        <v>1810098136</v>
      </c>
      <c r="P2568" s="17">
        <f>+P2569+P2570+P2571</f>
        <v>1810098136</v>
      </c>
      <c r="Q2568" s="17">
        <f>+Q2569+Q2570+Q2571</f>
        <v>1810098136</v>
      </c>
    </row>
    <row r="2569" spans="1:17" ht="19.5" thickBot="1" x14ac:dyDescent="0.3">
      <c r="A2569" s="87" t="s">
        <v>516</v>
      </c>
      <c r="B2569" s="18" t="s">
        <v>63</v>
      </c>
      <c r="C2569" s="19" t="s">
        <v>16</v>
      </c>
      <c r="D2569" s="19">
        <v>20</v>
      </c>
      <c r="E2569" s="19" t="s">
        <v>14</v>
      </c>
      <c r="F2569" s="20" t="s">
        <v>64</v>
      </c>
      <c r="G2569" s="21">
        <v>750824259</v>
      </c>
      <c r="H2569" s="21">
        <v>0</v>
      </c>
      <c r="I2569" s="21">
        <v>0</v>
      </c>
      <c r="J2569" s="21">
        <v>616279093</v>
      </c>
      <c r="K2569" s="21">
        <v>0</v>
      </c>
      <c r="L2569" s="21">
        <f t="shared" si="908"/>
        <v>616279093</v>
      </c>
      <c r="M2569" s="22">
        <f t="shared" ref="M2569:M2575" si="917">+G2569+L2569</f>
        <v>1367103352</v>
      </c>
      <c r="N2569" s="21">
        <v>1367103352</v>
      </c>
      <c r="O2569" s="21">
        <v>823741020</v>
      </c>
      <c r="P2569" s="21">
        <v>823741020</v>
      </c>
      <c r="Q2569" s="21">
        <v>823741020</v>
      </c>
    </row>
    <row r="2570" spans="1:17" ht="19.5" thickBot="1" x14ac:dyDescent="0.3">
      <c r="A2570" s="87" t="s">
        <v>516</v>
      </c>
      <c r="B2570" s="18" t="s">
        <v>65</v>
      </c>
      <c r="C2570" s="19" t="s">
        <v>16</v>
      </c>
      <c r="D2570" s="19">
        <v>20</v>
      </c>
      <c r="E2570" s="19" t="s">
        <v>14</v>
      </c>
      <c r="F2570" s="20" t="s">
        <v>66</v>
      </c>
      <c r="G2570" s="21">
        <v>1055441724</v>
      </c>
      <c r="H2570" s="21">
        <v>0</v>
      </c>
      <c r="I2570" s="21">
        <v>0</v>
      </c>
      <c r="J2570" s="21">
        <v>1872513653</v>
      </c>
      <c r="K2570" s="21">
        <v>0</v>
      </c>
      <c r="L2570" s="21">
        <f t="shared" si="908"/>
        <v>1872513653</v>
      </c>
      <c r="M2570" s="22">
        <f t="shared" si="917"/>
        <v>2927955377</v>
      </c>
      <c r="N2570" s="21">
        <v>2927955377</v>
      </c>
      <c r="O2570" s="21">
        <v>852211268</v>
      </c>
      <c r="P2570" s="21">
        <v>852211268</v>
      </c>
      <c r="Q2570" s="21">
        <v>852211268</v>
      </c>
    </row>
    <row r="2571" spans="1:17" ht="19.5" thickBot="1" x14ac:dyDescent="0.3">
      <c r="A2571" s="87" t="s">
        <v>516</v>
      </c>
      <c r="B2571" s="18" t="s">
        <v>67</v>
      </c>
      <c r="C2571" s="19" t="s">
        <v>16</v>
      </c>
      <c r="D2571" s="19">
        <v>20</v>
      </c>
      <c r="E2571" s="19" t="s">
        <v>14</v>
      </c>
      <c r="F2571" s="20" t="s">
        <v>68</v>
      </c>
      <c r="G2571" s="21">
        <v>207825259</v>
      </c>
      <c r="H2571" s="21">
        <v>0</v>
      </c>
      <c r="I2571" s="21">
        <v>0</v>
      </c>
      <c r="J2571" s="21">
        <v>161160813</v>
      </c>
      <c r="K2571" s="21">
        <v>0</v>
      </c>
      <c r="L2571" s="21">
        <f t="shared" si="908"/>
        <v>161160813</v>
      </c>
      <c r="M2571" s="22">
        <f t="shared" si="917"/>
        <v>368986072</v>
      </c>
      <c r="N2571" s="21">
        <v>368986072</v>
      </c>
      <c r="O2571" s="21">
        <v>134145848</v>
      </c>
      <c r="P2571" s="21">
        <v>134145848</v>
      </c>
      <c r="Q2571" s="21">
        <v>134145848</v>
      </c>
    </row>
    <row r="2572" spans="1:17" ht="19.5" thickBot="1" x14ac:dyDescent="0.3">
      <c r="A2572" s="87" t="s">
        <v>516</v>
      </c>
      <c r="B2572" s="18" t="s">
        <v>69</v>
      </c>
      <c r="C2572" s="19" t="s">
        <v>16</v>
      </c>
      <c r="D2572" s="19">
        <v>20</v>
      </c>
      <c r="E2572" s="19" t="s">
        <v>14</v>
      </c>
      <c r="F2572" s="20" t="s">
        <v>70</v>
      </c>
      <c r="G2572" s="21">
        <v>2176888008</v>
      </c>
      <c r="H2572" s="21">
        <v>0</v>
      </c>
      <c r="I2572" s="21">
        <v>0</v>
      </c>
      <c r="J2572" s="21">
        <v>274701079</v>
      </c>
      <c r="K2572" s="21">
        <v>0</v>
      </c>
      <c r="L2572" s="21">
        <f t="shared" si="908"/>
        <v>274701079</v>
      </c>
      <c r="M2572" s="22">
        <f t="shared" si="917"/>
        <v>2451589087</v>
      </c>
      <c r="N2572" s="21">
        <v>2451589087</v>
      </c>
      <c r="O2572" s="21">
        <v>2145844808</v>
      </c>
      <c r="P2572" s="21">
        <v>2145844808</v>
      </c>
      <c r="Q2572" s="21">
        <v>2145844808</v>
      </c>
    </row>
    <row r="2573" spans="1:17" ht="19.5" thickBot="1" x14ac:dyDescent="0.3">
      <c r="A2573" s="87" t="s">
        <v>516</v>
      </c>
      <c r="B2573" s="18" t="s">
        <v>71</v>
      </c>
      <c r="C2573" s="19" t="s">
        <v>16</v>
      </c>
      <c r="D2573" s="19">
        <v>20</v>
      </c>
      <c r="E2573" s="19" t="s">
        <v>14</v>
      </c>
      <c r="F2573" s="20" t="s">
        <v>72</v>
      </c>
      <c r="G2573" s="21">
        <v>125391750</v>
      </c>
      <c r="H2573" s="21">
        <v>0</v>
      </c>
      <c r="I2573" s="21">
        <v>0</v>
      </c>
      <c r="J2573" s="21">
        <v>0</v>
      </c>
      <c r="K2573" s="21">
        <v>0</v>
      </c>
      <c r="L2573" s="21">
        <f t="shared" si="908"/>
        <v>0</v>
      </c>
      <c r="M2573" s="22">
        <f t="shared" si="917"/>
        <v>125391750</v>
      </c>
      <c r="N2573" s="21">
        <v>125391750</v>
      </c>
      <c r="O2573" s="21">
        <v>74014651</v>
      </c>
      <c r="P2573" s="21">
        <v>74014651</v>
      </c>
      <c r="Q2573" s="21">
        <v>74014651</v>
      </c>
    </row>
    <row r="2574" spans="1:17" ht="32.25" thickBot="1" x14ac:dyDescent="0.3">
      <c r="A2574" s="87" t="s">
        <v>516</v>
      </c>
      <c r="B2574" s="15" t="s">
        <v>73</v>
      </c>
      <c r="C2574" s="12" t="s">
        <v>16</v>
      </c>
      <c r="D2574" s="12">
        <v>20</v>
      </c>
      <c r="E2574" s="12" t="s">
        <v>14</v>
      </c>
      <c r="F2574" s="16" t="s">
        <v>74</v>
      </c>
      <c r="G2574" s="26">
        <f>+G2575</f>
        <v>2282058000</v>
      </c>
      <c r="H2574" s="26">
        <f>+H2575</f>
        <v>0</v>
      </c>
      <c r="I2574" s="26">
        <f>+I2575</f>
        <v>0</v>
      </c>
      <c r="J2574" s="26">
        <f>+J2575</f>
        <v>0</v>
      </c>
      <c r="K2574" s="26">
        <f>+K2575</f>
        <v>2282058000</v>
      </c>
      <c r="L2574" s="17">
        <f>+H2574-I2574+J2574-K2574</f>
        <v>-2282058000</v>
      </c>
      <c r="M2574" s="17">
        <f t="shared" si="917"/>
        <v>0</v>
      </c>
      <c r="N2574" s="26">
        <f>+N2575</f>
        <v>0</v>
      </c>
      <c r="O2574" s="26">
        <f>+O2575</f>
        <v>0</v>
      </c>
      <c r="P2574" s="26">
        <f>+P2575</f>
        <v>0</v>
      </c>
      <c r="Q2574" s="26">
        <f>+Q2575</f>
        <v>0</v>
      </c>
    </row>
    <row r="2575" spans="1:17" ht="19.5" thickBot="1" x14ac:dyDescent="0.3">
      <c r="A2575" s="87" t="s">
        <v>516</v>
      </c>
      <c r="B2575" s="18" t="s">
        <v>75</v>
      </c>
      <c r="C2575" s="19" t="s">
        <v>16</v>
      </c>
      <c r="D2575" s="19">
        <v>20</v>
      </c>
      <c r="E2575" s="19" t="s">
        <v>14</v>
      </c>
      <c r="F2575" s="20" t="s">
        <v>76</v>
      </c>
      <c r="G2575" s="21">
        <v>2282058000</v>
      </c>
      <c r="H2575" s="21">
        <v>0</v>
      </c>
      <c r="I2575" s="21">
        <v>0</v>
      </c>
      <c r="J2575" s="21">
        <v>0</v>
      </c>
      <c r="K2575" s="21">
        <v>2282058000</v>
      </c>
      <c r="L2575" s="21">
        <f>+H2575-I2575+J2575-K2575</f>
        <v>-2282058000</v>
      </c>
      <c r="M2575" s="22">
        <f t="shared" si="917"/>
        <v>0</v>
      </c>
      <c r="N2575" s="21">
        <v>0</v>
      </c>
      <c r="O2575" s="21"/>
      <c r="P2575" s="21">
        <v>0</v>
      </c>
      <c r="Q2575" s="21">
        <v>0</v>
      </c>
    </row>
    <row r="2576" spans="1:17" ht="19.5" thickBot="1" x14ac:dyDescent="0.3">
      <c r="A2576" s="87" t="s">
        <v>516</v>
      </c>
      <c r="B2576" s="15" t="s">
        <v>77</v>
      </c>
      <c r="C2576" s="12" t="s">
        <v>16</v>
      </c>
      <c r="D2576" s="12">
        <v>20</v>
      </c>
      <c r="E2576" s="12" t="s">
        <v>14</v>
      </c>
      <c r="F2576" s="16" t="s">
        <v>78</v>
      </c>
      <c r="G2576" s="27">
        <f>+G2577+G2585</f>
        <v>19419071000</v>
      </c>
      <c r="H2576" s="27">
        <f>+H2577+H2585</f>
        <v>0</v>
      </c>
      <c r="I2576" s="27">
        <f>+I2577+I2585</f>
        <v>0</v>
      </c>
      <c r="J2576" s="27">
        <f>+J2577+J2585</f>
        <v>846690293.72000003</v>
      </c>
      <c r="K2576" s="27">
        <f>+K2577+K2585</f>
        <v>846690293.72000003</v>
      </c>
      <c r="L2576" s="27">
        <f t="shared" si="908"/>
        <v>0</v>
      </c>
      <c r="M2576" s="27">
        <f>+M2577+M2585</f>
        <v>19419071000</v>
      </c>
      <c r="N2576" s="27">
        <f>+N2577+N2585</f>
        <v>18620864028.850002</v>
      </c>
      <c r="O2576" s="27">
        <f>+O2577+O2585</f>
        <v>16548213746.940001</v>
      </c>
      <c r="P2576" s="27">
        <f>+P2577+P2585</f>
        <v>14326040238.449999</v>
      </c>
      <c r="Q2576" s="27">
        <f>+Q2577+Q2585</f>
        <v>13851562939.449999</v>
      </c>
    </row>
    <row r="2577" spans="1:17" ht="19.5" thickBot="1" x14ac:dyDescent="0.3">
      <c r="A2577" s="87" t="s">
        <v>516</v>
      </c>
      <c r="B2577" s="15" t="s">
        <v>79</v>
      </c>
      <c r="C2577" s="12" t="s">
        <v>16</v>
      </c>
      <c r="D2577" s="12">
        <v>20</v>
      </c>
      <c r="E2577" s="12" t="s">
        <v>14</v>
      </c>
      <c r="F2577" s="16" t="s">
        <v>80</v>
      </c>
      <c r="G2577" s="29">
        <f>+G2578</f>
        <v>0</v>
      </c>
      <c r="H2577" s="29">
        <f>+H2578</f>
        <v>0</v>
      </c>
      <c r="I2577" s="29">
        <f>+I2578</f>
        <v>0</v>
      </c>
      <c r="J2577" s="29">
        <f>+J2578</f>
        <v>87711778</v>
      </c>
      <c r="K2577" s="29">
        <f>+K2578</f>
        <v>19610800</v>
      </c>
      <c r="L2577" s="29">
        <f t="shared" si="908"/>
        <v>68100978</v>
      </c>
      <c r="M2577" s="29">
        <f>+M2578</f>
        <v>68100978</v>
      </c>
      <c r="N2577" s="29">
        <f>+N2578</f>
        <v>65990142.880000003</v>
      </c>
      <c r="O2577" s="29">
        <f>+O2578</f>
        <v>44633240.5</v>
      </c>
      <c r="P2577" s="29">
        <f>+P2578</f>
        <v>44620240.5</v>
      </c>
      <c r="Q2577" s="29">
        <f>+Q2578</f>
        <v>44620240.5</v>
      </c>
    </row>
    <row r="2578" spans="1:17" ht="19.5" thickBot="1" x14ac:dyDescent="0.3">
      <c r="A2578" s="87" t="s">
        <v>516</v>
      </c>
      <c r="B2578" s="15" t="s">
        <v>81</v>
      </c>
      <c r="C2578" s="12" t="s">
        <v>16</v>
      </c>
      <c r="D2578" s="12">
        <v>20</v>
      </c>
      <c r="E2578" s="12" t="s">
        <v>14</v>
      </c>
      <c r="F2578" s="16" t="s">
        <v>82</v>
      </c>
      <c r="G2578" s="27">
        <f>+G2581+G2579</f>
        <v>0</v>
      </c>
      <c r="H2578" s="27">
        <f>+H2581+H2579</f>
        <v>0</v>
      </c>
      <c r="I2578" s="27">
        <f>+I2581+I2579</f>
        <v>0</v>
      </c>
      <c r="J2578" s="27">
        <f>+J2581+J2579</f>
        <v>87711778</v>
      </c>
      <c r="K2578" s="27">
        <f>+K2581+K2579</f>
        <v>19610800</v>
      </c>
      <c r="L2578" s="27">
        <f t="shared" si="908"/>
        <v>68100978</v>
      </c>
      <c r="M2578" s="27">
        <f>+M2581+M2579</f>
        <v>68100978</v>
      </c>
      <c r="N2578" s="27">
        <f>+N2581+N2579</f>
        <v>65990142.880000003</v>
      </c>
      <c r="O2578" s="27">
        <f>+O2581+O2579</f>
        <v>44633240.5</v>
      </c>
      <c r="P2578" s="27">
        <f>+P2581+P2579</f>
        <v>44620240.5</v>
      </c>
      <c r="Q2578" s="27">
        <f>+Q2581+Q2579</f>
        <v>44620240.5</v>
      </c>
    </row>
    <row r="2579" spans="1:17" ht="32.25" thickBot="1" x14ac:dyDescent="0.3">
      <c r="A2579" s="87" t="s">
        <v>516</v>
      </c>
      <c r="B2579" s="15" t="s">
        <v>83</v>
      </c>
      <c r="C2579" s="12" t="s">
        <v>16</v>
      </c>
      <c r="D2579" s="12">
        <v>20</v>
      </c>
      <c r="E2579" s="12" t="s">
        <v>14</v>
      </c>
      <c r="F2579" s="16" t="s">
        <v>84</v>
      </c>
      <c r="G2579" s="27">
        <f>+G2580</f>
        <v>0</v>
      </c>
      <c r="H2579" s="27">
        <f>+H2580</f>
        <v>0</v>
      </c>
      <c r="I2579" s="27">
        <f>+I2580</f>
        <v>0</v>
      </c>
      <c r="J2579" s="27">
        <f>+J2580</f>
        <v>60074800</v>
      </c>
      <c r="K2579" s="27">
        <f>+K2580</f>
        <v>19610800</v>
      </c>
      <c r="L2579" s="27">
        <f t="shared" si="908"/>
        <v>40464000</v>
      </c>
      <c r="M2579" s="27">
        <f>+M2580</f>
        <v>40464000</v>
      </c>
      <c r="N2579" s="27">
        <f>+N2580</f>
        <v>40464000</v>
      </c>
      <c r="O2579" s="27">
        <f>+O2580</f>
        <v>40464000</v>
      </c>
      <c r="P2579" s="27">
        <f>+P2580</f>
        <v>40451000</v>
      </c>
      <c r="Q2579" s="27">
        <f>+Q2580</f>
        <v>40451000</v>
      </c>
    </row>
    <row r="2580" spans="1:17" ht="32.25" thickBot="1" x14ac:dyDescent="0.3">
      <c r="A2580" s="87" t="s">
        <v>516</v>
      </c>
      <c r="B2580" s="18" t="s">
        <v>85</v>
      </c>
      <c r="C2580" s="19" t="s">
        <v>16</v>
      </c>
      <c r="D2580" s="19">
        <v>20</v>
      </c>
      <c r="E2580" s="19" t="s">
        <v>14</v>
      </c>
      <c r="F2580" s="20" t="s">
        <v>86</v>
      </c>
      <c r="G2580" s="21">
        <v>0</v>
      </c>
      <c r="H2580" s="21">
        <v>0</v>
      </c>
      <c r="I2580" s="21">
        <v>0</v>
      </c>
      <c r="J2580" s="21">
        <v>60074800</v>
      </c>
      <c r="K2580" s="21">
        <v>19610800</v>
      </c>
      <c r="L2580" s="21">
        <f>+H2580-I2580+J2580-K2580</f>
        <v>40464000</v>
      </c>
      <c r="M2580" s="21">
        <f>+G2580+L2580</f>
        <v>40464000</v>
      </c>
      <c r="N2580" s="25">
        <v>40464000</v>
      </c>
      <c r="O2580" s="25">
        <v>40464000</v>
      </c>
      <c r="P2580" s="21">
        <v>40451000</v>
      </c>
      <c r="Q2580" s="21">
        <v>40451000</v>
      </c>
    </row>
    <row r="2581" spans="1:17" ht="19.5" thickBot="1" x14ac:dyDescent="0.3">
      <c r="A2581" s="87" t="s">
        <v>516</v>
      </c>
      <c r="B2581" s="15" t="s">
        <v>87</v>
      </c>
      <c r="C2581" s="12" t="s">
        <v>16</v>
      </c>
      <c r="D2581" s="12">
        <v>20</v>
      </c>
      <c r="E2581" s="12" t="s">
        <v>14</v>
      </c>
      <c r="F2581" s="16" t="s">
        <v>88</v>
      </c>
      <c r="G2581" s="27">
        <f>+G2582+G2584+G2583</f>
        <v>0</v>
      </c>
      <c r="H2581" s="27">
        <f>+H2582+H2584+H2583</f>
        <v>0</v>
      </c>
      <c r="I2581" s="27">
        <f>+I2582+I2584+I2583</f>
        <v>0</v>
      </c>
      <c r="J2581" s="27">
        <f>+J2582+J2584+J2583</f>
        <v>27636978</v>
      </c>
      <c r="K2581" s="27">
        <f>+K2582+K2584+K2583</f>
        <v>0</v>
      </c>
      <c r="L2581" s="27">
        <f t="shared" si="908"/>
        <v>27636978</v>
      </c>
      <c r="M2581" s="27">
        <f>+M2582+M2584+M2583</f>
        <v>27636978</v>
      </c>
      <c r="N2581" s="27">
        <f>+N2582+N2584+N2583</f>
        <v>25526142.880000003</v>
      </c>
      <c r="O2581" s="27">
        <f>+O2582+O2584+O2583</f>
        <v>4169240.5</v>
      </c>
      <c r="P2581" s="27">
        <f>+P2582+P2584+P2583</f>
        <v>4169240.5</v>
      </c>
      <c r="Q2581" s="27">
        <f>+Q2582+Q2584+Q2583</f>
        <v>4169240.5</v>
      </c>
    </row>
    <row r="2582" spans="1:17" ht="32.25" thickBot="1" x14ac:dyDescent="0.3">
      <c r="A2582" s="87" t="s">
        <v>516</v>
      </c>
      <c r="B2582" s="18" t="s">
        <v>89</v>
      </c>
      <c r="C2582" s="19" t="s">
        <v>16</v>
      </c>
      <c r="D2582" s="19">
        <v>20</v>
      </c>
      <c r="E2582" s="19" t="s">
        <v>14</v>
      </c>
      <c r="F2582" s="20" t="s">
        <v>90</v>
      </c>
      <c r="G2582" s="21">
        <v>0</v>
      </c>
      <c r="H2582" s="21">
        <v>0</v>
      </c>
      <c r="I2582" s="21">
        <v>0</v>
      </c>
      <c r="J2582" s="21">
        <f>500000+501000+1000000+12841885</f>
        <v>14842885</v>
      </c>
      <c r="K2582" s="21">
        <v>0</v>
      </c>
      <c r="L2582" s="21">
        <f t="shared" si="908"/>
        <v>14842885</v>
      </c>
      <c r="M2582" s="21">
        <f>+G2582+L2582</f>
        <v>14842885</v>
      </c>
      <c r="N2582" s="25">
        <v>13915110.26</v>
      </c>
      <c r="O2582" s="25">
        <v>1072300.8799999999</v>
      </c>
      <c r="P2582" s="21">
        <v>1072300.8799999999</v>
      </c>
      <c r="Q2582" s="21">
        <v>1072300.8799999999</v>
      </c>
    </row>
    <row r="2583" spans="1:17" ht="19.5" thickBot="1" x14ac:dyDescent="0.3">
      <c r="A2583" s="87" t="s">
        <v>516</v>
      </c>
      <c r="B2583" s="18" t="s">
        <v>91</v>
      </c>
      <c r="C2583" s="19" t="s">
        <v>16</v>
      </c>
      <c r="D2583" s="19">
        <v>20</v>
      </c>
      <c r="E2583" s="19" t="s">
        <v>14</v>
      </c>
      <c r="F2583" s="20" t="s">
        <v>92</v>
      </c>
      <c r="G2583" s="21">
        <v>0</v>
      </c>
      <c r="H2583" s="21">
        <v>0</v>
      </c>
      <c r="I2583" s="21">
        <v>0</v>
      </c>
      <c r="J2583" s="21">
        <f>1000000+1280000+523600</f>
        <v>2803600</v>
      </c>
      <c r="K2583" s="21">
        <v>0</v>
      </c>
      <c r="L2583" s="21">
        <f t="shared" si="908"/>
        <v>2803600</v>
      </c>
      <c r="M2583" s="21">
        <f>+G2583+L2583</f>
        <v>2803600</v>
      </c>
      <c r="N2583" s="25">
        <v>2151168.6</v>
      </c>
      <c r="O2583" s="25">
        <v>1627568.6</v>
      </c>
      <c r="P2583" s="21">
        <v>1627568.6</v>
      </c>
      <c r="Q2583" s="21">
        <v>1627568.6</v>
      </c>
    </row>
    <row r="2584" spans="1:17" ht="32.25" thickBot="1" x14ac:dyDescent="0.3">
      <c r="A2584" s="87" t="s">
        <v>516</v>
      </c>
      <c r="B2584" s="18" t="s">
        <v>93</v>
      </c>
      <c r="C2584" s="19" t="s">
        <v>16</v>
      </c>
      <c r="D2584" s="19">
        <v>20</v>
      </c>
      <c r="E2584" s="19" t="s">
        <v>14</v>
      </c>
      <c r="F2584" s="20" t="s">
        <v>94</v>
      </c>
      <c r="G2584" s="21">
        <v>0</v>
      </c>
      <c r="H2584" s="21">
        <v>0</v>
      </c>
      <c r="I2584" s="21">
        <v>0</v>
      </c>
      <c r="J2584" s="21">
        <f>500000+500000+1000000+7990493</f>
        <v>9990493</v>
      </c>
      <c r="K2584" s="21">
        <v>0</v>
      </c>
      <c r="L2584" s="21">
        <f t="shared" si="908"/>
        <v>9990493</v>
      </c>
      <c r="M2584" s="21">
        <f>+G2584+L2584</f>
        <v>9990493</v>
      </c>
      <c r="N2584" s="25">
        <v>9459864.0199999996</v>
      </c>
      <c r="O2584" s="25">
        <v>1469371.02</v>
      </c>
      <c r="P2584" s="21">
        <v>1469371.02</v>
      </c>
      <c r="Q2584" s="21">
        <v>1469371.02</v>
      </c>
    </row>
    <row r="2585" spans="1:17" ht="19.5" thickBot="1" x14ac:dyDescent="0.3">
      <c r="A2585" s="87" t="s">
        <v>516</v>
      </c>
      <c r="B2585" s="15" t="s">
        <v>95</v>
      </c>
      <c r="C2585" s="12" t="s">
        <v>16</v>
      </c>
      <c r="D2585" s="12">
        <v>20</v>
      </c>
      <c r="E2585" s="12" t="s">
        <v>14</v>
      </c>
      <c r="F2585" s="16" t="s">
        <v>96</v>
      </c>
      <c r="G2585" s="29">
        <f>+G2586+G2605</f>
        <v>19419071000</v>
      </c>
      <c r="H2585" s="29">
        <f>+H2586+H2605</f>
        <v>0</v>
      </c>
      <c r="I2585" s="29">
        <f>+I2586+I2605</f>
        <v>0</v>
      </c>
      <c r="J2585" s="29">
        <f>+J2586+J2605</f>
        <v>758978515.72000003</v>
      </c>
      <c r="K2585" s="29">
        <f>+K2586+K2605</f>
        <v>827079493.72000003</v>
      </c>
      <c r="L2585" s="29">
        <f t="shared" si="908"/>
        <v>-68100978</v>
      </c>
      <c r="M2585" s="29">
        <f>+M2586+M2605</f>
        <v>19350970022</v>
      </c>
      <c r="N2585" s="29">
        <f>+N2586+N2605</f>
        <v>18554873885.970001</v>
      </c>
      <c r="O2585" s="29">
        <f>+O2586+O2605</f>
        <v>16503580506.440001</v>
      </c>
      <c r="P2585" s="29">
        <f>+P2586+P2605</f>
        <v>14281419997.949999</v>
      </c>
      <c r="Q2585" s="29">
        <f>+Q2586+Q2605</f>
        <v>13806942698.949999</v>
      </c>
    </row>
    <row r="2586" spans="1:17" ht="19.5" thickBot="1" x14ac:dyDescent="0.3">
      <c r="A2586" s="87" t="s">
        <v>516</v>
      </c>
      <c r="B2586" s="15" t="s">
        <v>97</v>
      </c>
      <c r="C2586" s="12" t="s">
        <v>16</v>
      </c>
      <c r="D2586" s="12">
        <v>20</v>
      </c>
      <c r="E2586" s="12" t="s">
        <v>14</v>
      </c>
      <c r="F2586" s="16" t="s">
        <v>98</v>
      </c>
      <c r="G2586" s="27">
        <f>+G2587+G2591+G2600</f>
        <v>189934492</v>
      </c>
      <c r="H2586" s="27">
        <f>+H2587+H2591+H2600</f>
        <v>0</v>
      </c>
      <c r="I2586" s="27">
        <f>+I2587+I2591+I2600</f>
        <v>0</v>
      </c>
      <c r="J2586" s="27">
        <f>+J2587+J2591+J2600</f>
        <v>158888326.11000001</v>
      </c>
      <c r="K2586" s="27">
        <f>+K2587+K2591+K2600</f>
        <v>22723562.109999999</v>
      </c>
      <c r="L2586" s="27">
        <f>+H2586-I2586+J2586-K2586</f>
        <v>136164764</v>
      </c>
      <c r="M2586" s="27">
        <f>+M2587+M2591+M2600</f>
        <v>326099256</v>
      </c>
      <c r="N2586" s="27">
        <f>+N2587+N2591+N2600</f>
        <v>289202034</v>
      </c>
      <c r="O2586" s="27">
        <f>+O2587+O2591+O2600</f>
        <v>185688178.03</v>
      </c>
      <c r="P2586" s="27">
        <f>+P2587+P2591+P2600</f>
        <v>90565247.279999986</v>
      </c>
      <c r="Q2586" s="27">
        <f>+Q2587+Q2591+Q2600</f>
        <v>88814929.280000001</v>
      </c>
    </row>
    <row r="2587" spans="1:17" ht="48" thickBot="1" x14ac:dyDescent="0.3">
      <c r="A2587" s="87" t="s">
        <v>516</v>
      </c>
      <c r="B2587" s="15" t="s">
        <v>99</v>
      </c>
      <c r="C2587" s="12" t="s">
        <v>16</v>
      </c>
      <c r="D2587" s="12">
        <v>20</v>
      </c>
      <c r="E2587" s="12" t="s">
        <v>14</v>
      </c>
      <c r="F2587" s="16" t="s">
        <v>100</v>
      </c>
      <c r="G2587" s="27">
        <f>+G2588+G2589+G2590</f>
        <v>22285314</v>
      </c>
      <c r="H2587" s="27">
        <f>+H2588+H2589+H2590</f>
        <v>0</v>
      </c>
      <c r="I2587" s="27">
        <f>+I2588+I2589+I2590</f>
        <v>0</v>
      </c>
      <c r="J2587" s="27">
        <f>+J2588+J2589+J2590</f>
        <v>46197953.299999997</v>
      </c>
      <c r="K2587" s="27">
        <f>+K2588+K2589+K2590</f>
        <v>3000000</v>
      </c>
      <c r="L2587" s="27">
        <f t="shared" ref="L2587:L2662" si="918">+H2587-I2587+J2587-K2587</f>
        <v>43197953.299999997</v>
      </c>
      <c r="M2587" s="27">
        <f>+M2588+M2589+M2590</f>
        <v>65483267.299999997</v>
      </c>
      <c r="N2587" s="27">
        <f>+N2588+N2589+N2590</f>
        <v>45468705.890000001</v>
      </c>
      <c r="O2587" s="27">
        <f>+O2588+O2589+O2590</f>
        <v>36478842.930000007</v>
      </c>
      <c r="P2587" s="27">
        <f>+P2588+P2589+P2590</f>
        <v>12051354.559999999</v>
      </c>
      <c r="Q2587" s="27">
        <f>+Q2588+Q2589+Q2590</f>
        <v>12051354.559999999</v>
      </c>
    </row>
    <row r="2588" spans="1:17" ht="48" thickBot="1" x14ac:dyDescent="0.3">
      <c r="A2588" s="87" t="s">
        <v>516</v>
      </c>
      <c r="B2588" s="18" t="s">
        <v>101</v>
      </c>
      <c r="C2588" s="19" t="s">
        <v>16</v>
      </c>
      <c r="D2588" s="19">
        <v>20</v>
      </c>
      <c r="E2588" s="19" t="s">
        <v>14</v>
      </c>
      <c r="F2588" s="20" t="s">
        <v>102</v>
      </c>
      <c r="G2588" s="21">
        <v>17785314</v>
      </c>
      <c r="H2588" s="21">
        <v>0</v>
      </c>
      <c r="I2588" s="21">
        <v>0</v>
      </c>
      <c r="J2588" s="21">
        <v>40432155</v>
      </c>
      <c r="K2588" s="21">
        <v>0</v>
      </c>
      <c r="L2588" s="21">
        <f t="shared" si="918"/>
        <v>40432155</v>
      </c>
      <c r="M2588" s="21">
        <f>+G2588+L2588</f>
        <v>58217469</v>
      </c>
      <c r="N2588" s="25">
        <v>38202907.590000004</v>
      </c>
      <c r="O2588" s="25">
        <v>33656311.090000004</v>
      </c>
      <c r="P2588" s="21">
        <v>10588250.859999999</v>
      </c>
      <c r="Q2588" s="21">
        <v>10588250.859999999</v>
      </c>
    </row>
    <row r="2589" spans="1:17" ht="32.25" thickBot="1" x14ac:dyDescent="0.3">
      <c r="A2589" s="87" t="s">
        <v>516</v>
      </c>
      <c r="B2589" s="18" t="s">
        <v>103</v>
      </c>
      <c r="C2589" s="19" t="s">
        <v>16</v>
      </c>
      <c r="D2589" s="19">
        <v>20</v>
      </c>
      <c r="E2589" s="19" t="s">
        <v>14</v>
      </c>
      <c r="F2589" s="20" t="s">
        <v>104</v>
      </c>
      <c r="G2589" s="21">
        <v>1500000</v>
      </c>
      <c r="H2589" s="21">
        <v>0</v>
      </c>
      <c r="I2589" s="21">
        <v>0</v>
      </c>
      <c r="J2589" s="21">
        <f>2127429.6+3638368.7</f>
        <v>5765798.3000000007</v>
      </c>
      <c r="K2589" s="21">
        <v>0</v>
      </c>
      <c r="L2589" s="21">
        <f t="shared" si="918"/>
        <v>5765798.3000000007</v>
      </c>
      <c r="M2589" s="21">
        <f>+G2589+L2589</f>
        <v>7265798.3000000007</v>
      </c>
      <c r="N2589" s="25">
        <v>7265798.2999999998</v>
      </c>
      <c r="O2589" s="25">
        <v>2822531.84</v>
      </c>
      <c r="P2589" s="21">
        <v>1463103.7</v>
      </c>
      <c r="Q2589" s="21">
        <v>1463103.7</v>
      </c>
    </row>
    <row r="2590" spans="1:17" ht="19.5" thickBot="1" x14ac:dyDescent="0.3">
      <c r="A2590" s="87" t="s">
        <v>516</v>
      </c>
      <c r="B2590" s="18" t="s">
        <v>105</v>
      </c>
      <c r="C2590" s="19" t="s">
        <v>16</v>
      </c>
      <c r="D2590" s="19">
        <v>20</v>
      </c>
      <c r="E2590" s="19" t="s">
        <v>14</v>
      </c>
      <c r="F2590" s="20" t="s">
        <v>106</v>
      </c>
      <c r="G2590" s="21">
        <v>3000000</v>
      </c>
      <c r="H2590" s="21">
        <v>0</v>
      </c>
      <c r="I2590" s="21">
        <v>0</v>
      </c>
      <c r="J2590" s="21">
        <v>0</v>
      </c>
      <c r="K2590" s="21">
        <v>3000000</v>
      </c>
      <c r="L2590" s="21">
        <f t="shared" si="918"/>
        <v>-3000000</v>
      </c>
      <c r="M2590" s="21">
        <f>+G2590+L2590</f>
        <v>0</v>
      </c>
      <c r="N2590" s="25">
        <v>0</v>
      </c>
      <c r="O2590" s="25">
        <v>0</v>
      </c>
      <c r="P2590" s="21">
        <v>0</v>
      </c>
      <c r="Q2590" s="21">
        <v>0</v>
      </c>
    </row>
    <row r="2591" spans="1:17" ht="32.25" thickBot="1" x14ac:dyDescent="0.3">
      <c r="A2591" s="87" t="s">
        <v>516</v>
      </c>
      <c r="B2591" s="30" t="s">
        <v>107</v>
      </c>
      <c r="C2591" s="12" t="s">
        <v>16</v>
      </c>
      <c r="D2591" s="12">
        <v>20</v>
      </c>
      <c r="E2591" s="12" t="s">
        <v>14</v>
      </c>
      <c r="F2591" s="16" t="s">
        <v>108</v>
      </c>
      <c r="G2591" s="27">
        <f>+G2593+G2594+G2596+G2597+G2599+G2595+G2592+G2598</f>
        <v>167649178</v>
      </c>
      <c r="H2591" s="27">
        <f>+H2593+H2594+H2596+H2597+H2599+H2595+H2592+H2598</f>
        <v>0</v>
      </c>
      <c r="I2591" s="27">
        <f>+I2593+I2594+I2596+I2597+I2599+I2595+I2592+I2598</f>
        <v>0</v>
      </c>
      <c r="J2591" s="27">
        <f>+J2593+J2594+J2596+J2597+J2599+J2595+J2592+J2598</f>
        <v>101603312.81</v>
      </c>
      <c r="K2591" s="27">
        <f>+K2593+K2594+K2596+K2597+K2599+K2595+K2592+K2598</f>
        <v>19723562.109999999</v>
      </c>
      <c r="L2591" s="27">
        <f>+H2591-I2591+J2591-K2591</f>
        <v>81879750.700000003</v>
      </c>
      <c r="M2591" s="27">
        <f>+M2593+M2594+M2596+M2597+M2599+M2595+M2592+M2598</f>
        <v>249528928.69999999</v>
      </c>
      <c r="N2591" s="27">
        <f>+N2593+N2594+N2596+N2597+N2599+N2595+N2592+N2598</f>
        <v>240529018.10999998</v>
      </c>
      <c r="O2591" s="27">
        <f>+O2593+O2594+O2596+O2597+O2599+O2595+O2592+O2598</f>
        <v>148168074.28</v>
      </c>
      <c r="P2591" s="27">
        <f>+P2593+P2594+P2596+P2597+P2599+P2595+P2592+P2598</f>
        <v>78055731.899999991</v>
      </c>
      <c r="Q2591" s="27">
        <f>+Q2593+Q2594+Q2596+Q2597+Q2599+Q2595+Q2592+Q2598</f>
        <v>76305413.900000006</v>
      </c>
    </row>
    <row r="2592" spans="1:17" ht="32.25" thickBot="1" x14ac:dyDescent="0.3">
      <c r="A2592" s="87" t="s">
        <v>516</v>
      </c>
      <c r="B2592" s="18" t="s">
        <v>109</v>
      </c>
      <c r="C2592" s="19" t="s">
        <v>16</v>
      </c>
      <c r="D2592" s="19">
        <v>20</v>
      </c>
      <c r="E2592" s="19" t="s">
        <v>14</v>
      </c>
      <c r="F2592" s="20" t="s">
        <v>110</v>
      </c>
      <c r="G2592" s="21">
        <v>0</v>
      </c>
      <c r="H2592" s="21">
        <v>0</v>
      </c>
      <c r="I2592" s="21">
        <v>0</v>
      </c>
      <c r="J2592" s="21">
        <v>7056000</v>
      </c>
      <c r="K2592" s="21">
        <v>2448000</v>
      </c>
      <c r="L2592" s="21">
        <f t="shared" ref="L2592:L2599" si="919">+H2592-I2592+J2592-K2592</f>
        <v>4608000</v>
      </c>
      <c r="M2592" s="21">
        <f>+G2592+L2592</f>
        <v>4608000</v>
      </c>
      <c r="N2592" s="25">
        <v>4608000</v>
      </c>
      <c r="O2592" s="25">
        <v>4608000</v>
      </c>
      <c r="P2592" s="21">
        <v>4608000</v>
      </c>
      <c r="Q2592" s="21">
        <v>4608000</v>
      </c>
    </row>
    <row r="2593" spans="1:17" ht="32.25" thickBot="1" x14ac:dyDescent="0.3">
      <c r="A2593" s="87" t="s">
        <v>516</v>
      </c>
      <c r="B2593" s="31" t="s">
        <v>111</v>
      </c>
      <c r="C2593" s="19" t="s">
        <v>16</v>
      </c>
      <c r="D2593" s="19">
        <v>20</v>
      </c>
      <c r="E2593" s="19" t="s">
        <v>14</v>
      </c>
      <c r="F2593" s="20" t="s">
        <v>112</v>
      </c>
      <c r="G2593" s="21">
        <v>97696672</v>
      </c>
      <c r="H2593" s="21">
        <v>0</v>
      </c>
      <c r="I2593" s="21">
        <v>0</v>
      </c>
      <c r="J2593" s="21">
        <v>0</v>
      </c>
      <c r="K2593" s="21">
        <v>17275562.109999999</v>
      </c>
      <c r="L2593" s="21">
        <f t="shared" si="919"/>
        <v>-17275562.109999999</v>
      </c>
      <c r="M2593" s="21">
        <f t="shared" ref="M2593:M2599" si="920">+G2593+L2593</f>
        <v>80421109.890000001</v>
      </c>
      <c r="N2593" s="25">
        <v>79316513.219999999</v>
      </c>
      <c r="O2593" s="25">
        <v>10206974.49</v>
      </c>
      <c r="P2593" s="21">
        <v>4297029.0999999996</v>
      </c>
      <c r="Q2593" s="21">
        <v>4297029.0999999996</v>
      </c>
    </row>
    <row r="2594" spans="1:17" ht="48" thickBot="1" x14ac:dyDescent="0.3">
      <c r="A2594" s="87" t="s">
        <v>516</v>
      </c>
      <c r="B2594" s="31" t="s">
        <v>113</v>
      </c>
      <c r="C2594" s="19" t="s">
        <v>16</v>
      </c>
      <c r="D2594" s="19">
        <v>20</v>
      </c>
      <c r="E2594" s="19" t="s">
        <v>14</v>
      </c>
      <c r="F2594" s="20" t="s">
        <v>114</v>
      </c>
      <c r="G2594" s="21">
        <v>53360773</v>
      </c>
      <c r="H2594" s="21">
        <v>0</v>
      </c>
      <c r="I2594" s="21">
        <v>0</v>
      </c>
      <c r="J2594" s="21">
        <v>7788434</v>
      </c>
      <c r="K2594" s="21">
        <v>0</v>
      </c>
      <c r="L2594" s="21">
        <f t="shared" si="919"/>
        <v>7788434</v>
      </c>
      <c r="M2594" s="21">
        <f t="shared" si="920"/>
        <v>61149207</v>
      </c>
      <c r="N2594" s="25">
        <v>56914612</v>
      </c>
      <c r="O2594" s="25">
        <v>53180569.259999998</v>
      </c>
      <c r="P2594" s="21">
        <v>50272351.259999998</v>
      </c>
      <c r="Q2594" s="21">
        <v>48522033.259999998</v>
      </c>
    </row>
    <row r="2595" spans="1:17" ht="19.5" thickBot="1" x14ac:dyDescent="0.3">
      <c r="A2595" s="87" t="s">
        <v>516</v>
      </c>
      <c r="B2595" s="31" t="s">
        <v>115</v>
      </c>
      <c r="C2595" s="19" t="s">
        <v>16</v>
      </c>
      <c r="D2595" s="19">
        <v>20</v>
      </c>
      <c r="E2595" s="19" t="s">
        <v>14</v>
      </c>
      <c r="F2595" s="20" t="s">
        <v>116</v>
      </c>
      <c r="G2595" s="21">
        <v>3000000</v>
      </c>
      <c r="H2595" s="21">
        <v>0</v>
      </c>
      <c r="I2595" s="21">
        <v>0</v>
      </c>
      <c r="J2595" s="21">
        <v>0</v>
      </c>
      <c r="K2595" s="21">
        <v>0</v>
      </c>
      <c r="L2595" s="21">
        <f t="shared" si="919"/>
        <v>0</v>
      </c>
      <c r="M2595" s="21">
        <f t="shared" si="920"/>
        <v>3000000</v>
      </c>
      <c r="N2595" s="25">
        <v>282700</v>
      </c>
      <c r="O2595" s="25">
        <v>281712.44</v>
      </c>
      <c r="P2595" s="21">
        <v>281712.44</v>
      </c>
      <c r="Q2595" s="21">
        <v>281712.44</v>
      </c>
    </row>
    <row r="2596" spans="1:17" ht="48" thickBot="1" x14ac:dyDescent="0.3">
      <c r="A2596" s="87" t="s">
        <v>516</v>
      </c>
      <c r="B2596" s="31" t="s">
        <v>117</v>
      </c>
      <c r="C2596" s="19" t="s">
        <v>16</v>
      </c>
      <c r="D2596" s="19">
        <v>20</v>
      </c>
      <c r="E2596" s="19" t="s">
        <v>14</v>
      </c>
      <c r="F2596" s="20" t="s">
        <v>118</v>
      </c>
      <c r="G2596" s="21">
        <v>3492117</v>
      </c>
      <c r="H2596" s="21">
        <v>0</v>
      </c>
      <c r="I2596" s="21">
        <v>0</v>
      </c>
      <c r="J2596" s="21">
        <f>2000000+4566885+1474650</f>
        <v>8041535</v>
      </c>
      <c r="K2596" s="21">
        <v>0</v>
      </c>
      <c r="L2596" s="21">
        <f t="shared" si="919"/>
        <v>8041535</v>
      </c>
      <c r="M2596" s="21">
        <f t="shared" si="920"/>
        <v>11533652</v>
      </c>
      <c r="N2596" s="25">
        <v>10643400.67</v>
      </c>
      <c r="O2596" s="25">
        <v>8593160.8399999999</v>
      </c>
      <c r="P2596" s="21">
        <v>5393160.8799999999</v>
      </c>
      <c r="Q2596" s="21">
        <v>5393160.8799999999</v>
      </c>
    </row>
    <row r="2597" spans="1:17" ht="19.5" thickBot="1" x14ac:dyDescent="0.3">
      <c r="A2597" s="87" t="s">
        <v>516</v>
      </c>
      <c r="B2597" s="31" t="s">
        <v>119</v>
      </c>
      <c r="C2597" s="19" t="s">
        <v>16</v>
      </c>
      <c r="D2597" s="19">
        <v>20</v>
      </c>
      <c r="E2597" s="19" t="s">
        <v>14</v>
      </c>
      <c r="F2597" s="20" t="s">
        <v>120</v>
      </c>
      <c r="G2597" s="21">
        <v>8099616</v>
      </c>
      <c r="H2597" s="21">
        <v>0</v>
      </c>
      <c r="I2597" s="21">
        <v>0</v>
      </c>
      <c r="J2597" s="21">
        <f>2546667+5098854+5811738+6139144.91</f>
        <v>19596403.91</v>
      </c>
      <c r="K2597" s="21">
        <v>0</v>
      </c>
      <c r="L2597" s="21">
        <f t="shared" si="919"/>
        <v>19596403.91</v>
      </c>
      <c r="M2597" s="21">
        <f t="shared" si="920"/>
        <v>27696019.91</v>
      </c>
      <c r="N2597" s="25">
        <v>27696019.91</v>
      </c>
      <c r="O2597" s="25">
        <v>20780569.77</v>
      </c>
      <c r="P2597" s="21">
        <v>8602095.7799999993</v>
      </c>
      <c r="Q2597" s="21">
        <v>8602095.7799999993</v>
      </c>
    </row>
    <row r="2598" spans="1:17" ht="32.25" thickBot="1" x14ac:dyDescent="0.3">
      <c r="A2598" s="87" t="s">
        <v>516</v>
      </c>
      <c r="B2598" s="31" t="s">
        <v>121</v>
      </c>
      <c r="C2598" s="19" t="s">
        <v>16</v>
      </c>
      <c r="D2598" s="19">
        <v>20</v>
      </c>
      <c r="E2598" s="19" t="s">
        <v>14</v>
      </c>
      <c r="F2598" s="20" t="s">
        <v>517</v>
      </c>
      <c r="G2598" s="21">
        <v>0</v>
      </c>
      <c r="H2598" s="21">
        <v>0</v>
      </c>
      <c r="I2598" s="21">
        <v>0</v>
      </c>
      <c r="J2598" s="21">
        <v>223350</v>
      </c>
      <c r="K2598" s="21">
        <v>0</v>
      </c>
      <c r="L2598" s="21">
        <f t="shared" si="919"/>
        <v>223350</v>
      </c>
      <c r="M2598" s="21">
        <f t="shared" si="920"/>
        <v>223350</v>
      </c>
      <c r="N2598" s="25">
        <v>170182.41</v>
      </c>
      <c r="O2598" s="25">
        <v>145072.41</v>
      </c>
      <c r="P2598" s="21">
        <v>72466.33</v>
      </c>
      <c r="Q2598" s="21">
        <v>72466.33</v>
      </c>
    </row>
    <row r="2599" spans="1:17" ht="19.5" thickBot="1" x14ac:dyDescent="0.3">
      <c r="A2599" s="87" t="s">
        <v>516</v>
      </c>
      <c r="B2599" s="31" t="s">
        <v>123</v>
      </c>
      <c r="C2599" s="19" t="s">
        <v>16</v>
      </c>
      <c r="D2599" s="19">
        <v>20</v>
      </c>
      <c r="E2599" s="19" t="s">
        <v>14</v>
      </c>
      <c r="F2599" s="20" t="s">
        <v>518</v>
      </c>
      <c r="G2599" s="21">
        <v>2000000</v>
      </c>
      <c r="H2599" s="21">
        <v>0</v>
      </c>
      <c r="I2599" s="21">
        <v>0</v>
      </c>
      <c r="J2599" s="21">
        <f>37000000+18587660+3309929.9</f>
        <v>58897589.899999999</v>
      </c>
      <c r="K2599" s="21">
        <v>0</v>
      </c>
      <c r="L2599" s="21">
        <f t="shared" si="919"/>
        <v>58897589.899999999</v>
      </c>
      <c r="M2599" s="21">
        <f t="shared" si="920"/>
        <v>60897589.899999999</v>
      </c>
      <c r="N2599" s="25">
        <v>60897589.899999999</v>
      </c>
      <c r="O2599" s="25">
        <v>50372015.07</v>
      </c>
      <c r="P2599" s="21">
        <v>4528916.1100000003</v>
      </c>
      <c r="Q2599" s="21">
        <v>4528916.1100000003</v>
      </c>
    </row>
    <row r="2600" spans="1:17" ht="32.25" thickBot="1" x14ac:dyDescent="0.3">
      <c r="A2600" s="87" t="s">
        <v>516</v>
      </c>
      <c r="B2600" s="15" t="s">
        <v>125</v>
      </c>
      <c r="C2600" s="12" t="s">
        <v>16</v>
      </c>
      <c r="D2600" s="12">
        <v>20</v>
      </c>
      <c r="E2600" s="12" t="s">
        <v>14</v>
      </c>
      <c r="F2600" s="16" t="s">
        <v>126</v>
      </c>
      <c r="G2600" s="27">
        <f>+G2602+G2601+G2603+G2604</f>
        <v>0</v>
      </c>
      <c r="H2600" s="27">
        <f t="shared" ref="H2600:Q2600" si="921">+H2602+H2601+H2603+H2604</f>
        <v>0</v>
      </c>
      <c r="I2600" s="27">
        <f t="shared" si="921"/>
        <v>0</v>
      </c>
      <c r="J2600" s="27">
        <f t="shared" si="921"/>
        <v>11087060</v>
      </c>
      <c r="K2600" s="27">
        <f t="shared" si="921"/>
        <v>0</v>
      </c>
      <c r="L2600" s="27">
        <f>+H2600-I2600+J2600-K2600</f>
        <v>11087060</v>
      </c>
      <c r="M2600" s="27">
        <f t="shared" si="921"/>
        <v>11087060</v>
      </c>
      <c r="N2600" s="27">
        <f t="shared" si="921"/>
        <v>3204310</v>
      </c>
      <c r="O2600" s="27">
        <f t="shared" si="921"/>
        <v>1041260.82</v>
      </c>
      <c r="P2600" s="27">
        <f t="shared" si="921"/>
        <v>458160.82</v>
      </c>
      <c r="Q2600" s="27">
        <f t="shared" si="921"/>
        <v>458160.82</v>
      </c>
    </row>
    <row r="2601" spans="1:17" ht="32.25" thickBot="1" x14ac:dyDescent="0.3">
      <c r="A2601" s="87" t="s">
        <v>516</v>
      </c>
      <c r="B2601" s="18" t="s">
        <v>127</v>
      </c>
      <c r="C2601" s="19" t="s">
        <v>16</v>
      </c>
      <c r="D2601" s="19">
        <v>20</v>
      </c>
      <c r="E2601" s="19" t="s">
        <v>14</v>
      </c>
      <c r="F2601" s="20" t="s">
        <v>128</v>
      </c>
      <c r="G2601" s="21">
        <v>0</v>
      </c>
      <c r="H2601" s="21">
        <v>0</v>
      </c>
      <c r="I2601" s="21">
        <v>0</v>
      </c>
      <c r="J2601" s="21">
        <v>842790</v>
      </c>
      <c r="K2601" s="21">
        <v>0</v>
      </c>
      <c r="L2601" s="21">
        <f>+H2601-I2601+J2601-K2601</f>
        <v>842790</v>
      </c>
      <c r="M2601" s="21">
        <f>+G2601+L2601</f>
        <v>842790</v>
      </c>
      <c r="N2601" s="25">
        <v>842790</v>
      </c>
      <c r="O2601" s="25">
        <v>0</v>
      </c>
      <c r="P2601" s="21">
        <v>0</v>
      </c>
      <c r="Q2601" s="21">
        <v>0</v>
      </c>
    </row>
    <row r="2602" spans="1:17" ht="32.25" thickBot="1" x14ac:dyDescent="0.3">
      <c r="A2602" s="87" t="s">
        <v>516</v>
      </c>
      <c r="B2602" s="18" t="s">
        <v>129</v>
      </c>
      <c r="C2602" s="19" t="s">
        <v>16</v>
      </c>
      <c r="D2602" s="19">
        <v>20</v>
      </c>
      <c r="E2602" s="19" t="s">
        <v>14</v>
      </c>
      <c r="F2602" s="20" t="s">
        <v>90</v>
      </c>
      <c r="G2602" s="21">
        <v>0</v>
      </c>
      <c r="H2602" s="21">
        <v>0</v>
      </c>
      <c r="I2602" s="21">
        <v>0</v>
      </c>
      <c r="J2602" s="21">
        <v>8925000</v>
      </c>
      <c r="K2602" s="21">
        <v>0</v>
      </c>
      <c r="L2602" s="21">
        <f>+H2602-I2602+J2602-K2602</f>
        <v>8925000</v>
      </c>
      <c r="M2602" s="21">
        <f>+G2602+L2602</f>
        <v>8925000</v>
      </c>
      <c r="N2602" s="25">
        <v>1042250</v>
      </c>
      <c r="O2602" s="25">
        <v>1041260.82</v>
      </c>
      <c r="P2602" s="21">
        <v>458160.82</v>
      </c>
      <c r="Q2602" s="21">
        <v>458160.82</v>
      </c>
    </row>
    <row r="2603" spans="1:17" ht="19.5" thickBot="1" x14ac:dyDescent="0.3">
      <c r="A2603" s="87" t="s">
        <v>516</v>
      </c>
      <c r="B2603" s="18" t="s">
        <v>130</v>
      </c>
      <c r="C2603" s="19" t="s">
        <v>16</v>
      </c>
      <c r="D2603" s="19">
        <v>20</v>
      </c>
      <c r="E2603" s="19" t="s">
        <v>14</v>
      </c>
      <c r="F2603" s="20" t="s">
        <v>92</v>
      </c>
      <c r="G2603" s="21">
        <v>0</v>
      </c>
      <c r="H2603" s="21">
        <v>0</v>
      </c>
      <c r="I2603" s="21">
        <v>0</v>
      </c>
      <c r="J2603" s="21">
        <v>953920</v>
      </c>
      <c r="K2603" s="21">
        <v>0</v>
      </c>
      <c r="L2603" s="21">
        <f>+H2603-I2603+J2603-K2603</f>
        <v>953920</v>
      </c>
      <c r="M2603" s="21">
        <f>+G2603+L2603</f>
        <v>953920</v>
      </c>
      <c r="N2603" s="25">
        <v>953920</v>
      </c>
      <c r="O2603" s="25">
        <v>0</v>
      </c>
      <c r="P2603" s="21">
        <v>0</v>
      </c>
      <c r="Q2603" s="21">
        <v>0</v>
      </c>
    </row>
    <row r="2604" spans="1:17" ht="32.25" thickBot="1" x14ac:dyDescent="0.3">
      <c r="A2604" s="87" t="s">
        <v>516</v>
      </c>
      <c r="B2604" s="18" t="s">
        <v>131</v>
      </c>
      <c r="C2604" s="19" t="s">
        <v>16</v>
      </c>
      <c r="D2604" s="19">
        <v>20</v>
      </c>
      <c r="E2604" s="19" t="s">
        <v>14</v>
      </c>
      <c r="F2604" s="20" t="s">
        <v>132</v>
      </c>
      <c r="G2604" s="21">
        <v>0</v>
      </c>
      <c r="H2604" s="21">
        <v>0</v>
      </c>
      <c r="I2604" s="21">
        <v>0</v>
      </c>
      <c r="J2604" s="21">
        <v>365350</v>
      </c>
      <c r="K2604" s="21">
        <v>0</v>
      </c>
      <c r="L2604" s="21">
        <f>+H2604-I2604+J2604-K2604</f>
        <v>365350</v>
      </c>
      <c r="M2604" s="21">
        <f>+G2604+L2604</f>
        <v>365350</v>
      </c>
      <c r="N2604" s="25">
        <v>365350</v>
      </c>
      <c r="O2604" s="25">
        <v>0</v>
      </c>
      <c r="P2604" s="21">
        <v>0</v>
      </c>
      <c r="Q2604" s="21">
        <v>0</v>
      </c>
    </row>
    <row r="2605" spans="1:17" ht="19.5" thickBot="1" x14ac:dyDescent="0.3">
      <c r="A2605" s="87" t="s">
        <v>516</v>
      </c>
      <c r="B2605" s="15" t="s">
        <v>133</v>
      </c>
      <c r="C2605" s="12" t="s">
        <v>16</v>
      </c>
      <c r="D2605" s="12">
        <v>20</v>
      </c>
      <c r="E2605" s="12" t="s">
        <v>14</v>
      </c>
      <c r="F2605" s="16" t="s">
        <v>134</v>
      </c>
      <c r="G2605" s="27">
        <f>+G2608+G2619+G2626+G2632+G2615+G2606</f>
        <v>19229136508</v>
      </c>
      <c r="H2605" s="27">
        <f>+H2608+H2619+H2626+H2632+H2615+H2606</f>
        <v>0</v>
      </c>
      <c r="I2605" s="27">
        <f>+I2608+I2619+I2626+I2632+I2615+I2606</f>
        <v>0</v>
      </c>
      <c r="J2605" s="27">
        <f>+J2608+J2619+J2626+J2632+J2615+J2606</f>
        <v>600090189.61000001</v>
      </c>
      <c r="K2605" s="27">
        <f>+K2608+K2619+K2626+K2632+K2615+K2606</f>
        <v>804355931.61000001</v>
      </c>
      <c r="L2605" s="27">
        <f t="shared" si="918"/>
        <v>-204265742</v>
      </c>
      <c r="M2605" s="27">
        <f>+M2608+M2619+M2626+M2632+M2615+M2606</f>
        <v>19024870766</v>
      </c>
      <c r="N2605" s="27">
        <f>+N2608+N2619+N2626+N2632+N2615+N2606</f>
        <v>18265671851.970001</v>
      </c>
      <c r="O2605" s="27">
        <f>+O2608+O2619+O2626+O2632+O2615+O2606</f>
        <v>16317892328.41</v>
      </c>
      <c r="P2605" s="27">
        <f>+P2608+P2619+P2626+P2632+P2615+P2606</f>
        <v>14190854750.669998</v>
      </c>
      <c r="Q2605" s="27">
        <f>+Q2608+Q2619+Q2626+Q2632+Q2615+Q2606</f>
        <v>13718127769.669998</v>
      </c>
    </row>
    <row r="2606" spans="1:17" ht="19.5" thickBot="1" x14ac:dyDescent="0.3">
      <c r="A2606" s="87" t="s">
        <v>516</v>
      </c>
      <c r="B2606" s="15" t="s">
        <v>135</v>
      </c>
      <c r="C2606" s="12" t="s">
        <v>16</v>
      </c>
      <c r="D2606" s="12">
        <v>20</v>
      </c>
      <c r="E2606" s="12" t="s">
        <v>14</v>
      </c>
      <c r="F2606" s="16" t="s">
        <v>136</v>
      </c>
      <c r="G2606" s="27">
        <f>+G2607</f>
        <v>0</v>
      </c>
      <c r="H2606" s="27">
        <f>+H2607</f>
        <v>0</v>
      </c>
      <c r="I2606" s="27">
        <f>+I2607</f>
        <v>0</v>
      </c>
      <c r="J2606" s="27">
        <f>+J2607</f>
        <v>10307123</v>
      </c>
      <c r="K2606" s="27">
        <f>+K2607</f>
        <v>0</v>
      </c>
      <c r="L2606" s="27">
        <f>+H2606-I2606+J2606-K2606</f>
        <v>10307123</v>
      </c>
      <c r="M2606" s="27">
        <f>+M2607</f>
        <v>10307123</v>
      </c>
      <c r="N2606" s="27">
        <f>+N2607</f>
        <v>10307123</v>
      </c>
      <c r="O2606" s="27">
        <f>+O2607</f>
        <v>10000169.140000001</v>
      </c>
      <c r="P2606" s="27">
        <f>+P2607</f>
        <v>6569309.4800000004</v>
      </c>
      <c r="Q2606" s="27">
        <f>+Q2607</f>
        <v>6569309.4800000004</v>
      </c>
    </row>
    <row r="2607" spans="1:17" ht="19.5" thickBot="1" x14ac:dyDescent="0.3">
      <c r="A2607" s="87" t="s">
        <v>516</v>
      </c>
      <c r="B2607" s="18" t="s">
        <v>137</v>
      </c>
      <c r="C2607" s="19" t="s">
        <v>16</v>
      </c>
      <c r="D2607" s="19">
        <v>20</v>
      </c>
      <c r="E2607" s="19" t="s">
        <v>14</v>
      </c>
      <c r="F2607" s="20" t="s">
        <v>138</v>
      </c>
      <c r="G2607" s="21">
        <v>0</v>
      </c>
      <c r="H2607" s="21">
        <v>0</v>
      </c>
      <c r="I2607" s="21">
        <v>0</v>
      </c>
      <c r="J2607" s="21">
        <f>10000000+306123+1000</f>
        <v>10307123</v>
      </c>
      <c r="K2607" s="21">
        <v>0</v>
      </c>
      <c r="L2607" s="21">
        <f>+H2607-I2607+J2607-K2607</f>
        <v>10307123</v>
      </c>
      <c r="M2607" s="21">
        <f>+G2607+L2607</f>
        <v>10307123</v>
      </c>
      <c r="N2607" s="25">
        <v>10307123</v>
      </c>
      <c r="O2607" s="25">
        <v>10000169.140000001</v>
      </c>
      <c r="P2607" s="21">
        <v>6569309.4800000004</v>
      </c>
      <c r="Q2607" s="21">
        <v>6569309.4800000004</v>
      </c>
    </row>
    <row r="2608" spans="1:17" ht="63.75" thickBot="1" x14ac:dyDescent="0.3">
      <c r="A2608" s="87" t="s">
        <v>516</v>
      </c>
      <c r="B2608" s="15" t="s">
        <v>139</v>
      </c>
      <c r="C2608" s="12" t="s">
        <v>16</v>
      </c>
      <c r="D2608" s="12">
        <v>20</v>
      </c>
      <c r="E2608" s="12" t="s">
        <v>14</v>
      </c>
      <c r="F2608" s="16" t="s">
        <v>140</v>
      </c>
      <c r="G2608" s="27">
        <f>+G2609+G2612+G2613+G2614+G2611+G2610</f>
        <v>952153325</v>
      </c>
      <c r="H2608" s="27">
        <f>+H2609+H2612+H2613+H2614+H2611+H2610</f>
        <v>0</v>
      </c>
      <c r="I2608" s="27">
        <f>+I2609+I2612+I2613+I2614+I2611+I2610</f>
        <v>0</v>
      </c>
      <c r="J2608" s="27">
        <f>+J2609+J2612+J2613+J2614+J2611+J2610</f>
        <v>45000000</v>
      </c>
      <c r="K2608" s="27">
        <f>+K2609+K2612+K2613+K2614+K2611+K2610</f>
        <v>58392931</v>
      </c>
      <c r="L2608" s="27">
        <f t="shared" si="918"/>
        <v>-13392931</v>
      </c>
      <c r="M2608" s="27">
        <f>+M2609+M2612+M2613+M2614+M2611+M2610</f>
        <v>938760394</v>
      </c>
      <c r="N2608" s="27">
        <f>+N2609+N2612+N2613+N2614+N2611+N2610</f>
        <v>898471062.42000008</v>
      </c>
      <c r="O2608" s="27">
        <f>+O2609+O2612+O2613+O2614+O2611+O2610</f>
        <v>697877589.70999992</v>
      </c>
      <c r="P2608" s="27">
        <f>+P2609+P2612+P2613+P2614+P2611+P2610</f>
        <v>593706344.41999996</v>
      </c>
      <c r="Q2608" s="27">
        <f>+Q2609+Q2612+Q2613+Q2614+Q2611+Q2610</f>
        <v>593686499.41999996</v>
      </c>
    </row>
    <row r="2609" spans="1:17" ht="32.25" thickBot="1" x14ac:dyDescent="0.3">
      <c r="A2609" s="87" t="s">
        <v>516</v>
      </c>
      <c r="B2609" s="18" t="s">
        <v>141</v>
      </c>
      <c r="C2609" s="19" t="s">
        <v>16</v>
      </c>
      <c r="D2609" s="19">
        <v>20</v>
      </c>
      <c r="E2609" s="19" t="s">
        <v>14</v>
      </c>
      <c r="F2609" s="20" t="s">
        <v>142</v>
      </c>
      <c r="G2609" s="21">
        <v>16420000</v>
      </c>
      <c r="H2609" s="21">
        <v>0</v>
      </c>
      <c r="I2609" s="21">
        <v>0</v>
      </c>
      <c r="J2609" s="21">
        <v>0</v>
      </c>
      <c r="K2609" s="21">
        <v>0</v>
      </c>
      <c r="L2609" s="21">
        <f t="shared" si="918"/>
        <v>0</v>
      </c>
      <c r="M2609" s="21">
        <f t="shared" ref="M2609:M2614" si="922">+G2609+L2609</f>
        <v>16420000</v>
      </c>
      <c r="N2609" s="25">
        <v>6276639.29</v>
      </c>
      <c r="O2609" s="25">
        <v>6276639.29</v>
      </c>
      <c r="P2609" s="21">
        <v>6276639.29</v>
      </c>
      <c r="Q2609" s="21">
        <v>6276639.29</v>
      </c>
    </row>
    <row r="2610" spans="1:17" ht="19.5" thickBot="1" x14ac:dyDescent="0.3">
      <c r="A2610" s="87" t="s">
        <v>516</v>
      </c>
      <c r="B2610" s="18" t="s">
        <v>143</v>
      </c>
      <c r="C2610" s="19" t="s">
        <v>16</v>
      </c>
      <c r="D2610" s="19">
        <v>20</v>
      </c>
      <c r="E2610" s="19" t="s">
        <v>14</v>
      </c>
      <c r="F2610" s="20" t="s">
        <v>144</v>
      </c>
      <c r="G2610" s="21">
        <v>86852600</v>
      </c>
      <c r="H2610" s="21">
        <v>0</v>
      </c>
      <c r="I2610" s="21">
        <v>0</v>
      </c>
      <c r="J2610" s="21">
        <v>45000000</v>
      </c>
      <c r="K2610" s="21">
        <v>0</v>
      </c>
      <c r="L2610" s="21">
        <f t="shared" si="918"/>
        <v>45000000</v>
      </c>
      <c r="M2610" s="21">
        <f t="shared" si="922"/>
        <v>131852600</v>
      </c>
      <c r="N2610" s="25">
        <v>130539048</v>
      </c>
      <c r="O2610" s="25">
        <v>130538104.54000001</v>
      </c>
      <c r="P2610" s="21">
        <v>130538104.54000001</v>
      </c>
      <c r="Q2610" s="21">
        <v>130538104.54000001</v>
      </c>
    </row>
    <row r="2611" spans="1:17" ht="19.5" thickBot="1" x14ac:dyDescent="0.3">
      <c r="A2611" s="87" t="s">
        <v>516</v>
      </c>
      <c r="B2611" s="18" t="s">
        <v>145</v>
      </c>
      <c r="C2611" s="19" t="s">
        <v>16</v>
      </c>
      <c r="D2611" s="19">
        <v>20</v>
      </c>
      <c r="E2611" s="19" t="s">
        <v>14</v>
      </c>
      <c r="F2611" s="20" t="s">
        <v>146</v>
      </c>
      <c r="G2611" s="21">
        <v>15717514</v>
      </c>
      <c r="H2611" s="21">
        <v>0</v>
      </c>
      <c r="I2611" s="21">
        <v>0</v>
      </c>
      <c r="J2611" s="21">
        <v>0</v>
      </c>
      <c r="K2611" s="21">
        <v>0</v>
      </c>
      <c r="L2611" s="21">
        <f t="shared" si="918"/>
        <v>0</v>
      </c>
      <c r="M2611" s="21">
        <f t="shared" si="922"/>
        <v>15717514</v>
      </c>
      <c r="N2611" s="25">
        <v>2942570</v>
      </c>
      <c r="O2611" s="25">
        <v>2941609.02</v>
      </c>
      <c r="P2611" s="21">
        <v>1792365.69</v>
      </c>
      <c r="Q2611" s="21">
        <v>1792365.69</v>
      </c>
    </row>
    <row r="2612" spans="1:17" ht="19.5" thickBot="1" x14ac:dyDescent="0.3">
      <c r="A2612" s="87" t="s">
        <v>516</v>
      </c>
      <c r="B2612" s="18" t="s">
        <v>147</v>
      </c>
      <c r="C2612" s="19" t="s">
        <v>16</v>
      </c>
      <c r="D2612" s="19">
        <v>20</v>
      </c>
      <c r="E2612" s="19" t="s">
        <v>14</v>
      </c>
      <c r="F2612" s="20" t="s">
        <v>148</v>
      </c>
      <c r="G2612" s="21">
        <v>25215211</v>
      </c>
      <c r="H2612" s="21">
        <v>0</v>
      </c>
      <c r="I2612" s="21">
        <v>0</v>
      </c>
      <c r="J2612" s="21">
        <v>0</v>
      </c>
      <c r="K2612" s="21">
        <v>0</v>
      </c>
      <c r="L2612" s="21">
        <f t="shared" si="918"/>
        <v>0</v>
      </c>
      <c r="M2612" s="21">
        <f t="shared" si="922"/>
        <v>25215211</v>
      </c>
      <c r="N2612" s="25">
        <v>9157736.1300000008</v>
      </c>
      <c r="O2612" s="25">
        <v>9156801.9900000002</v>
      </c>
      <c r="P2612" s="21">
        <v>8998152.0299999993</v>
      </c>
      <c r="Q2612" s="21">
        <v>8998152.0299999993</v>
      </c>
    </row>
    <row r="2613" spans="1:17" ht="19.5" thickBot="1" x14ac:dyDescent="0.3">
      <c r="A2613" s="87" t="s">
        <v>516</v>
      </c>
      <c r="B2613" s="18" t="s">
        <v>149</v>
      </c>
      <c r="C2613" s="19" t="s">
        <v>16</v>
      </c>
      <c r="D2613" s="19">
        <v>20</v>
      </c>
      <c r="E2613" s="19" t="s">
        <v>14</v>
      </c>
      <c r="F2613" s="20" t="s">
        <v>150</v>
      </c>
      <c r="G2613" s="21">
        <v>421698000</v>
      </c>
      <c r="H2613" s="21">
        <v>0</v>
      </c>
      <c r="I2613" s="21">
        <v>0</v>
      </c>
      <c r="J2613" s="21">
        <v>0</v>
      </c>
      <c r="K2613" s="21">
        <v>58392931</v>
      </c>
      <c r="L2613" s="21">
        <f t="shared" si="918"/>
        <v>-58392931</v>
      </c>
      <c r="M2613" s="21">
        <f t="shared" si="922"/>
        <v>363305069</v>
      </c>
      <c r="N2613" s="25">
        <v>363305069</v>
      </c>
      <c r="O2613" s="25">
        <v>318583844.87</v>
      </c>
      <c r="P2613" s="21">
        <v>215720492.87</v>
      </c>
      <c r="Q2613" s="21">
        <v>215720492.87</v>
      </c>
    </row>
    <row r="2614" spans="1:17" ht="32.25" thickBot="1" x14ac:dyDescent="0.3">
      <c r="A2614" s="87" t="s">
        <v>516</v>
      </c>
      <c r="B2614" s="18" t="s">
        <v>151</v>
      </c>
      <c r="C2614" s="19" t="s">
        <v>16</v>
      </c>
      <c r="D2614" s="19">
        <v>20</v>
      </c>
      <c r="E2614" s="19" t="s">
        <v>14</v>
      </c>
      <c r="F2614" s="20" t="s">
        <v>152</v>
      </c>
      <c r="G2614" s="21">
        <v>386250000</v>
      </c>
      <c r="H2614" s="21">
        <v>0</v>
      </c>
      <c r="I2614" s="21">
        <v>0</v>
      </c>
      <c r="J2614" s="21">
        <v>0</v>
      </c>
      <c r="K2614" s="21">
        <v>0</v>
      </c>
      <c r="L2614" s="21">
        <f t="shared" si="918"/>
        <v>0</v>
      </c>
      <c r="M2614" s="21">
        <f t="shared" si="922"/>
        <v>386250000</v>
      </c>
      <c r="N2614" s="25">
        <v>386250000</v>
      </c>
      <c r="O2614" s="25">
        <v>230380590</v>
      </c>
      <c r="P2614" s="21">
        <v>230380590</v>
      </c>
      <c r="Q2614" s="21">
        <v>230360745</v>
      </c>
    </row>
    <row r="2615" spans="1:17" ht="48" thickBot="1" x14ac:dyDescent="0.3">
      <c r="A2615" s="87" t="s">
        <v>516</v>
      </c>
      <c r="B2615" s="15" t="s">
        <v>153</v>
      </c>
      <c r="C2615" s="12" t="s">
        <v>16</v>
      </c>
      <c r="D2615" s="12">
        <v>20</v>
      </c>
      <c r="E2615" s="12" t="s">
        <v>14</v>
      </c>
      <c r="F2615" s="16" t="s">
        <v>154</v>
      </c>
      <c r="G2615" s="27">
        <f>+G2616+G2617+G2618</f>
        <v>9992637352</v>
      </c>
      <c r="H2615" s="27">
        <f>+H2616+H2617+H2618</f>
        <v>0</v>
      </c>
      <c r="I2615" s="27">
        <f>+I2616+I2617+I2618</f>
        <v>0</v>
      </c>
      <c r="J2615" s="27">
        <f>+J2616+J2617+J2618</f>
        <v>300503886.61000001</v>
      </c>
      <c r="K2615" s="27">
        <f>+K2616+K2617+K2618</f>
        <v>460149555.00999999</v>
      </c>
      <c r="L2615" s="27">
        <f t="shared" si="918"/>
        <v>-159645668.39999998</v>
      </c>
      <c r="M2615" s="27">
        <f>+M2616+M2617+M2618</f>
        <v>9832991683.6000004</v>
      </c>
      <c r="N2615" s="27">
        <f>+N2616+N2617+N2618</f>
        <v>9822938843.5900002</v>
      </c>
      <c r="O2615" s="27">
        <f>+O2616+O2617+O2618</f>
        <v>8316894075.4499998</v>
      </c>
      <c r="P2615" s="27">
        <f>+P2616+P2617+P2618</f>
        <v>7946967440.999999</v>
      </c>
      <c r="Q2615" s="27">
        <f>+Q2616+Q2617+Q2618</f>
        <v>7705496357.999999</v>
      </c>
    </row>
    <row r="2616" spans="1:17" ht="19.5" thickBot="1" x14ac:dyDescent="0.3">
      <c r="A2616" s="87" t="s">
        <v>516</v>
      </c>
      <c r="B2616" s="18" t="s">
        <v>155</v>
      </c>
      <c r="C2616" s="19" t="s">
        <v>16</v>
      </c>
      <c r="D2616" s="19">
        <v>20</v>
      </c>
      <c r="E2616" s="19" t="s">
        <v>14</v>
      </c>
      <c r="F2616" s="20" t="s">
        <v>156</v>
      </c>
      <c r="G2616" s="21">
        <v>1637544870</v>
      </c>
      <c r="H2616" s="21">
        <v>0</v>
      </c>
      <c r="I2616" s="21">
        <v>0</v>
      </c>
      <c r="J2616" s="21">
        <v>0</v>
      </c>
      <c r="K2616" s="21">
        <f>218899760+93346328.01</f>
        <v>312246088.00999999</v>
      </c>
      <c r="L2616" s="21">
        <f t="shared" si="918"/>
        <v>-312246088.00999999</v>
      </c>
      <c r="M2616" s="21">
        <f>+G2616+L2616</f>
        <v>1325298781.99</v>
      </c>
      <c r="N2616" s="21">
        <v>1319880208.99</v>
      </c>
      <c r="O2616" s="21">
        <v>1308426421.99</v>
      </c>
      <c r="P2616" s="21">
        <v>1192770594.99</v>
      </c>
      <c r="Q2616" s="21">
        <v>1192770594.99</v>
      </c>
    </row>
    <row r="2617" spans="1:17" ht="19.5" thickBot="1" x14ac:dyDescent="0.3">
      <c r="A2617" s="87" t="s">
        <v>516</v>
      </c>
      <c r="B2617" s="18" t="s">
        <v>157</v>
      </c>
      <c r="C2617" s="19" t="s">
        <v>16</v>
      </c>
      <c r="D2617" s="19">
        <v>20</v>
      </c>
      <c r="E2617" s="19" t="s">
        <v>14</v>
      </c>
      <c r="F2617" s="20" t="s">
        <v>158</v>
      </c>
      <c r="G2617" s="21">
        <v>8350831932</v>
      </c>
      <c r="H2617" s="21">
        <v>0</v>
      </c>
      <c r="I2617" s="21">
        <v>0</v>
      </c>
      <c r="J2617" s="21">
        <f>122935465+160992489.61</f>
        <v>283927954.61000001</v>
      </c>
      <c r="K2617" s="21">
        <f>48021000+99882467</f>
        <v>147903467</v>
      </c>
      <c r="L2617" s="21">
        <f t="shared" si="918"/>
        <v>136024487.61000001</v>
      </c>
      <c r="M2617" s="21">
        <f>+G2617+L2617</f>
        <v>8486856419.6099997</v>
      </c>
      <c r="N2617" s="21">
        <v>8486856419.6099997</v>
      </c>
      <c r="O2617" s="21">
        <v>6994456133.5299997</v>
      </c>
      <c r="P2617" s="21">
        <v>6752973282.5299997</v>
      </c>
      <c r="Q2617" s="21">
        <v>6511502199.5299997</v>
      </c>
    </row>
    <row r="2618" spans="1:17" ht="32.25" thickBot="1" x14ac:dyDescent="0.3">
      <c r="A2618" s="87" t="s">
        <v>516</v>
      </c>
      <c r="B2618" s="18" t="s">
        <v>159</v>
      </c>
      <c r="C2618" s="19" t="s">
        <v>16</v>
      </c>
      <c r="D2618" s="19">
        <v>20</v>
      </c>
      <c r="E2618" s="19" t="s">
        <v>14</v>
      </c>
      <c r="F2618" s="20" t="s">
        <v>160</v>
      </c>
      <c r="G2618" s="21">
        <v>4260550</v>
      </c>
      <c r="H2618" s="21">
        <v>0</v>
      </c>
      <c r="I2618" s="21">
        <v>0</v>
      </c>
      <c r="J2618" s="21">
        <v>16575932</v>
      </c>
      <c r="K2618" s="21">
        <v>0</v>
      </c>
      <c r="L2618" s="21">
        <f t="shared" si="918"/>
        <v>16575932</v>
      </c>
      <c r="M2618" s="21">
        <f>+G2618+L2618</f>
        <v>20836482</v>
      </c>
      <c r="N2618" s="21">
        <v>16202214.99</v>
      </c>
      <c r="O2618" s="21">
        <v>14011519.93</v>
      </c>
      <c r="P2618" s="21">
        <v>1223563.48</v>
      </c>
      <c r="Q2618" s="21">
        <v>1223563.48</v>
      </c>
    </row>
    <row r="2619" spans="1:17" ht="32.25" thickBot="1" x14ac:dyDescent="0.3">
      <c r="A2619" s="87" t="s">
        <v>516</v>
      </c>
      <c r="B2619" s="15" t="s">
        <v>161</v>
      </c>
      <c r="C2619" s="12" t="s">
        <v>16</v>
      </c>
      <c r="D2619" s="12">
        <v>20</v>
      </c>
      <c r="E2619" s="12" t="s">
        <v>14</v>
      </c>
      <c r="F2619" s="16" t="s">
        <v>162</v>
      </c>
      <c r="G2619" s="27">
        <f>SUM(G2620:G2625)</f>
        <v>7651445831</v>
      </c>
      <c r="H2619" s="27">
        <f>SUM(H2620:H2625)</f>
        <v>0</v>
      </c>
      <c r="I2619" s="27">
        <f>SUM(I2620:I2625)</f>
        <v>0</v>
      </c>
      <c r="J2619" s="27">
        <f>SUM(J2620:J2625)</f>
        <v>150058000</v>
      </c>
      <c r="K2619" s="27">
        <f>SUM(K2620:K2625)</f>
        <v>211612265.59999999</v>
      </c>
      <c r="L2619" s="27">
        <f t="shared" si="918"/>
        <v>-61554265.599999994</v>
      </c>
      <c r="M2619" s="27">
        <f>SUM(M2620:M2625)</f>
        <v>7589891565.3999996</v>
      </c>
      <c r="N2619" s="27">
        <f>SUM(N2620:N2625)</f>
        <v>6939965308.7399998</v>
      </c>
      <c r="O2619" s="27">
        <f>SUM(O2620:O2625)</f>
        <v>6741375304.7000017</v>
      </c>
      <c r="P2619" s="27">
        <f>SUM(P2620:P2625)</f>
        <v>5241217220.3599997</v>
      </c>
      <c r="Q2619" s="27">
        <f>SUM(Q2620:Q2625)</f>
        <v>5009998052.3599997</v>
      </c>
    </row>
    <row r="2620" spans="1:17" ht="19.5" thickBot="1" x14ac:dyDescent="0.3">
      <c r="A2620" s="87" t="s">
        <v>516</v>
      </c>
      <c r="B2620" s="18" t="s">
        <v>163</v>
      </c>
      <c r="C2620" s="19" t="s">
        <v>16</v>
      </c>
      <c r="D2620" s="19">
        <v>20</v>
      </c>
      <c r="E2620" s="19" t="s">
        <v>14</v>
      </c>
      <c r="F2620" s="20" t="s">
        <v>164</v>
      </c>
      <c r="G2620" s="21">
        <v>2184505767</v>
      </c>
      <c r="H2620" s="21">
        <v>0</v>
      </c>
      <c r="I2620" s="21">
        <v>0</v>
      </c>
      <c r="J2620" s="21">
        <v>0</v>
      </c>
      <c r="K2620" s="21">
        <v>70000000</v>
      </c>
      <c r="L2620" s="21">
        <f t="shared" si="918"/>
        <v>-70000000</v>
      </c>
      <c r="M2620" s="21">
        <f t="shared" ref="M2620:M2625" si="923">+G2620+L2620</f>
        <v>2114505767</v>
      </c>
      <c r="N2620" s="21">
        <v>1981375246.26</v>
      </c>
      <c r="O2620" s="21">
        <v>1981239919.96</v>
      </c>
      <c r="P2620" s="21">
        <v>1630475075.96</v>
      </c>
      <c r="Q2620" s="21">
        <v>1496024147.96</v>
      </c>
    </row>
    <row r="2621" spans="1:17" ht="32.25" thickBot="1" x14ac:dyDescent="0.3">
      <c r="A2621" s="87" t="s">
        <v>516</v>
      </c>
      <c r="B2621" s="18" t="s">
        <v>165</v>
      </c>
      <c r="C2621" s="19" t="s">
        <v>16</v>
      </c>
      <c r="D2621" s="19">
        <v>20</v>
      </c>
      <c r="E2621" s="19" t="s">
        <v>14</v>
      </c>
      <c r="F2621" s="20" t="s">
        <v>166</v>
      </c>
      <c r="G2621" s="21">
        <v>3068205231</v>
      </c>
      <c r="H2621" s="21">
        <v>0</v>
      </c>
      <c r="I2621" s="21">
        <v>0</v>
      </c>
      <c r="J2621" s="21">
        <v>70000000</v>
      </c>
      <c r="K2621" s="21">
        <v>0</v>
      </c>
      <c r="L2621" s="21">
        <f t="shared" si="918"/>
        <v>70000000</v>
      </c>
      <c r="M2621" s="21">
        <f t="shared" si="923"/>
        <v>3138205231</v>
      </c>
      <c r="N2621" s="21">
        <v>3068908931</v>
      </c>
      <c r="O2621" s="21">
        <v>3022779337.0599999</v>
      </c>
      <c r="P2621" s="21">
        <v>2349108085.0599999</v>
      </c>
      <c r="Q2621" s="21">
        <v>2254325663.0599999</v>
      </c>
    </row>
    <row r="2622" spans="1:17" ht="32.25" thickBot="1" x14ac:dyDescent="0.3">
      <c r="A2622" s="87" t="s">
        <v>516</v>
      </c>
      <c r="B2622" s="18" t="s">
        <v>167</v>
      </c>
      <c r="C2622" s="19" t="s">
        <v>16</v>
      </c>
      <c r="D2622" s="19">
        <v>20</v>
      </c>
      <c r="E2622" s="19" t="s">
        <v>14</v>
      </c>
      <c r="F2622" s="20" t="s">
        <v>168</v>
      </c>
      <c r="G2622" s="21">
        <v>373553600</v>
      </c>
      <c r="H2622" s="21">
        <v>0</v>
      </c>
      <c r="I2622" s="21">
        <v>0</v>
      </c>
      <c r="J2622" s="21">
        <v>0</v>
      </c>
      <c r="K2622" s="21">
        <v>5000000</v>
      </c>
      <c r="L2622" s="21">
        <f t="shared" si="918"/>
        <v>-5000000</v>
      </c>
      <c r="M2622" s="21">
        <f t="shared" si="923"/>
        <v>368553600</v>
      </c>
      <c r="N2622" s="21">
        <v>133224600</v>
      </c>
      <c r="O2622" s="21">
        <v>95646265.049999997</v>
      </c>
      <c r="P2622" s="21">
        <v>81683889.049999997</v>
      </c>
      <c r="Q2622" s="21">
        <v>81683889.049999997</v>
      </c>
    </row>
    <row r="2623" spans="1:17" ht="19.5" thickBot="1" x14ac:dyDescent="0.3">
      <c r="A2623" s="87" t="s">
        <v>516</v>
      </c>
      <c r="B2623" s="18" t="s">
        <v>169</v>
      </c>
      <c r="C2623" s="19" t="s">
        <v>16</v>
      </c>
      <c r="D2623" s="19">
        <v>20</v>
      </c>
      <c r="E2623" s="19" t="s">
        <v>14</v>
      </c>
      <c r="F2623" s="20" t="s">
        <v>170</v>
      </c>
      <c r="G2623" s="21">
        <v>1353159517</v>
      </c>
      <c r="H2623" s="21">
        <v>0</v>
      </c>
      <c r="I2623" s="21">
        <v>0</v>
      </c>
      <c r="J2623" s="21">
        <v>0</v>
      </c>
      <c r="K2623" s="21">
        <v>87612265.599999994</v>
      </c>
      <c r="L2623" s="21">
        <f t="shared" si="918"/>
        <v>-87612265.599999994</v>
      </c>
      <c r="M2623" s="21">
        <f t="shared" si="923"/>
        <v>1265547251.4000001</v>
      </c>
      <c r="N2623" s="21">
        <v>1194700820.48</v>
      </c>
      <c r="O2623" s="21">
        <v>1108779621.73</v>
      </c>
      <c r="P2623" s="21">
        <v>845767928.48000002</v>
      </c>
      <c r="Q2623" s="21">
        <v>843782110.48000002</v>
      </c>
    </row>
    <row r="2624" spans="1:17" ht="48" thickBot="1" x14ac:dyDescent="0.3">
      <c r="A2624" s="87" t="s">
        <v>516</v>
      </c>
      <c r="B2624" s="18" t="s">
        <v>171</v>
      </c>
      <c r="C2624" s="19" t="s">
        <v>16</v>
      </c>
      <c r="D2624" s="19">
        <v>20</v>
      </c>
      <c r="E2624" s="19" t="s">
        <v>14</v>
      </c>
      <c r="F2624" s="20" t="s">
        <v>172</v>
      </c>
      <c r="G2624" s="21">
        <v>213650000</v>
      </c>
      <c r="H2624" s="21">
        <v>0</v>
      </c>
      <c r="I2624" s="21">
        <v>0</v>
      </c>
      <c r="J2624" s="21">
        <v>80058000</v>
      </c>
      <c r="K2624" s="21">
        <v>49000000</v>
      </c>
      <c r="L2624" s="21">
        <f t="shared" si="918"/>
        <v>31058000</v>
      </c>
      <c r="M2624" s="21">
        <f t="shared" si="923"/>
        <v>244708000</v>
      </c>
      <c r="N2624" s="21">
        <v>244708000</v>
      </c>
      <c r="O2624" s="21">
        <v>243162227.13999999</v>
      </c>
      <c r="P2624" s="21">
        <v>124101705.66</v>
      </c>
      <c r="Q2624" s="21">
        <v>124101705.66</v>
      </c>
    </row>
    <row r="2625" spans="1:17" ht="48" thickBot="1" x14ac:dyDescent="0.3">
      <c r="A2625" s="87" t="s">
        <v>516</v>
      </c>
      <c r="B2625" s="18" t="s">
        <v>173</v>
      </c>
      <c r="C2625" s="19" t="s">
        <v>16</v>
      </c>
      <c r="D2625" s="19">
        <v>20</v>
      </c>
      <c r="E2625" s="19" t="s">
        <v>14</v>
      </c>
      <c r="F2625" s="20" t="s">
        <v>174</v>
      </c>
      <c r="G2625" s="21">
        <v>458371716</v>
      </c>
      <c r="H2625" s="21">
        <v>0</v>
      </c>
      <c r="I2625" s="21">
        <v>0</v>
      </c>
      <c r="J2625" s="21">
        <v>0</v>
      </c>
      <c r="K2625" s="21">
        <v>0</v>
      </c>
      <c r="L2625" s="21">
        <f t="shared" si="918"/>
        <v>0</v>
      </c>
      <c r="M2625" s="21">
        <f t="shared" si="923"/>
        <v>458371716</v>
      </c>
      <c r="N2625" s="21">
        <v>317047711</v>
      </c>
      <c r="O2625" s="21">
        <v>289767933.75999999</v>
      </c>
      <c r="P2625" s="21">
        <v>210080536.15000001</v>
      </c>
      <c r="Q2625" s="21">
        <v>210080536.15000001</v>
      </c>
    </row>
    <row r="2626" spans="1:17" ht="32.25" thickBot="1" x14ac:dyDescent="0.3">
      <c r="A2626" s="87" t="s">
        <v>516</v>
      </c>
      <c r="B2626" s="15" t="s">
        <v>175</v>
      </c>
      <c r="C2626" s="12" t="s">
        <v>16</v>
      </c>
      <c r="D2626" s="12">
        <v>20</v>
      </c>
      <c r="E2626" s="12" t="s">
        <v>14</v>
      </c>
      <c r="F2626" s="16" t="s">
        <v>176</v>
      </c>
      <c r="G2626" s="27">
        <f>SUM(G2627:G2631)</f>
        <v>587900000</v>
      </c>
      <c r="H2626" s="27">
        <f>SUM(H2627:H2631)</f>
        <v>0</v>
      </c>
      <c r="I2626" s="27">
        <f>SUM(I2627:I2631)</f>
        <v>0</v>
      </c>
      <c r="J2626" s="27">
        <f>SUM(J2627:J2631)</f>
        <v>94221180</v>
      </c>
      <c r="K2626" s="27">
        <f>SUM(K2627:K2631)</f>
        <v>74201180</v>
      </c>
      <c r="L2626" s="27">
        <f t="shared" si="918"/>
        <v>20020000</v>
      </c>
      <c r="M2626" s="27">
        <f>SUM(M2627:M2631)</f>
        <v>607920000</v>
      </c>
      <c r="N2626" s="27">
        <f>SUM(N2627:N2631)</f>
        <v>577324228</v>
      </c>
      <c r="O2626" s="27">
        <f>SUM(O2627:O2631)</f>
        <v>535079903.19</v>
      </c>
      <c r="P2626" s="27">
        <f>SUM(P2627:P2631)</f>
        <v>385729149.19</v>
      </c>
      <c r="Q2626" s="27">
        <f>SUM(Q2627:Q2631)</f>
        <v>385712264.19</v>
      </c>
    </row>
    <row r="2627" spans="1:17" ht="19.5" thickBot="1" x14ac:dyDescent="0.3">
      <c r="A2627" s="87" t="s">
        <v>516</v>
      </c>
      <c r="B2627" s="18" t="s">
        <v>177</v>
      </c>
      <c r="C2627" s="19" t="s">
        <v>16</v>
      </c>
      <c r="D2627" s="19">
        <v>20</v>
      </c>
      <c r="E2627" s="19" t="s">
        <v>14</v>
      </c>
      <c r="F2627" s="20" t="s">
        <v>178</v>
      </c>
      <c r="G2627" s="21">
        <v>282000000</v>
      </c>
      <c r="H2627" s="21">
        <v>0</v>
      </c>
      <c r="I2627" s="21">
        <v>0</v>
      </c>
      <c r="J2627" s="21">
        <v>20000000</v>
      </c>
      <c r="K2627" s="21">
        <v>1948380</v>
      </c>
      <c r="L2627" s="21">
        <f t="shared" si="918"/>
        <v>18051620</v>
      </c>
      <c r="M2627" s="21">
        <f t="shared" ref="M2627:M2632" si="924">+G2627+L2627</f>
        <v>300051620</v>
      </c>
      <c r="N2627" s="21">
        <v>278631400</v>
      </c>
      <c r="O2627" s="21">
        <v>278631400</v>
      </c>
      <c r="P2627" s="21">
        <v>213431400</v>
      </c>
      <c r="Q2627" s="21">
        <v>213431400</v>
      </c>
    </row>
    <row r="2628" spans="1:17" ht="32.25" thickBot="1" x14ac:dyDescent="0.3">
      <c r="A2628" s="87" t="s">
        <v>516</v>
      </c>
      <c r="B2628" s="18" t="s">
        <v>179</v>
      </c>
      <c r="C2628" s="19" t="s">
        <v>16</v>
      </c>
      <c r="D2628" s="19">
        <v>20</v>
      </c>
      <c r="E2628" s="19" t="s">
        <v>14</v>
      </c>
      <c r="F2628" s="20" t="s">
        <v>180</v>
      </c>
      <c r="G2628" s="21">
        <v>35000000</v>
      </c>
      <c r="H2628" s="21">
        <v>0</v>
      </c>
      <c r="I2628" s="21">
        <v>0</v>
      </c>
      <c r="J2628" s="21">
        <v>0</v>
      </c>
      <c r="K2628" s="21">
        <v>0</v>
      </c>
      <c r="L2628" s="21">
        <f t="shared" si="918"/>
        <v>0</v>
      </c>
      <c r="M2628" s="21">
        <f t="shared" si="924"/>
        <v>35000000</v>
      </c>
      <c r="N2628" s="21">
        <v>25824448</v>
      </c>
      <c r="O2628" s="21">
        <v>25819506.5</v>
      </c>
      <c r="P2628" s="21">
        <v>4191408.5</v>
      </c>
      <c r="Q2628" s="21">
        <v>4191408.5</v>
      </c>
    </row>
    <row r="2629" spans="1:17" ht="48" thickBot="1" x14ac:dyDescent="0.3">
      <c r="A2629" s="87" t="s">
        <v>516</v>
      </c>
      <c r="B2629" s="18" t="s">
        <v>181</v>
      </c>
      <c r="C2629" s="19" t="s">
        <v>16</v>
      </c>
      <c r="D2629" s="19">
        <v>20</v>
      </c>
      <c r="E2629" s="19" t="s">
        <v>14</v>
      </c>
      <c r="F2629" s="20" t="s">
        <v>182</v>
      </c>
      <c r="G2629" s="21">
        <v>1500000</v>
      </c>
      <c r="H2629" s="21">
        <v>0</v>
      </c>
      <c r="I2629" s="21">
        <v>0</v>
      </c>
      <c r="J2629" s="21">
        <v>10000</v>
      </c>
      <c r="K2629" s="21">
        <v>0</v>
      </c>
      <c r="L2629" s="21">
        <f t="shared" si="918"/>
        <v>10000</v>
      </c>
      <c r="M2629" s="21">
        <f t="shared" si="924"/>
        <v>1510000</v>
      </c>
      <c r="N2629" s="21">
        <v>1510000</v>
      </c>
      <c r="O2629" s="21">
        <v>621587</v>
      </c>
      <c r="P2629" s="21">
        <v>621587</v>
      </c>
      <c r="Q2629" s="21">
        <v>604702</v>
      </c>
    </row>
    <row r="2630" spans="1:17" ht="32.25" thickBot="1" x14ac:dyDescent="0.3">
      <c r="A2630" s="87" t="s">
        <v>516</v>
      </c>
      <c r="B2630" s="18" t="s">
        <v>183</v>
      </c>
      <c r="C2630" s="19" t="s">
        <v>16</v>
      </c>
      <c r="D2630" s="19">
        <v>20</v>
      </c>
      <c r="E2630" s="19" t="s">
        <v>14</v>
      </c>
      <c r="F2630" s="20" t="s">
        <v>184</v>
      </c>
      <c r="G2630" s="21">
        <v>239400000</v>
      </c>
      <c r="H2630" s="21">
        <v>0</v>
      </c>
      <c r="I2630" s="21">
        <v>0</v>
      </c>
      <c r="J2630" s="21">
        <v>1948380</v>
      </c>
      <c r="K2630" s="21">
        <v>72252800</v>
      </c>
      <c r="L2630" s="21">
        <f t="shared" si="918"/>
        <v>-70304420</v>
      </c>
      <c r="M2630" s="25">
        <f t="shared" si="924"/>
        <v>169095580</v>
      </c>
      <c r="N2630" s="21">
        <v>169095580</v>
      </c>
      <c r="O2630" s="21">
        <v>127752920.98999999</v>
      </c>
      <c r="P2630" s="21">
        <v>82918264.989999995</v>
      </c>
      <c r="Q2630" s="21">
        <v>82918264.989999995</v>
      </c>
    </row>
    <row r="2631" spans="1:17" ht="19.5" thickBot="1" x14ac:dyDescent="0.3">
      <c r="A2631" s="87" t="s">
        <v>516</v>
      </c>
      <c r="B2631" s="18" t="s">
        <v>185</v>
      </c>
      <c r="C2631" s="19" t="s">
        <v>16</v>
      </c>
      <c r="D2631" s="19">
        <v>20</v>
      </c>
      <c r="E2631" s="19" t="s">
        <v>14</v>
      </c>
      <c r="F2631" s="20" t="s">
        <v>186</v>
      </c>
      <c r="G2631" s="21">
        <v>30000000</v>
      </c>
      <c r="H2631" s="21">
        <v>0</v>
      </c>
      <c r="I2631" s="21">
        <v>0</v>
      </c>
      <c r="J2631" s="21">
        <f>10000+72252800</f>
        <v>72262800</v>
      </c>
      <c r="K2631" s="21">
        <v>0</v>
      </c>
      <c r="L2631" s="21">
        <f t="shared" si="918"/>
        <v>72262800</v>
      </c>
      <c r="M2631" s="25">
        <f t="shared" si="924"/>
        <v>102262800</v>
      </c>
      <c r="N2631" s="21">
        <v>102262800</v>
      </c>
      <c r="O2631" s="21">
        <v>102254488.7</v>
      </c>
      <c r="P2631" s="21">
        <v>84566488.700000003</v>
      </c>
      <c r="Q2631" s="21">
        <v>84566488.700000003</v>
      </c>
    </row>
    <row r="2632" spans="1:17" ht="19.5" thickBot="1" x14ac:dyDescent="0.3">
      <c r="A2632" s="87" t="s">
        <v>516</v>
      </c>
      <c r="B2632" s="15" t="s">
        <v>187</v>
      </c>
      <c r="C2632" s="12" t="s">
        <v>16</v>
      </c>
      <c r="D2632" s="12">
        <v>20</v>
      </c>
      <c r="E2632" s="12" t="s">
        <v>14</v>
      </c>
      <c r="F2632" s="16" t="s">
        <v>188</v>
      </c>
      <c r="G2632" s="27">
        <v>45000000</v>
      </c>
      <c r="H2632" s="27">
        <v>0</v>
      </c>
      <c r="I2632" s="27">
        <v>0</v>
      </c>
      <c r="J2632" s="27">
        <v>0</v>
      </c>
      <c r="K2632" s="27">
        <v>0</v>
      </c>
      <c r="L2632" s="27">
        <f t="shared" si="918"/>
        <v>0</v>
      </c>
      <c r="M2632" s="27">
        <f t="shared" si="924"/>
        <v>45000000</v>
      </c>
      <c r="N2632" s="27">
        <v>16665286.220000001</v>
      </c>
      <c r="O2632" s="27">
        <v>16665286.220000001</v>
      </c>
      <c r="P2632" s="27">
        <v>16665286.220000001</v>
      </c>
      <c r="Q2632" s="27">
        <v>16665286.220000001</v>
      </c>
    </row>
    <row r="2633" spans="1:17" ht="19.5" thickBot="1" x14ac:dyDescent="0.3">
      <c r="A2633" s="87" t="s">
        <v>516</v>
      </c>
      <c r="B2633" s="15" t="s">
        <v>189</v>
      </c>
      <c r="C2633" s="12" t="s">
        <v>13</v>
      </c>
      <c r="D2633" s="12">
        <v>10</v>
      </c>
      <c r="E2633" s="12" t="s">
        <v>14</v>
      </c>
      <c r="F2633" s="16" t="s">
        <v>190</v>
      </c>
      <c r="G2633" s="27">
        <f>+G2645</f>
        <v>1451042370</v>
      </c>
      <c r="H2633" s="27">
        <f>+H2645</f>
        <v>0</v>
      </c>
      <c r="I2633" s="27">
        <f>+I2645</f>
        <v>0</v>
      </c>
      <c r="J2633" s="27">
        <f>+J2645</f>
        <v>0</v>
      </c>
      <c r="K2633" s="27">
        <f>+K2645</f>
        <v>0</v>
      </c>
      <c r="L2633" s="27">
        <f t="shared" si="918"/>
        <v>0</v>
      </c>
      <c r="M2633" s="27">
        <f>+M2645</f>
        <v>1451042370</v>
      </c>
      <c r="N2633" s="27">
        <f>+N2645</f>
        <v>0</v>
      </c>
      <c r="O2633" s="27">
        <f>+O2645</f>
        <v>0</v>
      </c>
      <c r="P2633" s="27">
        <f>+P2645</f>
        <v>0</v>
      </c>
      <c r="Q2633" s="27">
        <f>+Q2645</f>
        <v>0</v>
      </c>
    </row>
    <row r="2634" spans="1:17" ht="19.5" thickBot="1" x14ac:dyDescent="0.3">
      <c r="A2634" s="87" t="s">
        <v>516</v>
      </c>
      <c r="B2634" s="15" t="s">
        <v>189</v>
      </c>
      <c r="C2634" s="12" t="s">
        <v>16</v>
      </c>
      <c r="D2634" s="12">
        <v>20</v>
      </c>
      <c r="E2634" s="12" t="s">
        <v>14</v>
      </c>
      <c r="F2634" s="16" t="s">
        <v>190</v>
      </c>
      <c r="G2634" s="27">
        <f>+G2635+G2638+G2644</f>
        <v>13400055000</v>
      </c>
      <c r="H2634" s="27">
        <f>+H2635+H2638+H2644</f>
        <v>0</v>
      </c>
      <c r="I2634" s="27">
        <f>+I2635+I2638+I2644</f>
        <v>0</v>
      </c>
      <c r="J2634" s="27">
        <f>+J2635+J2638+J2644</f>
        <v>0</v>
      </c>
      <c r="K2634" s="27">
        <f>+K2635+K2638+K2644</f>
        <v>4844325080</v>
      </c>
      <c r="L2634" s="27">
        <f t="shared" si="918"/>
        <v>-4844325080</v>
      </c>
      <c r="M2634" s="27">
        <f>+M2635+M2638+M2644</f>
        <v>8555729920</v>
      </c>
      <c r="N2634" s="27">
        <f>+N2635+N2638+N2644</f>
        <v>2856524947.6400003</v>
      </c>
      <c r="O2634" s="27">
        <f>+O2635+O2638+O2644</f>
        <v>2799674838.6399999</v>
      </c>
      <c r="P2634" s="27">
        <f>+P2635+P2638+P2644</f>
        <v>2799674838.6399999</v>
      </c>
      <c r="Q2634" s="27">
        <f>+Q2635+Q2638+Q2644</f>
        <v>2799674838.6399999</v>
      </c>
    </row>
    <row r="2635" spans="1:17" ht="19.5" thickBot="1" x14ac:dyDescent="0.3">
      <c r="A2635" s="87" t="s">
        <v>516</v>
      </c>
      <c r="B2635" s="15" t="s">
        <v>191</v>
      </c>
      <c r="C2635" s="12" t="s">
        <v>16</v>
      </c>
      <c r="D2635" s="12">
        <v>20</v>
      </c>
      <c r="E2635" s="12" t="s">
        <v>14</v>
      </c>
      <c r="F2635" s="16" t="s">
        <v>192</v>
      </c>
      <c r="G2635" s="27">
        <f t="shared" ref="G2635:K2636" si="925">+G2636</f>
        <v>5574395000</v>
      </c>
      <c r="H2635" s="27">
        <f t="shared" si="925"/>
        <v>0</v>
      </c>
      <c r="I2635" s="27">
        <f t="shared" si="925"/>
        <v>0</v>
      </c>
      <c r="J2635" s="27">
        <f t="shared" si="925"/>
        <v>0</v>
      </c>
      <c r="K2635" s="27">
        <f t="shared" si="925"/>
        <v>4709671068</v>
      </c>
      <c r="L2635" s="27">
        <f t="shared" si="918"/>
        <v>-4709671068</v>
      </c>
      <c r="M2635" s="27">
        <f>+M2636</f>
        <v>864723932</v>
      </c>
      <c r="N2635" s="27">
        <f t="shared" ref="N2635:Q2636" si="926">+N2636</f>
        <v>0</v>
      </c>
      <c r="O2635" s="27">
        <f t="shared" si="926"/>
        <v>0</v>
      </c>
      <c r="P2635" s="27">
        <f t="shared" si="926"/>
        <v>0</v>
      </c>
      <c r="Q2635" s="27">
        <f t="shared" si="926"/>
        <v>0</v>
      </c>
    </row>
    <row r="2636" spans="1:17" ht="19.5" thickBot="1" x14ac:dyDescent="0.3">
      <c r="A2636" s="87" t="s">
        <v>516</v>
      </c>
      <c r="B2636" s="15" t="s">
        <v>193</v>
      </c>
      <c r="C2636" s="12" t="s">
        <v>16</v>
      </c>
      <c r="D2636" s="12">
        <v>20</v>
      </c>
      <c r="E2636" s="12" t="s">
        <v>14</v>
      </c>
      <c r="F2636" s="16" t="s">
        <v>194</v>
      </c>
      <c r="G2636" s="27">
        <f t="shared" si="925"/>
        <v>5574395000</v>
      </c>
      <c r="H2636" s="27">
        <f t="shared" si="925"/>
        <v>0</v>
      </c>
      <c r="I2636" s="27">
        <f t="shared" si="925"/>
        <v>0</v>
      </c>
      <c r="J2636" s="27">
        <f t="shared" si="925"/>
        <v>0</v>
      </c>
      <c r="K2636" s="27">
        <f t="shared" si="925"/>
        <v>4709671068</v>
      </c>
      <c r="L2636" s="27">
        <f t="shared" si="918"/>
        <v>-4709671068</v>
      </c>
      <c r="M2636" s="27">
        <f>+M2637</f>
        <v>864723932</v>
      </c>
      <c r="N2636" s="27">
        <f t="shared" si="926"/>
        <v>0</v>
      </c>
      <c r="O2636" s="27">
        <f t="shared" si="926"/>
        <v>0</v>
      </c>
      <c r="P2636" s="27">
        <f t="shared" si="926"/>
        <v>0</v>
      </c>
      <c r="Q2636" s="27">
        <f t="shared" si="926"/>
        <v>0</v>
      </c>
    </row>
    <row r="2637" spans="1:17" ht="32.25" thickBot="1" x14ac:dyDescent="0.3">
      <c r="A2637" s="87" t="s">
        <v>516</v>
      </c>
      <c r="B2637" s="18" t="s">
        <v>195</v>
      </c>
      <c r="C2637" s="19" t="s">
        <v>16</v>
      </c>
      <c r="D2637" s="19">
        <v>20</v>
      </c>
      <c r="E2637" s="19" t="s">
        <v>14</v>
      </c>
      <c r="F2637" s="20" t="s">
        <v>196</v>
      </c>
      <c r="G2637" s="32">
        <v>5574395000</v>
      </c>
      <c r="H2637" s="21">
        <v>0</v>
      </c>
      <c r="I2637" s="21">
        <v>0</v>
      </c>
      <c r="J2637" s="21">
        <v>0</v>
      </c>
      <c r="K2637" s="21">
        <v>4709671068</v>
      </c>
      <c r="L2637" s="21">
        <f t="shared" si="918"/>
        <v>-4709671068</v>
      </c>
      <c r="M2637" s="21">
        <f>+G2637+L2637</f>
        <v>864723932</v>
      </c>
      <c r="N2637" s="21">
        <v>0</v>
      </c>
      <c r="O2637" s="21">
        <v>0</v>
      </c>
      <c r="P2637" s="21">
        <v>0</v>
      </c>
      <c r="Q2637" s="21">
        <v>0</v>
      </c>
    </row>
    <row r="2638" spans="1:17" ht="19.5" thickBot="1" x14ac:dyDescent="0.3">
      <c r="A2638" s="87" t="s">
        <v>516</v>
      </c>
      <c r="B2638" s="15" t="s">
        <v>197</v>
      </c>
      <c r="C2638" s="12" t="s">
        <v>16</v>
      </c>
      <c r="D2638" s="12">
        <v>20</v>
      </c>
      <c r="E2638" s="12" t="s">
        <v>14</v>
      </c>
      <c r="F2638" s="16" t="s">
        <v>198</v>
      </c>
      <c r="G2638" s="27">
        <f t="shared" ref="G2638:K2639" si="927">+G2639</f>
        <v>193264000</v>
      </c>
      <c r="H2638" s="27">
        <f t="shared" si="927"/>
        <v>0</v>
      </c>
      <c r="I2638" s="27">
        <f t="shared" si="927"/>
        <v>0</v>
      </c>
      <c r="J2638" s="27">
        <f t="shared" si="927"/>
        <v>0</v>
      </c>
      <c r="K2638" s="27">
        <f t="shared" si="927"/>
        <v>134654012</v>
      </c>
      <c r="L2638" s="27">
        <f t="shared" si="918"/>
        <v>-134654012</v>
      </c>
      <c r="M2638" s="27">
        <f>+M2639</f>
        <v>58609988</v>
      </c>
      <c r="N2638" s="27">
        <f t="shared" ref="N2638:Q2639" si="928">+N2639</f>
        <v>58609988</v>
      </c>
      <c r="O2638" s="27">
        <f t="shared" si="928"/>
        <v>4784845</v>
      </c>
      <c r="P2638" s="27">
        <f t="shared" si="928"/>
        <v>4784845</v>
      </c>
      <c r="Q2638" s="27">
        <f t="shared" si="928"/>
        <v>4784845</v>
      </c>
    </row>
    <row r="2639" spans="1:17" ht="32.25" thickBot="1" x14ac:dyDescent="0.3">
      <c r="A2639" s="87" t="s">
        <v>516</v>
      </c>
      <c r="B2639" s="15" t="s">
        <v>199</v>
      </c>
      <c r="C2639" s="12" t="s">
        <v>16</v>
      </c>
      <c r="D2639" s="12">
        <v>20</v>
      </c>
      <c r="E2639" s="12" t="s">
        <v>14</v>
      </c>
      <c r="F2639" s="16" t="s">
        <v>200</v>
      </c>
      <c r="G2639" s="27">
        <f t="shared" si="927"/>
        <v>193264000</v>
      </c>
      <c r="H2639" s="27">
        <f t="shared" si="927"/>
        <v>0</v>
      </c>
      <c r="I2639" s="27">
        <f t="shared" si="927"/>
        <v>0</v>
      </c>
      <c r="J2639" s="27">
        <f t="shared" si="927"/>
        <v>0</v>
      </c>
      <c r="K2639" s="27">
        <f t="shared" si="927"/>
        <v>134654012</v>
      </c>
      <c r="L2639" s="27">
        <f t="shared" si="918"/>
        <v>-134654012</v>
      </c>
      <c r="M2639" s="27">
        <f>+M2640</f>
        <v>58609988</v>
      </c>
      <c r="N2639" s="27">
        <f t="shared" si="928"/>
        <v>58609988</v>
      </c>
      <c r="O2639" s="27">
        <f t="shared" si="928"/>
        <v>4784845</v>
      </c>
      <c r="P2639" s="27">
        <f t="shared" si="928"/>
        <v>4784845</v>
      </c>
      <c r="Q2639" s="27">
        <f t="shared" si="928"/>
        <v>4784845</v>
      </c>
    </row>
    <row r="2640" spans="1:17" ht="32.25" thickBot="1" x14ac:dyDescent="0.3">
      <c r="A2640" s="87" t="s">
        <v>516</v>
      </c>
      <c r="B2640" s="15" t="s">
        <v>201</v>
      </c>
      <c r="C2640" s="12" t="s">
        <v>16</v>
      </c>
      <c r="D2640" s="12">
        <v>20</v>
      </c>
      <c r="E2640" s="12" t="s">
        <v>14</v>
      </c>
      <c r="F2640" s="16" t="s">
        <v>202</v>
      </c>
      <c r="G2640" s="27">
        <f>+G2641+G2642</f>
        <v>193264000</v>
      </c>
      <c r="H2640" s="27">
        <f>+H2641+H2642</f>
        <v>0</v>
      </c>
      <c r="I2640" s="27">
        <f>+I2641+I2642</f>
        <v>0</v>
      </c>
      <c r="J2640" s="27">
        <f>+J2641+J2642</f>
        <v>0</v>
      </c>
      <c r="K2640" s="27">
        <f>+K2641+K2642</f>
        <v>134654012</v>
      </c>
      <c r="L2640" s="27">
        <f t="shared" si="918"/>
        <v>-134654012</v>
      </c>
      <c r="M2640" s="27">
        <f>+M2641+M2642</f>
        <v>58609988</v>
      </c>
      <c r="N2640" s="27">
        <f>+N2641+N2642</f>
        <v>58609988</v>
      </c>
      <c r="O2640" s="27">
        <f>+O2641+O2642</f>
        <v>4784845</v>
      </c>
      <c r="P2640" s="27">
        <f>+P2641+P2642</f>
        <v>4784845</v>
      </c>
      <c r="Q2640" s="27">
        <f>+Q2641+Q2642</f>
        <v>4784845</v>
      </c>
    </row>
    <row r="2641" spans="1:17" ht="19.5" thickBot="1" x14ac:dyDescent="0.3">
      <c r="A2641" s="87" t="s">
        <v>516</v>
      </c>
      <c r="B2641" s="18" t="s">
        <v>203</v>
      </c>
      <c r="C2641" s="19" t="s">
        <v>16</v>
      </c>
      <c r="D2641" s="19">
        <v>20</v>
      </c>
      <c r="E2641" s="19" t="s">
        <v>14</v>
      </c>
      <c r="F2641" s="20" t="s">
        <v>204</v>
      </c>
      <c r="G2641" s="21">
        <v>92662153</v>
      </c>
      <c r="H2641" s="21">
        <v>0</v>
      </c>
      <c r="I2641" s="21">
        <v>0</v>
      </c>
      <c r="J2641" s="21">
        <v>0</v>
      </c>
      <c r="K2641" s="21">
        <v>65529185</v>
      </c>
      <c r="L2641" s="21">
        <f t="shared" si="918"/>
        <v>-65529185</v>
      </c>
      <c r="M2641" s="21">
        <f t="shared" ref="M2641:M2649" si="929">+G2641+L2641</f>
        <v>27132968</v>
      </c>
      <c r="N2641" s="21">
        <v>27132968</v>
      </c>
      <c r="O2641" s="21">
        <v>2298613</v>
      </c>
      <c r="P2641" s="21">
        <v>2298613</v>
      </c>
      <c r="Q2641" s="21">
        <v>2298613</v>
      </c>
    </row>
    <row r="2642" spans="1:17" ht="32.25" thickBot="1" x14ac:dyDescent="0.3">
      <c r="A2642" s="87" t="s">
        <v>516</v>
      </c>
      <c r="B2642" s="18" t="s">
        <v>205</v>
      </c>
      <c r="C2642" s="19" t="s">
        <v>16</v>
      </c>
      <c r="D2642" s="19">
        <v>20</v>
      </c>
      <c r="E2642" s="19" t="s">
        <v>14</v>
      </c>
      <c r="F2642" s="20" t="s">
        <v>206</v>
      </c>
      <c r="G2642" s="21">
        <v>100601847</v>
      </c>
      <c r="H2642" s="21">
        <v>0</v>
      </c>
      <c r="I2642" s="21">
        <v>0</v>
      </c>
      <c r="J2642" s="21">
        <v>0</v>
      </c>
      <c r="K2642" s="21">
        <v>69124827</v>
      </c>
      <c r="L2642" s="21">
        <f t="shared" si="918"/>
        <v>-69124827</v>
      </c>
      <c r="M2642" s="21">
        <f t="shared" si="929"/>
        <v>31477020</v>
      </c>
      <c r="N2642" s="21">
        <v>31477020</v>
      </c>
      <c r="O2642" s="21">
        <v>2486232</v>
      </c>
      <c r="P2642" s="21">
        <v>2486232</v>
      </c>
      <c r="Q2642" s="21">
        <v>2486232</v>
      </c>
    </row>
    <row r="2643" spans="1:17" ht="19.5" thickBot="1" x14ac:dyDescent="0.3">
      <c r="A2643" s="87" t="s">
        <v>516</v>
      </c>
      <c r="B2643" s="15" t="s">
        <v>207</v>
      </c>
      <c r="C2643" s="12" t="s">
        <v>13</v>
      </c>
      <c r="D2643" s="12">
        <v>10</v>
      </c>
      <c r="E2643" s="12" t="s">
        <v>14</v>
      </c>
      <c r="F2643" s="16" t="s">
        <v>208</v>
      </c>
      <c r="G2643" s="27">
        <f t="shared" ref="G2643:K2645" si="930">+G2645</f>
        <v>1451042370</v>
      </c>
      <c r="H2643" s="27">
        <f t="shared" si="930"/>
        <v>0</v>
      </c>
      <c r="I2643" s="27">
        <f t="shared" si="930"/>
        <v>0</v>
      </c>
      <c r="J2643" s="27">
        <f t="shared" si="930"/>
        <v>0</v>
      </c>
      <c r="K2643" s="27">
        <f t="shared" si="930"/>
        <v>0</v>
      </c>
      <c r="L2643" s="27">
        <f t="shared" si="918"/>
        <v>0</v>
      </c>
      <c r="M2643" s="27">
        <f t="shared" si="929"/>
        <v>1451042370</v>
      </c>
      <c r="N2643" s="27">
        <f t="shared" ref="N2643:Q2645" si="931">+N2645</f>
        <v>0</v>
      </c>
      <c r="O2643" s="27">
        <f t="shared" si="931"/>
        <v>0</v>
      </c>
      <c r="P2643" s="27">
        <f t="shared" si="931"/>
        <v>0</v>
      </c>
      <c r="Q2643" s="27">
        <f t="shared" si="931"/>
        <v>0</v>
      </c>
    </row>
    <row r="2644" spans="1:17" ht="19.5" thickBot="1" x14ac:dyDescent="0.3">
      <c r="A2644" s="87" t="s">
        <v>516</v>
      </c>
      <c r="B2644" s="15" t="s">
        <v>207</v>
      </c>
      <c r="C2644" s="12" t="s">
        <v>16</v>
      </c>
      <c r="D2644" s="12">
        <v>20</v>
      </c>
      <c r="E2644" s="12" t="s">
        <v>14</v>
      </c>
      <c r="F2644" s="16" t="s">
        <v>208</v>
      </c>
      <c r="G2644" s="27">
        <f t="shared" si="930"/>
        <v>7632396000</v>
      </c>
      <c r="H2644" s="27">
        <f t="shared" si="930"/>
        <v>0</v>
      </c>
      <c r="I2644" s="27">
        <f t="shared" si="930"/>
        <v>0</v>
      </c>
      <c r="J2644" s="27">
        <f t="shared" si="930"/>
        <v>0</v>
      </c>
      <c r="K2644" s="27">
        <f t="shared" si="930"/>
        <v>0</v>
      </c>
      <c r="L2644" s="27">
        <f t="shared" si="918"/>
        <v>0</v>
      </c>
      <c r="M2644" s="27">
        <f t="shared" si="929"/>
        <v>7632396000</v>
      </c>
      <c r="N2644" s="27">
        <f t="shared" si="931"/>
        <v>2797914959.6400003</v>
      </c>
      <c r="O2644" s="27">
        <f t="shared" si="931"/>
        <v>2794889993.6399999</v>
      </c>
      <c r="P2644" s="27">
        <f t="shared" si="931"/>
        <v>2794889993.6399999</v>
      </c>
      <c r="Q2644" s="27">
        <f t="shared" si="931"/>
        <v>2794889993.6399999</v>
      </c>
    </row>
    <row r="2645" spans="1:17" ht="19.5" thickBot="1" x14ac:dyDescent="0.3">
      <c r="A2645" s="87" t="s">
        <v>516</v>
      </c>
      <c r="B2645" s="15" t="s">
        <v>209</v>
      </c>
      <c r="C2645" s="12" t="s">
        <v>13</v>
      </c>
      <c r="D2645" s="12">
        <v>10</v>
      </c>
      <c r="E2645" s="12" t="s">
        <v>14</v>
      </c>
      <c r="F2645" s="16" t="s">
        <v>210</v>
      </c>
      <c r="G2645" s="27">
        <f t="shared" si="930"/>
        <v>1451042370</v>
      </c>
      <c r="H2645" s="27">
        <f t="shared" si="930"/>
        <v>0</v>
      </c>
      <c r="I2645" s="27">
        <f t="shared" si="930"/>
        <v>0</v>
      </c>
      <c r="J2645" s="27">
        <f t="shared" si="930"/>
        <v>0</v>
      </c>
      <c r="K2645" s="27">
        <f t="shared" si="930"/>
        <v>0</v>
      </c>
      <c r="L2645" s="27">
        <f t="shared" si="918"/>
        <v>0</v>
      </c>
      <c r="M2645" s="27">
        <f t="shared" si="929"/>
        <v>1451042370</v>
      </c>
      <c r="N2645" s="27">
        <f t="shared" si="931"/>
        <v>0</v>
      </c>
      <c r="O2645" s="27">
        <f t="shared" si="931"/>
        <v>0</v>
      </c>
      <c r="P2645" s="27">
        <f t="shared" si="931"/>
        <v>0</v>
      </c>
      <c r="Q2645" s="27">
        <f t="shared" si="931"/>
        <v>0</v>
      </c>
    </row>
    <row r="2646" spans="1:17" ht="19.5" thickBot="1" x14ac:dyDescent="0.3">
      <c r="A2646" s="87" t="s">
        <v>516</v>
      </c>
      <c r="B2646" s="15" t="s">
        <v>209</v>
      </c>
      <c r="C2646" s="12" t="s">
        <v>16</v>
      </c>
      <c r="D2646" s="12">
        <v>20</v>
      </c>
      <c r="E2646" s="12" t="s">
        <v>14</v>
      </c>
      <c r="F2646" s="16" t="s">
        <v>210</v>
      </c>
      <c r="G2646" s="27">
        <f>+G2648+G2649</f>
        <v>7632396000</v>
      </c>
      <c r="H2646" s="27">
        <f>+H2648+H2649</f>
        <v>0</v>
      </c>
      <c r="I2646" s="27">
        <f>+I2648+I2649</f>
        <v>0</v>
      </c>
      <c r="J2646" s="27">
        <f>+J2648+J2649</f>
        <v>0</v>
      </c>
      <c r="K2646" s="27">
        <f>+K2648+K2649</f>
        <v>0</v>
      </c>
      <c r="L2646" s="27">
        <f t="shared" si="918"/>
        <v>0</v>
      </c>
      <c r="M2646" s="27">
        <f t="shared" si="929"/>
        <v>7632396000</v>
      </c>
      <c r="N2646" s="27">
        <f>+N2648+N2649</f>
        <v>2797914959.6400003</v>
      </c>
      <c r="O2646" s="27">
        <f>+O2648+O2649</f>
        <v>2794889993.6399999</v>
      </c>
      <c r="P2646" s="27">
        <f>+P2648+P2649</f>
        <v>2794889993.6399999</v>
      </c>
      <c r="Q2646" s="27">
        <f>+Q2648+Q2649</f>
        <v>2794889993.6399999</v>
      </c>
    </row>
    <row r="2647" spans="1:17" ht="19.5" thickBot="1" x14ac:dyDescent="0.3">
      <c r="A2647" s="87" t="s">
        <v>516</v>
      </c>
      <c r="B2647" s="18" t="s">
        <v>211</v>
      </c>
      <c r="C2647" s="19" t="s">
        <v>13</v>
      </c>
      <c r="D2647" s="19">
        <v>10</v>
      </c>
      <c r="E2647" s="19" t="s">
        <v>14</v>
      </c>
      <c r="F2647" s="20" t="s">
        <v>212</v>
      </c>
      <c r="G2647" s="21">
        <v>1451042370</v>
      </c>
      <c r="H2647" s="21">
        <v>0</v>
      </c>
      <c r="I2647" s="21">
        <v>0</v>
      </c>
      <c r="J2647" s="21">
        <v>0</v>
      </c>
      <c r="K2647" s="21">
        <v>0</v>
      </c>
      <c r="L2647" s="21">
        <f t="shared" si="918"/>
        <v>0</v>
      </c>
      <c r="M2647" s="21">
        <f t="shared" si="929"/>
        <v>1451042370</v>
      </c>
      <c r="N2647" s="21">
        <v>0</v>
      </c>
      <c r="O2647" s="21">
        <v>0</v>
      </c>
      <c r="P2647" s="21">
        <v>0</v>
      </c>
      <c r="Q2647" s="21">
        <v>0</v>
      </c>
    </row>
    <row r="2648" spans="1:17" ht="19.5" thickBot="1" x14ac:dyDescent="0.3">
      <c r="A2648" s="87" t="s">
        <v>516</v>
      </c>
      <c r="B2648" s="18" t="s">
        <v>211</v>
      </c>
      <c r="C2648" s="19" t="s">
        <v>16</v>
      </c>
      <c r="D2648" s="19">
        <v>20</v>
      </c>
      <c r="E2648" s="19" t="s">
        <v>14</v>
      </c>
      <c r="F2648" s="20" t="s">
        <v>212</v>
      </c>
      <c r="G2648" s="21">
        <v>3100000000</v>
      </c>
      <c r="H2648" s="21">
        <v>0</v>
      </c>
      <c r="I2648" s="21">
        <v>0</v>
      </c>
      <c r="J2648" s="21">
        <v>0</v>
      </c>
      <c r="K2648" s="21">
        <v>0</v>
      </c>
      <c r="L2648" s="21">
        <f t="shared" si="918"/>
        <v>0</v>
      </c>
      <c r="M2648" s="21">
        <f t="shared" si="929"/>
        <v>3100000000</v>
      </c>
      <c r="N2648" s="21">
        <v>1736951496.6400001</v>
      </c>
      <c r="O2648" s="21">
        <v>1734781445.28</v>
      </c>
      <c r="P2648" s="21">
        <v>1734781445.28</v>
      </c>
      <c r="Q2648" s="21">
        <v>1734781445.28</v>
      </c>
    </row>
    <row r="2649" spans="1:17" ht="19.5" thickBot="1" x14ac:dyDescent="0.3">
      <c r="A2649" s="87" t="s">
        <v>516</v>
      </c>
      <c r="B2649" s="18" t="s">
        <v>213</v>
      </c>
      <c r="C2649" s="19" t="s">
        <v>16</v>
      </c>
      <c r="D2649" s="19">
        <v>20</v>
      </c>
      <c r="E2649" s="19" t="s">
        <v>14</v>
      </c>
      <c r="F2649" s="20" t="s">
        <v>214</v>
      </c>
      <c r="G2649" s="21">
        <v>4532396000</v>
      </c>
      <c r="H2649" s="21">
        <v>0</v>
      </c>
      <c r="I2649" s="21">
        <v>0</v>
      </c>
      <c r="J2649" s="21">
        <v>0</v>
      </c>
      <c r="K2649" s="21">
        <v>0</v>
      </c>
      <c r="L2649" s="21">
        <f t="shared" si="918"/>
        <v>0</v>
      </c>
      <c r="M2649" s="21">
        <f t="shared" si="929"/>
        <v>4532396000</v>
      </c>
      <c r="N2649" s="21">
        <v>1060963463</v>
      </c>
      <c r="O2649" s="21">
        <v>1060108548.36</v>
      </c>
      <c r="P2649" s="21">
        <v>1060108548.36</v>
      </c>
      <c r="Q2649" s="21">
        <v>1060108548.36</v>
      </c>
    </row>
    <row r="2650" spans="1:17" ht="32.25" thickBot="1" x14ac:dyDescent="0.3">
      <c r="A2650" s="87" t="s">
        <v>516</v>
      </c>
      <c r="B2650" s="15" t="s">
        <v>215</v>
      </c>
      <c r="C2650" s="33" t="s">
        <v>16</v>
      </c>
      <c r="D2650" s="33">
        <v>20</v>
      </c>
      <c r="E2650" s="33" t="s">
        <v>14</v>
      </c>
      <c r="F2650" s="16" t="s">
        <v>216</v>
      </c>
      <c r="G2650" s="27">
        <f t="shared" ref="G2650:K2651" si="932">+G2651</f>
        <v>14051472000</v>
      </c>
      <c r="H2650" s="27">
        <f t="shared" si="932"/>
        <v>0</v>
      </c>
      <c r="I2650" s="27">
        <f t="shared" si="932"/>
        <v>0</v>
      </c>
      <c r="J2650" s="27">
        <f t="shared" si="932"/>
        <v>0</v>
      </c>
      <c r="K2650" s="27">
        <f t="shared" si="932"/>
        <v>0</v>
      </c>
      <c r="L2650" s="27">
        <f t="shared" si="918"/>
        <v>0</v>
      </c>
      <c r="M2650" s="27">
        <f>+M2651</f>
        <v>14051472000</v>
      </c>
      <c r="N2650" s="27">
        <f t="shared" ref="N2650:Q2651" si="933">+N2651</f>
        <v>12151431268</v>
      </c>
      <c r="O2650" s="27">
        <f t="shared" si="933"/>
        <v>12151431268</v>
      </c>
      <c r="P2650" s="27">
        <f t="shared" si="933"/>
        <v>12151431268</v>
      </c>
      <c r="Q2650" s="27">
        <f t="shared" si="933"/>
        <v>12151431268</v>
      </c>
    </row>
    <row r="2651" spans="1:17" ht="19.5" thickBot="1" x14ac:dyDescent="0.3">
      <c r="A2651" s="87" t="s">
        <v>516</v>
      </c>
      <c r="B2651" s="15" t="s">
        <v>217</v>
      </c>
      <c r="C2651" s="33" t="s">
        <v>16</v>
      </c>
      <c r="D2651" s="33">
        <v>20</v>
      </c>
      <c r="E2651" s="33" t="s">
        <v>14</v>
      </c>
      <c r="F2651" s="16" t="s">
        <v>218</v>
      </c>
      <c r="G2651" s="27">
        <f t="shared" si="932"/>
        <v>14051472000</v>
      </c>
      <c r="H2651" s="27">
        <f t="shared" si="932"/>
        <v>0</v>
      </c>
      <c r="I2651" s="27">
        <f t="shared" si="932"/>
        <v>0</v>
      </c>
      <c r="J2651" s="27">
        <f t="shared" si="932"/>
        <v>0</v>
      </c>
      <c r="K2651" s="27">
        <f t="shared" si="932"/>
        <v>0</v>
      </c>
      <c r="L2651" s="27">
        <f t="shared" si="918"/>
        <v>0</v>
      </c>
      <c r="M2651" s="27">
        <f>+M2652</f>
        <v>14051472000</v>
      </c>
      <c r="N2651" s="27">
        <f t="shared" si="933"/>
        <v>12151431268</v>
      </c>
      <c r="O2651" s="27">
        <f t="shared" si="933"/>
        <v>12151431268</v>
      </c>
      <c r="P2651" s="27">
        <f t="shared" si="933"/>
        <v>12151431268</v>
      </c>
      <c r="Q2651" s="27">
        <f t="shared" si="933"/>
        <v>12151431268</v>
      </c>
    </row>
    <row r="2652" spans="1:17" ht="19.5" thickBot="1" x14ac:dyDescent="0.3">
      <c r="A2652" s="87" t="s">
        <v>516</v>
      </c>
      <c r="B2652" s="34" t="s">
        <v>219</v>
      </c>
      <c r="C2652" s="35" t="s">
        <v>16</v>
      </c>
      <c r="D2652" s="35">
        <v>20</v>
      </c>
      <c r="E2652" s="35" t="s">
        <v>14</v>
      </c>
      <c r="F2652" s="36" t="s">
        <v>220</v>
      </c>
      <c r="G2652" s="37">
        <v>14051472000</v>
      </c>
      <c r="H2652" s="37">
        <v>0</v>
      </c>
      <c r="I2652" s="37">
        <v>0</v>
      </c>
      <c r="J2652" s="37"/>
      <c r="K2652" s="37">
        <v>0</v>
      </c>
      <c r="L2652" s="37">
        <f t="shared" si="918"/>
        <v>0</v>
      </c>
      <c r="M2652" s="37">
        <f>+G2652+L2652</f>
        <v>14051472000</v>
      </c>
      <c r="N2652" s="21">
        <v>12151431268</v>
      </c>
      <c r="O2652" s="21">
        <v>12151431268</v>
      </c>
      <c r="P2652" s="21">
        <v>12151431268</v>
      </c>
      <c r="Q2652" s="21">
        <v>12151431268</v>
      </c>
    </row>
    <row r="2653" spans="1:17" ht="19.5" thickBot="1" x14ac:dyDescent="0.3">
      <c r="A2653" s="87" t="s">
        <v>516</v>
      </c>
      <c r="B2653" s="7" t="s">
        <v>221</v>
      </c>
      <c r="C2653" s="39" t="s">
        <v>13</v>
      </c>
      <c r="D2653" s="40">
        <v>11</v>
      </c>
      <c r="E2653" s="39" t="s">
        <v>222</v>
      </c>
      <c r="F2653" s="9" t="s">
        <v>223</v>
      </c>
      <c r="G2653" s="10">
        <f t="shared" ref="G2653:K2655" si="934">+G2655</f>
        <v>139786580047</v>
      </c>
      <c r="H2653" s="10">
        <f t="shared" si="934"/>
        <v>0</v>
      </c>
      <c r="I2653" s="10">
        <f t="shared" si="934"/>
        <v>0</v>
      </c>
      <c r="J2653" s="10">
        <f t="shared" si="934"/>
        <v>0</v>
      </c>
      <c r="K2653" s="10">
        <f t="shared" si="934"/>
        <v>0</v>
      </c>
      <c r="L2653" s="10">
        <f t="shared" si="918"/>
        <v>0</v>
      </c>
      <c r="M2653" s="10">
        <f>+M2655</f>
        <v>139786580047</v>
      </c>
      <c r="N2653" s="10">
        <f t="shared" ref="N2653:Q2655" si="935">+N2655</f>
        <v>139786580047</v>
      </c>
      <c r="O2653" s="10">
        <f t="shared" si="935"/>
        <v>139786580047</v>
      </c>
      <c r="P2653" s="10">
        <f t="shared" si="935"/>
        <v>139786580047</v>
      </c>
      <c r="Q2653" s="10">
        <f t="shared" si="935"/>
        <v>139786580047</v>
      </c>
    </row>
    <row r="2654" spans="1:17" ht="19.5" thickBot="1" x14ac:dyDescent="0.3">
      <c r="A2654" s="87" t="s">
        <v>516</v>
      </c>
      <c r="B2654" s="7" t="s">
        <v>221</v>
      </c>
      <c r="C2654" s="39" t="s">
        <v>13</v>
      </c>
      <c r="D2654" s="40">
        <v>11</v>
      </c>
      <c r="E2654" s="39" t="s">
        <v>14</v>
      </c>
      <c r="F2654" s="9" t="s">
        <v>223</v>
      </c>
      <c r="G2654" s="10">
        <f t="shared" si="934"/>
        <v>1027817755000</v>
      </c>
      <c r="H2654" s="10">
        <f t="shared" si="934"/>
        <v>0</v>
      </c>
      <c r="I2654" s="10">
        <f t="shared" si="934"/>
        <v>0</v>
      </c>
      <c r="J2654" s="10">
        <f t="shared" si="934"/>
        <v>0</v>
      </c>
      <c r="K2654" s="10">
        <f t="shared" si="934"/>
        <v>0</v>
      </c>
      <c r="L2654" s="10">
        <f t="shared" si="918"/>
        <v>0</v>
      </c>
      <c r="M2654" s="10">
        <f>+M2656</f>
        <v>1027817755000</v>
      </c>
      <c r="N2654" s="10">
        <f t="shared" si="935"/>
        <v>792516303980</v>
      </c>
      <c r="O2654" s="10">
        <f t="shared" si="935"/>
        <v>792516303980</v>
      </c>
      <c r="P2654" s="10">
        <f t="shared" si="935"/>
        <v>792516303980</v>
      </c>
      <c r="Q2654" s="10">
        <f t="shared" si="935"/>
        <v>792516303980</v>
      </c>
    </row>
    <row r="2655" spans="1:17" ht="19.5" thickBot="1" x14ac:dyDescent="0.3">
      <c r="A2655" s="87" t="s">
        <v>516</v>
      </c>
      <c r="B2655" s="15" t="s">
        <v>224</v>
      </c>
      <c r="C2655" s="12" t="s">
        <v>13</v>
      </c>
      <c r="D2655" s="12">
        <v>11</v>
      </c>
      <c r="E2655" s="12" t="s">
        <v>222</v>
      </c>
      <c r="F2655" s="16" t="s">
        <v>225</v>
      </c>
      <c r="G2655" s="28">
        <f t="shared" si="934"/>
        <v>139786580047</v>
      </c>
      <c r="H2655" s="28">
        <f t="shared" si="934"/>
        <v>0</v>
      </c>
      <c r="I2655" s="28">
        <f t="shared" si="934"/>
        <v>0</v>
      </c>
      <c r="J2655" s="28">
        <f t="shared" si="934"/>
        <v>0</v>
      </c>
      <c r="K2655" s="28">
        <f t="shared" si="934"/>
        <v>0</v>
      </c>
      <c r="L2655" s="28">
        <f t="shared" si="918"/>
        <v>0</v>
      </c>
      <c r="M2655" s="28">
        <f>+M2657</f>
        <v>139786580047</v>
      </c>
      <c r="N2655" s="28">
        <f t="shared" si="935"/>
        <v>139786580047</v>
      </c>
      <c r="O2655" s="28">
        <f t="shared" si="935"/>
        <v>139786580047</v>
      </c>
      <c r="P2655" s="28">
        <f t="shared" si="935"/>
        <v>139786580047</v>
      </c>
      <c r="Q2655" s="28">
        <f t="shared" si="935"/>
        <v>139786580047</v>
      </c>
    </row>
    <row r="2656" spans="1:17" ht="19.5" thickBot="1" x14ac:dyDescent="0.3">
      <c r="A2656" s="87" t="s">
        <v>516</v>
      </c>
      <c r="B2656" s="15" t="s">
        <v>224</v>
      </c>
      <c r="C2656" s="33" t="s">
        <v>13</v>
      </c>
      <c r="D2656" s="33">
        <v>11</v>
      </c>
      <c r="E2656" s="33" t="s">
        <v>14</v>
      </c>
      <c r="F2656" s="16" t="s">
        <v>225</v>
      </c>
      <c r="G2656" s="28">
        <f>+G2660</f>
        <v>1027817755000</v>
      </c>
      <c r="H2656" s="28">
        <f>+H2660</f>
        <v>0</v>
      </c>
      <c r="I2656" s="28">
        <f>+I2660</f>
        <v>0</v>
      </c>
      <c r="J2656" s="28">
        <f>+J2660</f>
        <v>0</v>
      </c>
      <c r="K2656" s="28">
        <f>+K2660</f>
        <v>0</v>
      </c>
      <c r="L2656" s="28">
        <f t="shared" si="918"/>
        <v>0</v>
      </c>
      <c r="M2656" s="28">
        <f>+M2660</f>
        <v>1027817755000</v>
      </c>
      <c r="N2656" s="28">
        <f>+N2660</f>
        <v>792516303980</v>
      </c>
      <c r="O2656" s="28">
        <f>+O2660</f>
        <v>792516303980</v>
      </c>
      <c r="P2656" s="28">
        <f>+P2660</f>
        <v>792516303980</v>
      </c>
      <c r="Q2656" s="28">
        <f>+Q2660</f>
        <v>792516303980</v>
      </c>
    </row>
    <row r="2657" spans="1:17" ht="19.5" thickBot="1" x14ac:dyDescent="0.3">
      <c r="A2657" s="87" t="s">
        <v>516</v>
      </c>
      <c r="B2657" s="15" t="s">
        <v>226</v>
      </c>
      <c r="C2657" s="12" t="s">
        <v>13</v>
      </c>
      <c r="D2657" s="12">
        <v>11</v>
      </c>
      <c r="E2657" s="12" t="s">
        <v>222</v>
      </c>
      <c r="F2657" s="16" t="s">
        <v>227</v>
      </c>
      <c r="G2657" s="28">
        <f t="shared" ref="G2657:K2658" si="936">+G2658</f>
        <v>139786580047</v>
      </c>
      <c r="H2657" s="28">
        <f t="shared" si="936"/>
        <v>0</v>
      </c>
      <c r="I2657" s="28">
        <f t="shared" si="936"/>
        <v>0</v>
      </c>
      <c r="J2657" s="28">
        <f t="shared" si="936"/>
        <v>0</v>
      </c>
      <c r="K2657" s="28">
        <f t="shared" si="936"/>
        <v>0</v>
      </c>
      <c r="L2657" s="28">
        <f t="shared" si="918"/>
        <v>0</v>
      </c>
      <c r="M2657" s="28">
        <f t="shared" ref="M2657:Q2658" si="937">+M2658</f>
        <v>139786580047</v>
      </c>
      <c r="N2657" s="28">
        <f t="shared" si="937"/>
        <v>139786580047</v>
      </c>
      <c r="O2657" s="28">
        <f t="shared" si="937"/>
        <v>139786580047</v>
      </c>
      <c r="P2657" s="28">
        <f t="shared" si="937"/>
        <v>139786580047</v>
      </c>
      <c r="Q2657" s="28">
        <f t="shared" si="937"/>
        <v>139786580047</v>
      </c>
    </row>
    <row r="2658" spans="1:17" ht="19.5" thickBot="1" x14ac:dyDescent="0.3">
      <c r="A2658" s="87" t="s">
        <v>516</v>
      </c>
      <c r="B2658" s="15" t="s">
        <v>228</v>
      </c>
      <c r="C2658" s="12" t="s">
        <v>13</v>
      </c>
      <c r="D2658" s="12">
        <v>11</v>
      </c>
      <c r="E2658" s="12" t="s">
        <v>222</v>
      </c>
      <c r="F2658" s="16" t="s">
        <v>229</v>
      </c>
      <c r="G2658" s="28">
        <f t="shared" si="936"/>
        <v>139786580047</v>
      </c>
      <c r="H2658" s="28">
        <f t="shared" si="936"/>
        <v>0</v>
      </c>
      <c r="I2658" s="28">
        <f t="shared" si="936"/>
        <v>0</v>
      </c>
      <c r="J2658" s="28">
        <f t="shared" si="936"/>
        <v>0</v>
      </c>
      <c r="K2658" s="28">
        <f t="shared" si="936"/>
        <v>0</v>
      </c>
      <c r="L2658" s="28">
        <f t="shared" si="918"/>
        <v>0</v>
      </c>
      <c r="M2658" s="28">
        <f t="shared" si="937"/>
        <v>139786580047</v>
      </c>
      <c r="N2658" s="28">
        <f t="shared" si="937"/>
        <v>139786580047</v>
      </c>
      <c r="O2658" s="28">
        <f t="shared" si="937"/>
        <v>139786580047</v>
      </c>
      <c r="P2658" s="28">
        <f t="shared" si="937"/>
        <v>139786580047</v>
      </c>
      <c r="Q2658" s="28">
        <f t="shared" si="937"/>
        <v>139786580047</v>
      </c>
    </row>
    <row r="2659" spans="1:17" ht="19.5" thickBot="1" x14ac:dyDescent="0.3">
      <c r="A2659" s="87" t="s">
        <v>516</v>
      </c>
      <c r="B2659" s="18" t="s">
        <v>230</v>
      </c>
      <c r="C2659" s="19" t="s">
        <v>13</v>
      </c>
      <c r="D2659" s="19">
        <v>11</v>
      </c>
      <c r="E2659" s="19" t="s">
        <v>222</v>
      </c>
      <c r="F2659" s="20" t="s">
        <v>13</v>
      </c>
      <c r="G2659" s="23">
        <v>139786580047</v>
      </c>
      <c r="H2659" s="23">
        <v>0</v>
      </c>
      <c r="I2659" s="23">
        <v>0</v>
      </c>
      <c r="J2659" s="23"/>
      <c r="K2659" s="23">
        <v>0</v>
      </c>
      <c r="L2659" s="23">
        <f t="shared" si="918"/>
        <v>0</v>
      </c>
      <c r="M2659" s="23">
        <f>+G2659+L2659</f>
        <v>139786580047</v>
      </c>
      <c r="N2659" s="21">
        <v>139786580047</v>
      </c>
      <c r="O2659" s="21">
        <v>139786580047</v>
      </c>
      <c r="P2659" s="21">
        <v>139786580047</v>
      </c>
      <c r="Q2659" s="21">
        <v>139786580047</v>
      </c>
    </row>
    <row r="2660" spans="1:17" ht="19.5" thickBot="1" x14ac:dyDescent="0.3">
      <c r="A2660" s="87" t="s">
        <v>516</v>
      </c>
      <c r="B2660" s="15" t="s">
        <v>231</v>
      </c>
      <c r="C2660" s="33" t="s">
        <v>13</v>
      </c>
      <c r="D2660" s="33">
        <v>11</v>
      </c>
      <c r="E2660" s="33" t="s">
        <v>14</v>
      </c>
      <c r="F2660" s="16" t="s">
        <v>232</v>
      </c>
      <c r="G2660" s="28">
        <f>+G2661</f>
        <v>1027817755000</v>
      </c>
      <c r="H2660" s="28">
        <f>+H2661</f>
        <v>0</v>
      </c>
      <c r="I2660" s="28">
        <f>+I2661</f>
        <v>0</v>
      </c>
      <c r="J2660" s="28">
        <f>+J2661</f>
        <v>0</v>
      </c>
      <c r="K2660" s="28">
        <f>+K2661</f>
        <v>0</v>
      </c>
      <c r="L2660" s="28">
        <f t="shared" si="918"/>
        <v>0</v>
      </c>
      <c r="M2660" s="28">
        <f>+M2661</f>
        <v>1027817755000</v>
      </c>
      <c r="N2660" s="28">
        <f>+N2661</f>
        <v>792516303980</v>
      </c>
      <c r="O2660" s="28">
        <f>+O2661</f>
        <v>792516303980</v>
      </c>
      <c r="P2660" s="28">
        <f>+P2661</f>
        <v>792516303980</v>
      </c>
      <c r="Q2660" s="28">
        <f>+Q2661</f>
        <v>792516303980</v>
      </c>
    </row>
    <row r="2661" spans="1:17" ht="19.5" thickBot="1" x14ac:dyDescent="0.3">
      <c r="A2661" s="87" t="s">
        <v>516</v>
      </c>
      <c r="B2661" s="34" t="s">
        <v>233</v>
      </c>
      <c r="C2661" s="35" t="s">
        <v>13</v>
      </c>
      <c r="D2661" s="35">
        <v>11</v>
      </c>
      <c r="E2661" s="35" t="s">
        <v>14</v>
      </c>
      <c r="F2661" s="36" t="s">
        <v>234</v>
      </c>
      <c r="G2661" s="21">
        <v>1027817755000</v>
      </c>
      <c r="H2661" s="38">
        <v>0</v>
      </c>
      <c r="I2661" s="38">
        <v>0</v>
      </c>
      <c r="J2661" s="38">
        <v>0</v>
      </c>
      <c r="K2661" s="38">
        <v>0</v>
      </c>
      <c r="L2661" s="38">
        <f t="shared" si="918"/>
        <v>0</v>
      </c>
      <c r="M2661" s="38">
        <f>+G2661+L2661</f>
        <v>1027817755000</v>
      </c>
      <c r="N2661" s="21">
        <v>792516303980</v>
      </c>
      <c r="O2661" s="21">
        <v>792516303980</v>
      </c>
      <c r="P2661" s="21">
        <v>792516303980</v>
      </c>
      <c r="Q2661" s="21">
        <v>792516303980</v>
      </c>
    </row>
    <row r="2662" spans="1:17" ht="19.5" thickBot="1" x14ac:dyDescent="0.3">
      <c r="A2662" s="87" t="s">
        <v>516</v>
      </c>
      <c r="B2662" s="7" t="s">
        <v>235</v>
      </c>
      <c r="C2662" s="39" t="s">
        <v>13</v>
      </c>
      <c r="D2662" s="40">
        <v>11</v>
      </c>
      <c r="E2662" s="39" t="s">
        <v>14</v>
      </c>
      <c r="F2662" s="9" t="s">
        <v>236</v>
      </c>
      <c r="G2662" s="10">
        <f>+G2665</f>
        <v>25000000000</v>
      </c>
      <c r="H2662" s="10">
        <f>+H2665</f>
        <v>0</v>
      </c>
      <c r="I2662" s="10">
        <f>+I2665</f>
        <v>0</v>
      </c>
      <c r="J2662" s="10">
        <f>+J2665</f>
        <v>0</v>
      </c>
      <c r="K2662" s="10">
        <f>+K2665</f>
        <v>0</v>
      </c>
      <c r="L2662" s="10">
        <f t="shared" si="918"/>
        <v>0</v>
      </c>
      <c r="M2662" s="10">
        <f>+M2665</f>
        <v>25000000000</v>
      </c>
      <c r="N2662" s="10">
        <f>+N2665</f>
        <v>4391290743.8699999</v>
      </c>
      <c r="O2662" s="10">
        <f>+O2665</f>
        <v>2304567030.96</v>
      </c>
      <c r="P2662" s="10">
        <f>+P2665</f>
        <v>1810023433.46</v>
      </c>
      <c r="Q2662" s="10">
        <f>+Q2665</f>
        <v>1810023433.46</v>
      </c>
    </row>
    <row r="2663" spans="1:17" ht="19.5" thickBot="1" x14ac:dyDescent="0.3">
      <c r="A2663" s="87" t="s">
        <v>516</v>
      </c>
      <c r="B2663" s="7" t="s">
        <v>235</v>
      </c>
      <c r="C2663" s="39" t="s">
        <v>13</v>
      </c>
      <c r="D2663" s="40">
        <v>13</v>
      </c>
      <c r="E2663" s="39" t="s">
        <v>14</v>
      </c>
      <c r="F2663" s="9" t="s">
        <v>236</v>
      </c>
      <c r="G2663" s="10">
        <f>+G2666+G2771+G2781+G2795+G2805+G2811</f>
        <v>4393946143700</v>
      </c>
      <c r="H2663" s="10">
        <f>+H2666+H2771+H2781+H2795+H2805+H2811</f>
        <v>0</v>
      </c>
      <c r="I2663" s="10">
        <f>+I2666+I2771+I2781+I2795+I2805+I2811</f>
        <v>0</v>
      </c>
      <c r="J2663" s="10">
        <f>+J2666+J2771+J2781+J2795+J2805+J2811</f>
        <v>0</v>
      </c>
      <c r="K2663" s="10">
        <f>+K2666+K2771+K2781+K2795+K2805+K2811</f>
        <v>0</v>
      </c>
      <c r="L2663" s="10">
        <f t="shared" ref="L2663:L2726" si="938">+H2663-I2663+J2663-K2663</f>
        <v>0</v>
      </c>
      <c r="M2663" s="10">
        <f>+M2666+M2771+M2781+M2795+M2805+M2811</f>
        <v>4393946143700</v>
      </c>
      <c r="N2663" s="10">
        <f>+N2666+N2771+N2781+N2795+N2805+N2811</f>
        <v>4277899219998.8994</v>
      </c>
      <c r="O2663" s="10">
        <f>+O2666+O2771+O2781+O2795+O2805+O2811</f>
        <v>4276216433337.8696</v>
      </c>
      <c r="P2663" s="10">
        <f>+P2666+P2771+P2781+P2795+P2805+P2811</f>
        <v>346927593728.22992</v>
      </c>
      <c r="Q2663" s="10">
        <f>+Q2666+Q2771+Q2781+Q2795+Q2805+Q2811</f>
        <v>346608174128.22992</v>
      </c>
    </row>
    <row r="2664" spans="1:17" ht="19.5" thickBot="1" x14ac:dyDescent="0.3">
      <c r="A2664" s="87" t="s">
        <v>516</v>
      </c>
      <c r="B2664" s="7" t="s">
        <v>235</v>
      </c>
      <c r="C2664" s="39" t="s">
        <v>16</v>
      </c>
      <c r="D2664" s="40">
        <v>20</v>
      </c>
      <c r="E2664" s="39" t="s">
        <v>14</v>
      </c>
      <c r="F2664" s="9" t="s">
        <v>236</v>
      </c>
      <c r="G2664" s="10">
        <f>+G2782+G2812</f>
        <v>86235881312</v>
      </c>
      <c r="H2664" s="10">
        <f>+H2782+H2812</f>
        <v>0</v>
      </c>
      <c r="I2664" s="10">
        <f>+I2782+I2812</f>
        <v>0</v>
      </c>
      <c r="J2664" s="10">
        <f>+J2782+J2812</f>
        <v>2169597828.6199999</v>
      </c>
      <c r="K2664" s="10">
        <f>+K2782+K2812</f>
        <v>2169597828.6199999</v>
      </c>
      <c r="L2664" s="10">
        <f t="shared" si="938"/>
        <v>0</v>
      </c>
      <c r="M2664" s="10">
        <f>+M2782+M2812</f>
        <v>86235881312</v>
      </c>
      <c r="N2664" s="10">
        <f>+N2782+N2812</f>
        <v>74412328936.619995</v>
      </c>
      <c r="O2664" s="10">
        <f>+O2782+O2812</f>
        <v>73030928176.169998</v>
      </c>
      <c r="P2664" s="10">
        <f>+P2782+P2812</f>
        <v>31668883436.200001</v>
      </c>
      <c r="Q2664" s="10">
        <f>+Q2782+Q2812</f>
        <v>31668883436.200001</v>
      </c>
    </row>
    <row r="2665" spans="1:17" ht="19.5" thickBot="1" x14ac:dyDescent="0.3">
      <c r="A2665" s="87" t="s">
        <v>516</v>
      </c>
      <c r="B2665" s="11" t="s">
        <v>237</v>
      </c>
      <c r="C2665" s="41" t="s">
        <v>13</v>
      </c>
      <c r="D2665" s="41">
        <v>11</v>
      </c>
      <c r="E2665" s="41" t="s">
        <v>14</v>
      </c>
      <c r="F2665" s="13" t="s">
        <v>238</v>
      </c>
      <c r="G2665" s="42">
        <f t="shared" ref="G2665:K2666" si="939">+G2667</f>
        <v>25000000000</v>
      </c>
      <c r="H2665" s="42">
        <f t="shared" si="939"/>
        <v>0</v>
      </c>
      <c r="I2665" s="42">
        <f t="shared" si="939"/>
        <v>0</v>
      </c>
      <c r="J2665" s="42">
        <f t="shared" si="939"/>
        <v>0</v>
      </c>
      <c r="K2665" s="42">
        <f t="shared" si="939"/>
        <v>0</v>
      </c>
      <c r="L2665" s="42">
        <f t="shared" si="938"/>
        <v>0</v>
      </c>
      <c r="M2665" s="42">
        <f>+M2667</f>
        <v>25000000000</v>
      </c>
      <c r="N2665" s="42">
        <f t="shared" ref="N2665:Q2666" si="940">+N2667</f>
        <v>4391290743.8699999</v>
      </c>
      <c r="O2665" s="42">
        <f t="shared" si="940"/>
        <v>2304567030.96</v>
      </c>
      <c r="P2665" s="42">
        <f t="shared" si="940"/>
        <v>1810023433.46</v>
      </c>
      <c r="Q2665" s="42">
        <f t="shared" si="940"/>
        <v>1810023433.46</v>
      </c>
    </row>
    <row r="2666" spans="1:17" ht="19.5" thickBot="1" x14ac:dyDescent="0.3">
      <c r="A2666" s="87" t="s">
        <v>516</v>
      </c>
      <c r="B2666" s="15" t="s">
        <v>237</v>
      </c>
      <c r="C2666" s="12" t="s">
        <v>13</v>
      </c>
      <c r="D2666" s="12">
        <v>13</v>
      </c>
      <c r="E2666" s="12" t="s">
        <v>14</v>
      </c>
      <c r="F2666" s="16" t="s">
        <v>238</v>
      </c>
      <c r="G2666" s="27">
        <f t="shared" si="939"/>
        <v>4326815240292</v>
      </c>
      <c r="H2666" s="27">
        <f t="shared" si="939"/>
        <v>0</v>
      </c>
      <c r="I2666" s="27">
        <f t="shared" si="939"/>
        <v>0</v>
      </c>
      <c r="J2666" s="27">
        <f t="shared" si="939"/>
        <v>0</v>
      </c>
      <c r="K2666" s="27">
        <f t="shared" si="939"/>
        <v>0</v>
      </c>
      <c r="L2666" s="27">
        <f t="shared" si="938"/>
        <v>0</v>
      </c>
      <c r="M2666" s="27">
        <f>+M2668</f>
        <v>4326815240292</v>
      </c>
      <c r="N2666" s="27">
        <f t="shared" si="940"/>
        <v>4246201812869.5898</v>
      </c>
      <c r="O2666" s="27">
        <f t="shared" si="940"/>
        <v>4245773930787.5801</v>
      </c>
      <c r="P2666" s="27">
        <f t="shared" si="940"/>
        <v>326116561470.73999</v>
      </c>
      <c r="Q2666" s="27">
        <f t="shared" si="940"/>
        <v>325962651467.73999</v>
      </c>
    </row>
    <row r="2667" spans="1:17" ht="19.5" thickBot="1" x14ac:dyDescent="0.3">
      <c r="A2667" s="87" t="s">
        <v>516</v>
      </c>
      <c r="B2667" s="15" t="s">
        <v>239</v>
      </c>
      <c r="C2667" s="12" t="s">
        <v>13</v>
      </c>
      <c r="D2667" s="12">
        <v>11</v>
      </c>
      <c r="E2667" s="12" t="s">
        <v>14</v>
      </c>
      <c r="F2667" s="16" t="s">
        <v>240</v>
      </c>
      <c r="G2667" s="27">
        <f>+G2763</f>
        <v>25000000000</v>
      </c>
      <c r="H2667" s="27">
        <f>+H2763</f>
        <v>0</v>
      </c>
      <c r="I2667" s="27">
        <f>+I2763</f>
        <v>0</v>
      </c>
      <c r="J2667" s="27">
        <f>+J2763</f>
        <v>0</v>
      </c>
      <c r="K2667" s="27">
        <f>+K2763</f>
        <v>0</v>
      </c>
      <c r="L2667" s="27">
        <f t="shared" si="938"/>
        <v>0</v>
      </c>
      <c r="M2667" s="27">
        <f>+M2763</f>
        <v>25000000000</v>
      </c>
      <c r="N2667" s="27">
        <f>+N2763</f>
        <v>4391290743.8699999</v>
      </c>
      <c r="O2667" s="27">
        <f>+O2763</f>
        <v>2304567030.96</v>
      </c>
      <c r="P2667" s="27">
        <f>+P2763</f>
        <v>1810023433.46</v>
      </c>
      <c r="Q2667" s="27">
        <f>+Q2763</f>
        <v>1810023433.46</v>
      </c>
    </row>
    <row r="2668" spans="1:17" ht="19.5" thickBot="1" x14ac:dyDescent="0.3">
      <c r="A2668" s="87" t="s">
        <v>516</v>
      </c>
      <c r="B2668" s="15" t="s">
        <v>239</v>
      </c>
      <c r="C2668" s="12" t="s">
        <v>13</v>
      </c>
      <c r="D2668" s="12">
        <v>13</v>
      </c>
      <c r="E2668" s="12" t="s">
        <v>14</v>
      </c>
      <c r="F2668" s="16" t="s">
        <v>240</v>
      </c>
      <c r="G2668" s="27">
        <f>+G2670+G2674+G2678+G2682+G2686+G2690+G2694+G2698+G2702+G2706+G2710+G2714+G2718+G2722+G2726+G2730+G2734+G2739+G2742+G2746+G2750+G2754+G2758+G2762</f>
        <v>4326815240292</v>
      </c>
      <c r="H2668" s="27">
        <f>+H2670+H2674+H2678+H2682+H2686+H2690+H2694+H2698+H2702+H2706+H2710+H2714+H2718+H2722+H2726+H2730+H2734+H2739+H2742+H2746+H2750+H2754+H2758+H2762</f>
        <v>0</v>
      </c>
      <c r="I2668" s="27">
        <f>+I2670+I2674+I2678+I2682+I2686+I2690+I2694+I2698+I2702+I2706+I2710+I2714+I2718+I2722+I2726+I2730+I2734+I2739+I2742+I2746+I2750+I2754+I2758+I2762</f>
        <v>0</v>
      </c>
      <c r="J2668" s="27">
        <f>+J2670+J2674+J2678+J2682+J2686+J2690+J2694+J2698+J2702+J2706+J2710+J2714+J2718+J2722+J2726+J2730+J2734+J2739+J2742+J2746+J2750+J2754+J2758+J2762</f>
        <v>0</v>
      </c>
      <c r="K2668" s="27">
        <f>+K2670+K2674+K2678+K2682+K2686+K2690+K2694+K2698+K2702+K2706+K2710+K2714+K2718+K2722+K2726+K2730+K2734+K2739+K2742+K2746+K2750+K2754+K2758+K2762</f>
        <v>0</v>
      </c>
      <c r="L2668" s="27">
        <f t="shared" si="938"/>
        <v>0</v>
      </c>
      <c r="M2668" s="27">
        <f>+M2670+M2674+M2678+M2682+M2686+M2690+M2694+M2698+M2702+M2706+M2710+M2714+M2718+M2722+M2726+M2730+M2734+M2739+M2742+M2746+M2750+M2754+M2758+M2762</f>
        <v>4326815240292</v>
      </c>
      <c r="N2668" s="27">
        <f>+N2670+N2674+N2678+N2682+N2686+N2690+N2694+N2698+N2702+N2706+N2710+N2714+N2718+N2722+N2726+N2730+N2734+N2739+N2742+N2746+N2750+N2754+N2758+N2762</f>
        <v>4246201812869.5898</v>
      </c>
      <c r="O2668" s="27">
        <f>+O2670+O2674+O2678+O2682+O2686+O2690+O2694+O2698+O2702+O2706+O2710+O2714+O2718+O2722+O2726+O2730+O2734+O2739+O2742+O2746+O2750+O2754+O2758+O2762</f>
        <v>4245773930787.5801</v>
      </c>
      <c r="P2668" s="27">
        <f>+P2670+P2674+P2678+P2682+P2686+P2690+P2694+P2698+P2702+P2706+P2710+P2714+P2718+P2722+P2726+P2730+P2734+P2739+P2742+P2746+P2750+P2754+P2758+P2762</f>
        <v>326116561470.73999</v>
      </c>
      <c r="Q2668" s="27">
        <f>+Q2670+Q2674+Q2678+Q2682+Q2686+Q2690+Q2694+Q2698+Q2702+Q2706+Q2710+Q2714+Q2718+Q2722+Q2726+Q2730+Q2734+Q2739+Q2742+Q2746+Q2750+Q2754+Q2758+Q2762</f>
        <v>325962651467.73999</v>
      </c>
    </row>
    <row r="2669" spans="1:17" ht="48" thickBot="1" x14ac:dyDescent="0.3">
      <c r="A2669" s="87" t="s">
        <v>516</v>
      </c>
      <c r="B2669" s="15" t="s">
        <v>241</v>
      </c>
      <c r="C2669" s="12" t="s">
        <v>13</v>
      </c>
      <c r="D2669" s="12">
        <v>13</v>
      </c>
      <c r="E2669" s="12" t="s">
        <v>14</v>
      </c>
      <c r="F2669" s="16" t="s">
        <v>242</v>
      </c>
      <c r="G2669" s="27">
        <f t="shared" ref="G2669:K2671" si="941">+G2670</f>
        <v>199229942693</v>
      </c>
      <c r="H2669" s="27">
        <f t="shared" si="941"/>
        <v>0</v>
      </c>
      <c r="I2669" s="27">
        <f t="shared" si="941"/>
        <v>0</v>
      </c>
      <c r="J2669" s="27">
        <f t="shared" si="941"/>
        <v>0</v>
      </c>
      <c r="K2669" s="27">
        <f t="shared" si="941"/>
        <v>0</v>
      </c>
      <c r="L2669" s="27">
        <f t="shared" si="938"/>
        <v>0</v>
      </c>
      <c r="M2669" s="27">
        <f>+M2670</f>
        <v>199229942693</v>
      </c>
      <c r="N2669" s="27">
        <f t="shared" ref="N2669:Q2671" si="942">+N2670</f>
        <v>199229942693</v>
      </c>
      <c r="O2669" s="27">
        <f t="shared" si="942"/>
        <v>199229942693</v>
      </c>
      <c r="P2669" s="27">
        <f t="shared" si="942"/>
        <v>667460180</v>
      </c>
      <c r="Q2669" s="27">
        <f t="shared" si="942"/>
        <v>667460180</v>
      </c>
    </row>
    <row r="2670" spans="1:17" ht="48" thickBot="1" x14ac:dyDescent="0.3">
      <c r="A2670" s="87" t="s">
        <v>516</v>
      </c>
      <c r="B2670" s="15" t="s">
        <v>243</v>
      </c>
      <c r="C2670" s="12" t="s">
        <v>13</v>
      </c>
      <c r="D2670" s="12">
        <v>13</v>
      </c>
      <c r="E2670" s="12" t="s">
        <v>14</v>
      </c>
      <c r="F2670" s="16" t="s">
        <v>242</v>
      </c>
      <c r="G2670" s="27">
        <f t="shared" si="941"/>
        <v>199229942693</v>
      </c>
      <c r="H2670" s="27">
        <f t="shared" si="941"/>
        <v>0</v>
      </c>
      <c r="I2670" s="27">
        <f t="shared" si="941"/>
        <v>0</v>
      </c>
      <c r="J2670" s="27">
        <f t="shared" si="941"/>
        <v>0</v>
      </c>
      <c r="K2670" s="27">
        <f t="shared" si="941"/>
        <v>0</v>
      </c>
      <c r="L2670" s="27">
        <f t="shared" si="938"/>
        <v>0</v>
      </c>
      <c r="M2670" s="27">
        <f>+M2671</f>
        <v>199229942693</v>
      </c>
      <c r="N2670" s="27">
        <f t="shared" si="942"/>
        <v>199229942693</v>
      </c>
      <c r="O2670" s="27">
        <f t="shared" si="942"/>
        <v>199229942693</v>
      </c>
      <c r="P2670" s="27">
        <f t="shared" si="942"/>
        <v>667460180</v>
      </c>
      <c r="Q2670" s="27">
        <f t="shared" si="942"/>
        <v>667460180</v>
      </c>
    </row>
    <row r="2671" spans="1:17" ht="19.5" thickBot="1" x14ac:dyDescent="0.3">
      <c r="A2671" s="87" t="s">
        <v>516</v>
      </c>
      <c r="B2671" s="15" t="s">
        <v>244</v>
      </c>
      <c r="C2671" s="12" t="s">
        <v>13</v>
      </c>
      <c r="D2671" s="12">
        <v>13</v>
      </c>
      <c r="E2671" s="12" t="s">
        <v>14</v>
      </c>
      <c r="F2671" s="16" t="s">
        <v>245</v>
      </c>
      <c r="G2671" s="27">
        <f t="shared" si="941"/>
        <v>199229942693</v>
      </c>
      <c r="H2671" s="27">
        <f t="shared" si="941"/>
        <v>0</v>
      </c>
      <c r="I2671" s="27">
        <f t="shared" si="941"/>
        <v>0</v>
      </c>
      <c r="J2671" s="27">
        <f t="shared" si="941"/>
        <v>0</v>
      </c>
      <c r="K2671" s="27">
        <f t="shared" si="941"/>
        <v>0</v>
      </c>
      <c r="L2671" s="27">
        <f t="shared" si="938"/>
        <v>0</v>
      </c>
      <c r="M2671" s="27">
        <f>+M2672</f>
        <v>199229942693</v>
      </c>
      <c r="N2671" s="27">
        <f t="shared" si="942"/>
        <v>199229942693</v>
      </c>
      <c r="O2671" s="27">
        <f t="shared" si="942"/>
        <v>199229942693</v>
      </c>
      <c r="P2671" s="27">
        <f t="shared" si="942"/>
        <v>667460180</v>
      </c>
      <c r="Q2671" s="27">
        <f t="shared" si="942"/>
        <v>667460180</v>
      </c>
    </row>
    <row r="2672" spans="1:17" ht="19.5" thickBot="1" x14ac:dyDescent="0.3">
      <c r="A2672" s="87" t="s">
        <v>516</v>
      </c>
      <c r="B2672" s="18" t="s">
        <v>246</v>
      </c>
      <c r="C2672" s="19" t="s">
        <v>13</v>
      </c>
      <c r="D2672" s="19">
        <v>13</v>
      </c>
      <c r="E2672" s="19" t="s">
        <v>14</v>
      </c>
      <c r="F2672" s="20" t="s">
        <v>247</v>
      </c>
      <c r="G2672" s="21">
        <v>199229942693</v>
      </c>
      <c r="H2672" s="21">
        <v>0</v>
      </c>
      <c r="I2672" s="21">
        <v>0</v>
      </c>
      <c r="J2672" s="21">
        <v>0</v>
      </c>
      <c r="K2672" s="21">
        <v>0</v>
      </c>
      <c r="L2672" s="21">
        <f t="shared" si="938"/>
        <v>0</v>
      </c>
      <c r="M2672" s="21">
        <f>+G2672+L2672</f>
        <v>199229942693</v>
      </c>
      <c r="N2672" s="21">
        <v>199229942693</v>
      </c>
      <c r="O2672" s="21">
        <v>199229942693</v>
      </c>
      <c r="P2672" s="21">
        <v>667460180</v>
      </c>
      <c r="Q2672" s="21">
        <v>667460180</v>
      </c>
    </row>
    <row r="2673" spans="1:17" ht="48" thickBot="1" x14ac:dyDescent="0.3">
      <c r="A2673" s="87" t="s">
        <v>516</v>
      </c>
      <c r="B2673" s="15" t="s">
        <v>248</v>
      </c>
      <c r="C2673" s="12" t="s">
        <v>13</v>
      </c>
      <c r="D2673" s="12">
        <v>13</v>
      </c>
      <c r="E2673" s="12" t="s">
        <v>14</v>
      </c>
      <c r="F2673" s="16" t="s">
        <v>249</v>
      </c>
      <c r="G2673" s="27">
        <f t="shared" ref="G2673:K2675" si="943">+G2674</f>
        <v>3111246158</v>
      </c>
      <c r="H2673" s="27">
        <f t="shared" si="943"/>
        <v>0</v>
      </c>
      <c r="I2673" s="27">
        <f t="shared" si="943"/>
        <v>0</v>
      </c>
      <c r="J2673" s="27">
        <f t="shared" si="943"/>
        <v>0</v>
      </c>
      <c r="K2673" s="27">
        <f t="shared" si="943"/>
        <v>0</v>
      </c>
      <c r="L2673" s="27">
        <f t="shared" si="938"/>
        <v>0</v>
      </c>
      <c r="M2673" s="27">
        <f>+M2674</f>
        <v>3111246158</v>
      </c>
      <c r="N2673" s="27">
        <f t="shared" ref="N2673:Q2675" si="944">+N2674</f>
        <v>3111246158</v>
      </c>
      <c r="O2673" s="27">
        <f t="shared" si="944"/>
        <v>3111246158</v>
      </c>
      <c r="P2673" s="27">
        <f t="shared" si="944"/>
        <v>0</v>
      </c>
      <c r="Q2673" s="27">
        <f t="shared" si="944"/>
        <v>0</v>
      </c>
    </row>
    <row r="2674" spans="1:17" ht="48" thickBot="1" x14ac:dyDescent="0.3">
      <c r="A2674" s="87" t="s">
        <v>516</v>
      </c>
      <c r="B2674" s="15" t="s">
        <v>250</v>
      </c>
      <c r="C2674" s="12" t="s">
        <v>13</v>
      </c>
      <c r="D2674" s="12">
        <v>13</v>
      </c>
      <c r="E2674" s="12" t="s">
        <v>14</v>
      </c>
      <c r="F2674" s="43" t="s">
        <v>249</v>
      </c>
      <c r="G2674" s="27">
        <f t="shared" si="943"/>
        <v>3111246158</v>
      </c>
      <c r="H2674" s="27">
        <f t="shared" si="943"/>
        <v>0</v>
      </c>
      <c r="I2674" s="27">
        <f t="shared" si="943"/>
        <v>0</v>
      </c>
      <c r="J2674" s="27">
        <f t="shared" si="943"/>
        <v>0</v>
      </c>
      <c r="K2674" s="27">
        <f t="shared" si="943"/>
        <v>0</v>
      </c>
      <c r="L2674" s="27">
        <f t="shared" si="938"/>
        <v>0</v>
      </c>
      <c r="M2674" s="27">
        <f>+M2675</f>
        <v>3111246158</v>
      </c>
      <c r="N2674" s="27">
        <f t="shared" si="944"/>
        <v>3111246158</v>
      </c>
      <c r="O2674" s="27">
        <f t="shared" si="944"/>
        <v>3111246158</v>
      </c>
      <c r="P2674" s="27">
        <f t="shared" si="944"/>
        <v>0</v>
      </c>
      <c r="Q2674" s="27">
        <f t="shared" si="944"/>
        <v>0</v>
      </c>
    </row>
    <row r="2675" spans="1:17" ht="19.5" thickBot="1" x14ac:dyDescent="0.3">
      <c r="A2675" s="87" t="s">
        <v>516</v>
      </c>
      <c r="B2675" s="15" t="s">
        <v>251</v>
      </c>
      <c r="C2675" s="12" t="s">
        <v>13</v>
      </c>
      <c r="D2675" s="12">
        <v>13</v>
      </c>
      <c r="E2675" s="12" t="s">
        <v>14</v>
      </c>
      <c r="F2675" s="16" t="s">
        <v>245</v>
      </c>
      <c r="G2675" s="27">
        <f t="shared" si="943"/>
        <v>3111246158</v>
      </c>
      <c r="H2675" s="27">
        <f t="shared" si="943"/>
        <v>0</v>
      </c>
      <c r="I2675" s="27">
        <f t="shared" si="943"/>
        <v>0</v>
      </c>
      <c r="J2675" s="27">
        <f t="shared" si="943"/>
        <v>0</v>
      </c>
      <c r="K2675" s="27">
        <f t="shared" si="943"/>
        <v>0</v>
      </c>
      <c r="L2675" s="27">
        <f t="shared" si="938"/>
        <v>0</v>
      </c>
      <c r="M2675" s="27">
        <f>+M2676</f>
        <v>3111246158</v>
      </c>
      <c r="N2675" s="27">
        <f t="shared" si="944"/>
        <v>3111246158</v>
      </c>
      <c r="O2675" s="27">
        <f t="shared" si="944"/>
        <v>3111246158</v>
      </c>
      <c r="P2675" s="27">
        <f t="shared" si="944"/>
        <v>0</v>
      </c>
      <c r="Q2675" s="27">
        <f t="shared" si="944"/>
        <v>0</v>
      </c>
    </row>
    <row r="2676" spans="1:17" ht="19.5" thickBot="1" x14ac:dyDescent="0.3">
      <c r="A2676" s="87" t="s">
        <v>516</v>
      </c>
      <c r="B2676" s="18" t="s">
        <v>252</v>
      </c>
      <c r="C2676" s="19" t="s">
        <v>13</v>
      </c>
      <c r="D2676" s="19">
        <v>13</v>
      </c>
      <c r="E2676" s="19" t="s">
        <v>14</v>
      </c>
      <c r="F2676" s="20" t="s">
        <v>247</v>
      </c>
      <c r="G2676" s="21">
        <v>3111246158</v>
      </c>
      <c r="H2676" s="21">
        <v>0</v>
      </c>
      <c r="I2676" s="21">
        <v>0</v>
      </c>
      <c r="J2676" s="21">
        <v>0</v>
      </c>
      <c r="K2676" s="21">
        <v>0</v>
      </c>
      <c r="L2676" s="21">
        <f t="shared" si="938"/>
        <v>0</v>
      </c>
      <c r="M2676" s="21">
        <f>+G2676+L2676</f>
        <v>3111246158</v>
      </c>
      <c r="N2676" s="21">
        <v>3111246158</v>
      </c>
      <c r="O2676" s="21">
        <v>3111246158</v>
      </c>
      <c r="P2676" s="21">
        <v>0</v>
      </c>
      <c r="Q2676" s="21">
        <v>0</v>
      </c>
    </row>
    <row r="2677" spans="1:17" ht="63.75" thickBot="1" x14ac:dyDescent="0.3">
      <c r="A2677" s="87" t="s">
        <v>516</v>
      </c>
      <c r="B2677" s="15" t="s">
        <v>253</v>
      </c>
      <c r="C2677" s="12" t="s">
        <v>13</v>
      </c>
      <c r="D2677" s="12">
        <v>13</v>
      </c>
      <c r="E2677" s="12" t="s">
        <v>14</v>
      </c>
      <c r="F2677" s="16" t="s">
        <v>254</v>
      </c>
      <c r="G2677" s="27">
        <f t="shared" ref="G2677:K2679" si="945">+G2678</f>
        <v>267568660974</v>
      </c>
      <c r="H2677" s="27">
        <f t="shared" si="945"/>
        <v>0</v>
      </c>
      <c r="I2677" s="27">
        <f t="shared" si="945"/>
        <v>0</v>
      </c>
      <c r="J2677" s="27">
        <f t="shared" si="945"/>
        <v>0</v>
      </c>
      <c r="K2677" s="27">
        <f t="shared" si="945"/>
        <v>0</v>
      </c>
      <c r="L2677" s="27">
        <f t="shared" si="938"/>
        <v>0</v>
      </c>
      <c r="M2677" s="27">
        <f>+M2678</f>
        <v>267568660974</v>
      </c>
      <c r="N2677" s="27">
        <f t="shared" ref="N2677:Q2679" si="946">+N2678</f>
        <v>267568660974</v>
      </c>
      <c r="O2677" s="27">
        <f t="shared" si="946"/>
        <v>267568660974</v>
      </c>
      <c r="P2677" s="27">
        <f t="shared" si="946"/>
        <v>515340818</v>
      </c>
      <c r="Q2677" s="27">
        <f t="shared" si="946"/>
        <v>515340818</v>
      </c>
    </row>
    <row r="2678" spans="1:17" ht="63.75" thickBot="1" x14ac:dyDescent="0.3">
      <c r="A2678" s="87" t="s">
        <v>516</v>
      </c>
      <c r="B2678" s="15" t="s">
        <v>255</v>
      </c>
      <c r="C2678" s="12" t="s">
        <v>13</v>
      </c>
      <c r="D2678" s="12">
        <v>13</v>
      </c>
      <c r="E2678" s="12" t="s">
        <v>14</v>
      </c>
      <c r="F2678" s="16" t="s">
        <v>254</v>
      </c>
      <c r="G2678" s="27">
        <f t="shared" si="945"/>
        <v>267568660974</v>
      </c>
      <c r="H2678" s="27">
        <f t="shared" si="945"/>
        <v>0</v>
      </c>
      <c r="I2678" s="27">
        <f t="shared" si="945"/>
        <v>0</v>
      </c>
      <c r="J2678" s="27">
        <f t="shared" si="945"/>
        <v>0</v>
      </c>
      <c r="K2678" s="27">
        <f t="shared" si="945"/>
        <v>0</v>
      </c>
      <c r="L2678" s="27">
        <f t="shared" si="938"/>
        <v>0</v>
      </c>
      <c r="M2678" s="27">
        <f>+M2679</f>
        <v>267568660974</v>
      </c>
      <c r="N2678" s="27">
        <f t="shared" si="946"/>
        <v>267568660974</v>
      </c>
      <c r="O2678" s="27">
        <f t="shared" si="946"/>
        <v>267568660974</v>
      </c>
      <c r="P2678" s="27">
        <f t="shared" si="946"/>
        <v>515340818</v>
      </c>
      <c r="Q2678" s="27">
        <f t="shared" si="946"/>
        <v>515340818</v>
      </c>
    </row>
    <row r="2679" spans="1:17" ht="19.5" thickBot="1" x14ac:dyDescent="0.3">
      <c r="A2679" s="87" t="s">
        <v>516</v>
      </c>
      <c r="B2679" s="15" t="s">
        <v>256</v>
      </c>
      <c r="C2679" s="12" t="s">
        <v>13</v>
      </c>
      <c r="D2679" s="12">
        <v>13</v>
      </c>
      <c r="E2679" s="12" t="s">
        <v>14</v>
      </c>
      <c r="F2679" s="16" t="s">
        <v>257</v>
      </c>
      <c r="G2679" s="27">
        <f t="shared" si="945"/>
        <v>267568660974</v>
      </c>
      <c r="H2679" s="27">
        <f t="shared" si="945"/>
        <v>0</v>
      </c>
      <c r="I2679" s="27">
        <f t="shared" si="945"/>
        <v>0</v>
      </c>
      <c r="J2679" s="27">
        <f t="shared" si="945"/>
        <v>0</v>
      </c>
      <c r="K2679" s="27">
        <f t="shared" si="945"/>
        <v>0</v>
      </c>
      <c r="L2679" s="27">
        <f t="shared" si="938"/>
        <v>0</v>
      </c>
      <c r="M2679" s="27">
        <f>+M2680</f>
        <v>267568660974</v>
      </c>
      <c r="N2679" s="27">
        <f t="shared" si="946"/>
        <v>267568660974</v>
      </c>
      <c r="O2679" s="27">
        <f t="shared" si="946"/>
        <v>267568660974</v>
      </c>
      <c r="P2679" s="27">
        <f t="shared" si="946"/>
        <v>515340818</v>
      </c>
      <c r="Q2679" s="27">
        <f t="shared" si="946"/>
        <v>515340818</v>
      </c>
    </row>
    <row r="2680" spans="1:17" ht="19.5" thickBot="1" x14ac:dyDescent="0.3">
      <c r="A2680" s="87" t="s">
        <v>516</v>
      </c>
      <c r="B2680" s="18" t="s">
        <v>258</v>
      </c>
      <c r="C2680" s="19" t="s">
        <v>13</v>
      </c>
      <c r="D2680" s="19">
        <v>13</v>
      </c>
      <c r="E2680" s="19" t="s">
        <v>14</v>
      </c>
      <c r="F2680" s="20" t="s">
        <v>247</v>
      </c>
      <c r="G2680" s="21">
        <v>267568660974</v>
      </c>
      <c r="H2680" s="21">
        <v>0</v>
      </c>
      <c r="I2680" s="21">
        <v>0</v>
      </c>
      <c r="J2680" s="21">
        <v>0</v>
      </c>
      <c r="K2680" s="21">
        <v>0</v>
      </c>
      <c r="L2680" s="21">
        <f t="shared" si="938"/>
        <v>0</v>
      </c>
      <c r="M2680" s="21">
        <f>+G2680+L2680</f>
        <v>267568660974</v>
      </c>
      <c r="N2680" s="21">
        <v>267568660974</v>
      </c>
      <c r="O2680" s="21">
        <v>267568660974</v>
      </c>
      <c r="P2680" s="21">
        <v>515340818</v>
      </c>
      <c r="Q2680" s="21">
        <v>515340818</v>
      </c>
    </row>
    <row r="2681" spans="1:17" ht="79.5" thickBot="1" x14ac:dyDescent="0.3">
      <c r="A2681" s="87" t="s">
        <v>516</v>
      </c>
      <c r="B2681" s="15" t="s">
        <v>259</v>
      </c>
      <c r="C2681" s="12" t="s">
        <v>13</v>
      </c>
      <c r="D2681" s="12">
        <v>13</v>
      </c>
      <c r="E2681" s="12" t="s">
        <v>14</v>
      </c>
      <c r="F2681" s="43" t="s">
        <v>260</v>
      </c>
      <c r="G2681" s="27">
        <f t="shared" ref="G2681:K2683" si="947">+G2682</f>
        <v>175859178607</v>
      </c>
      <c r="H2681" s="27">
        <f t="shared" si="947"/>
        <v>0</v>
      </c>
      <c r="I2681" s="27">
        <f t="shared" si="947"/>
        <v>0</v>
      </c>
      <c r="J2681" s="27">
        <f t="shared" si="947"/>
        <v>0</v>
      </c>
      <c r="K2681" s="27">
        <f t="shared" si="947"/>
        <v>0</v>
      </c>
      <c r="L2681" s="27">
        <f t="shared" si="938"/>
        <v>0</v>
      </c>
      <c r="M2681" s="27">
        <f>+M2682</f>
        <v>175859178607</v>
      </c>
      <c r="N2681" s="27">
        <f t="shared" ref="N2681:Q2683" si="948">+N2682</f>
        <v>175859178607</v>
      </c>
      <c r="O2681" s="27">
        <f t="shared" si="948"/>
        <v>175859178607</v>
      </c>
      <c r="P2681" s="27">
        <f t="shared" si="948"/>
        <v>589163443</v>
      </c>
      <c r="Q2681" s="27">
        <f t="shared" si="948"/>
        <v>589163443</v>
      </c>
    </row>
    <row r="2682" spans="1:17" ht="79.5" thickBot="1" x14ac:dyDescent="0.3">
      <c r="A2682" s="87" t="s">
        <v>516</v>
      </c>
      <c r="B2682" s="15" t="s">
        <v>261</v>
      </c>
      <c r="C2682" s="12" t="s">
        <v>13</v>
      </c>
      <c r="D2682" s="12">
        <v>13</v>
      </c>
      <c r="E2682" s="12" t="s">
        <v>14</v>
      </c>
      <c r="F2682" s="43" t="s">
        <v>260</v>
      </c>
      <c r="G2682" s="27">
        <f t="shared" si="947"/>
        <v>175859178607</v>
      </c>
      <c r="H2682" s="27">
        <f t="shared" si="947"/>
        <v>0</v>
      </c>
      <c r="I2682" s="27">
        <f t="shared" si="947"/>
        <v>0</v>
      </c>
      <c r="J2682" s="27">
        <f t="shared" si="947"/>
        <v>0</v>
      </c>
      <c r="K2682" s="27">
        <f t="shared" si="947"/>
        <v>0</v>
      </c>
      <c r="L2682" s="27">
        <f t="shared" si="938"/>
        <v>0</v>
      </c>
      <c r="M2682" s="27">
        <f>+M2683</f>
        <v>175859178607</v>
      </c>
      <c r="N2682" s="27">
        <f t="shared" si="948"/>
        <v>175859178607</v>
      </c>
      <c r="O2682" s="27">
        <f t="shared" si="948"/>
        <v>175859178607</v>
      </c>
      <c r="P2682" s="27">
        <f t="shared" si="948"/>
        <v>589163443</v>
      </c>
      <c r="Q2682" s="27">
        <f t="shared" si="948"/>
        <v>589163443</v>
      </c>
    </row>
    <row r="2683" spans="1:17" ht="19.5" thickBot="1" x14ac:dyDescent="0.3">
      <c r="A2683" s="87" t="s">
        <v>516</v>
      </c>
      <c r="B2683" s="15" t="s">
        <v>262</v>
      </c>
      <c r="C2683" s="12" t="s">
        <v>13</v>
      </c>
      <c r="D2683" s="12">
        <v>13</v>
      </c>
      <c r="E2683" s="12" t="s">
        <v>14</v>
      </c>
      <c r="F2683" s="16" t="s">
        <v>257</v>
      </c>
      <c r="G2683" s="27">
        <f t="shared" si="947"/>
        <v>175859178607</v>
      </c>
      <c r="H2683" s="27">
        <f t="shared" si="947"/>
        <v>0</v>
      </c>
      <c r="I2683" s="27">
        <f t="shared" si="947"/>
        <v>0</v>
      </c>
      <c r="J2683" s="27">
        <f t="shared" si="947"/>
        <v>0</v>
      </c>
      <c r="K2683" s="27">
        <f t="shared" si="947"/>
        <v>0</v>
      </c>
      <c r="L2683" s="27">
        <f t="shared" si="938"/>
        <v>0</v>
      </c>
      <c r="M2683" s="27">
        <f>+M2684</f>
        <v>175859178607</v>
      </c>
      <c r="N2683" s="27">
        <f t="shared" si="948"/>
        <v>175859178607</v>
      </c>
      <c r="O2683" s="27">
        <f t="shared" si="948"/>
        <v>175859178607</v>
      </c>
      <c r="P2683" s="27">
        <f t="shared" si="948"/>
        <v>589163443</v>
      </c>
      <c r="Q2683" s="27">
        <f t="shared" si="948"/>
        <v>589163443</v>
      </c>
    </row>
    <row r="2684" spans="1:17" ht="19.5" thickBot="1" x14ac:dyDescent="0.3">
      <c r="A2684" s="87" t="s">
        <v>516</v>
      </c>
      <c r="B2684" s="18" t="s">
        <v>263</v>
      </c>
      <c r="C2684" s="19" t="s">
        <v>13</v>
      </c>
      <c r="D2684" s="19">
        <v>13</v>
      </c>
      <c r="E2684" s="19" t="s">
        <v>14</v>
      </c>
      <c r="F2684" s="20" t="s">
        <v>247</v>
      </c>
      <c r="G2684" s="21">
        <v>175859178607</v>
      </c>
      <c r="H2684" s="21">
        <v>0</v>
      </c>
      <c r="I2684" s="21">
        <v>0</v>
      </c>
      <c r="J2684" s="21">
        <v>0</v>
      </c>
      <c r="K2684" s="21">
        <v>0</v>
      </c>
      <c r="L2684" s="21">
        <f t="shared" si="938"/>
        <v>0</v>
      </c>
      <c r="M2684" s="21">
        <f>+G2684+L2684</f>
        <v>175859178607</v>
      </c>
      <c r="N2684" s="21">
        <v>175859178607</v>
      </c>
      <c r="O2684" s="21">
        <v>175859178607</v>
      </c>
      <c r="P2684" s="21">
        <v>589163443</v>
      </c>
      <c r="Q2684" s="21">
        <v>589163443</v>
      </c>
    </row>
    <row r="2685" spans="1:17" ht="63.75" thickBot="1" x14ac:dyDescent="0.3">
      <c r="A2685" s="87" t="s">
        <v>516</v>
      </c>
      <c r="B2685" s="15" t="s">
        <v>264</v>
      </c>
      <c r="C2685" s="12" t="s">
        <v>13</v>
      </c>
      <c r="D2685" s="12">
        <v>13</v>
      </c>
      <c r="E2685" s="12" t="s">
        <v>14</v>
      </c>
      <c r="F2685" s="16" t="s">
        <v>265</v>
      </c>
      <c r="G2685" s="27">
        <f t="shared" ref="G2685:K2687" si="949">+G2686</f>
        <v>253083219752</v>
      </c>
      <c r="H2685" s="27">
        <f t="shared" si="949"/>
        <v>0</v>
      </c>
      <c r="I2685" s="27">
        <f t="shared" si="949"/>
        <v>0</v>
      </c>
      <c r="J2685" s="27">
        <f t="shared" si="949"/>
        <v>0</v>
      </c>
      <c r="K2685" s="27">
        <f t="shared" si="949"/>
        <v>0</v>
      </c>
      <c r="L2685" s="27">
        <f t="shared" si="938"/>
        <v>0</v>
      </c>
      <c r="M2685" s="27">
        <f>+M2686</f>
        <v>253083219752</v>
      </c>
      <c r="N2685" s="27">
        <f t="shared" ref="N2685:Q2687" si="950">+N2686</f>
        <v>253083219752</v>
      </c>
      <c r="O2685" s="27">
        <f t="shared" si="950"/>
        <v>253083219752</v>
      </c>
      <c r="P2685" s="27">
        <f t="shared" si="950"/>
        <v>8076357952</v>
      </c>
      <c r="Q2685" s="27">
        <f t="shared" si="950"/>
        <v>8076357952</v>
      </c>
    </row>
    <row r="2686" spans="1:17" ht="63.75" thickBot="1" x14ac:dyDescent="0.3">
      <c r="A2686" s="87" t="s">
        <v>516</v>
      </c>
      <c r="B2686" s="15" t="s">
        <v>266</v>
      </c>
      <c r="C2686" s="12" t="s">
        <v>13</v>
      </c>
      <c r="D2686" s="12">
        <v>13</v>
      </c>
      <c r="E2686" s="12" t="s">
        <v>14</v>
      </c>
      <c r="F2686" s="43" t="s">
        <v>265</v>
      </c>
      <c r="G2686" s="27">
        <f t="shared" si="949"/>
        <v>253083219752</v>
      </c>
      <c r="H2686" s="27">
        <f t="shared" si="949"/>
        <v>0</v>
      </c>
      <c r="I2686" s="27">
        <f t="shared" si="949"/>
        <v>0</v>
      </c>
      <c r="J2686" s="27">
        <f t="shared" si="949"/>
        <v>0</v>
      </c>
      <c r="K2686" s="27">
        <f t="shared" si="949"/>
        <v>0</v>
      </c>
      <c r="L2686" s="27">
        <f t="shared" si="938"/>
        <v>0</v>
      </c>
      <c r="M2686" s="27">
        <f>+M2687</f>
        <v>253083219752</v>
      </c>
      <c r="N2686" s="27">
        <f t="shared" si="950"/>
        <v>253083219752</v>
      </c>
      <c r="O2686" s="27">
        <f t="shared" si="950"/>
        <v>253083219752</v>
      </c>
      <c r="P2686" s="27">
        <f t="shared" si="950"/>
        <v>8076357952</v>
      </c>
      <c r="Q2686" s="27">
        <f t="shared" si="950"/>
        <v>8076357952</v>
      </c>
    </row>
    <row r="2687" spans="1:17" ht="19.5" thickBot="1" x14ac:dyDescent="0.3">
      <c r="A2687" s="87" t="s">
        <v>516</v>
      </c>
      <c r="B2687" s="15" t="s">
        <v>267</v>
      </c>
      <c r="C2687" s="12" t="s">
        <v>13</v>
      </c>
      <c r="D2687" s="12">
        <v>13</v>
      </c>
      <c r="E2687" s="12" t="s">
        <v>14</v>
      </c>
      <c r="F2687" s="16" t="s">
        <v>257</v>
      </c>
      <c r="G2687" s="27">
        <f t="shared" si="949"/>
        <v>253083219752</v>
      </c>
      <c r="H2687" s="27">
        <f t="shared" si="949"/>
        <v>0</v>
      </c>
      <c r="I2687" s="27">
        <f t="shared" si="949"/>
        <v>0</v>
      </c>
      <c r="J2687" s="27">
        <f t="shared" si="949"/>
        <v>0</v>
      </c>
      <c r="K2687" s="27">
        <f t="shared" si="949"/>
        <v>0</v>
      </c>
      <c r="L2687" s="27">
        <f t="shared" si="938"/>
        <v>0</v>
      </c>
      <c r="M2687" s="27">
        <f>+M2688</f>
        <v>253083219752</v>
      </c>
      <c r="N2687" s="27">
        <f t="shared" si="950"/>
        <v>253083219752</v>
      </c>
      <c r="O2687" s="27">
        <f t="shared" si="950"/>
        <v>253083219752</v>
      </c>
      <c r="P2687" s="27">
        <f t="shared" si="950"/>
        <v>8076357952</v>
      </c>
      <c r="Q2687" s="27">
        <f t="shared" si="950"/>
        <v>8076357952</v>
      </c>
    </row>
    <row r="2688" spans="1:17" ht="19.5" thickBot="1" x14ac:dyDescent="0.3">
      <c r="A2688" s="87" t="s">
        <v>516</v>
      </c>
      <c r="B2688" s="18" t="s">
        <v>268</v>
      </c>
      <c r="C2688" s="19" t="s">
        <v>13</v>
      </c>
      <c r="D2688" s="19">
        <v>13</v>
      </c>
      <c r="E2688" s="19" t="s">
        <v>14</v>
      </c>
      <c r="F2688" s="20" t="s">
        <v>247</v>
      </c>
      <c r="G2688" s="21">
        <v>253083219752</v>
      </c>
      <c r="H2688" s="21">
        <v>0</v>
      </c>
      <c r="I2688" s="21">
        <v>0</v>
      </c>
      <c r="J2688" s="21">
        <v>0</v>
      </c>
      <c r="K2688" s="21">
        <v>0</v>
      </c>
      <c r="L2688" s="21">
        <f t="shared" si="938"/>
        <v>0</v>
      </c>
      <c r="M2688" s="21">
        <f>+G2688+L2688</f>
        <v>253083219752</v>
      </c>
      <c r="N2688" s="21">
        <v>253083219752</v>
      </c>
      <c r="O2688" s="21">
        <v>253083219752</v>
      </c>
      <c r="P2688" s="21">
        <v>8076357952</v>
      </c>
      <c r="Q2688" s="21">
        <v>8076357952</v>
      </c>
    </row>
    <row r="2689" spans="1:17" ht="63.75" thickBot="1" x14ac:dyDescent="0.3">
      <c r="A2689" s="87" t="s">
        <v>516</v>
      </c>
      <c r="B2689" s="15" t="s">
        <v>269</v>
      </c>
      <c r="C2689" s="12" t="s">
        <v>13</v>
      </c>
      <c r="D2689" s="12">
        <v>13</v>
      </c>
      <c r="E2689" s="12" t="s">
        <v>14</v>
      </c>
      <c r="F2689" s="16" t="s">
        <v>270</v>
      </c>
      <c r="G2689" s="27">
        <f t="shared" ref="G2689:K2691" si="951">+G2690</f>
        <v>243923443489</v>
      </c>
      <c r="H2689" s="27">
        <f t="shared" si="951"/>
        <v>0</v>
      </c>
      <c r="I2689" s="27">
        <f t="shared" si="951"/>
        <v>0</v>
      </c>
      <c r="J2689" s="27">
        <f t="shared" si="951"/>
        <v>0</v>
      </c>
      <c r="K2689" s="27">
        <f t="shared" si="951"/>
        <v>0</v>
      </c>
      <c r="L2689" s="27">
        <f t="shared" si="938"/>
        <v>0</v>
      </c>
      <c r="M2689" s="27">
        <f>+M2690</f>
        <v>243923443489</v>
      </c>
      <c r="N2689" s="27">
        <f t="shared" ref="N2689:Q2691" si="952">+N2690</f>
        <v>243923443489</v>
      </c>
      <c r="O2689" s="27">
        <f t="shared" si="952"/>
        <v>243923443489</v>
      </c>
      <c r="P2689" s="27">
        <f t="shared" si="952"/>
        <v>21653320129</v>
      </c>
      <c r="Q2689" s="27">
        <f t="shared" si="952"/>
        <v>21653320129</v>
      </c>
    </row>
    <row r="2690" spans="1:17" ht="63.75" thickBot="1" x14ac:dyDescent="0.3">
      <c r="A2690" s="87" t="s">
        <v>516</v>
      </c>
      <c r="B2690" s="15" t="s">
        <v>271</v>
      </c>
      <c r="C2690" s="12" t="s">
        <v>13</v>
      </c>
      <c r="D2690" s="12">
        <v>13</v>
      </c>
      <c r="E2690" s="12" t="s">
        <v>14</v>
      </c>
      <c r="F2690" s="16" t="s">
        <v>270</v>
      </c>
      <c r="G2690" s="27">
        <f t="shared" si="951"/>
        <v>243923443489</v>
      </c>
      <c r="H2690" s="27">
        <f t="shared" si="951"/>
        <v>0</v>
      </c>
      <c r="I2690" s="27">
        <f t="shared" si="951"/>
        <v>0</v>
      </c>
      <c r="J2690" s="27">
        <f t="shared" si="951"/>
        <v>0</v>
      </c>
      <c r="K2690" s="27">
        <f t="shared" si="951"/>
        <v>0</v>
      </c>
      <c r="L2690" s="27">
        <f t="shared" si="938"/>
        <v>0</v>
      </c>
      <c r="M2690" s="27">
        <f>+M2691</f>
        <v>243923443489</v>
      </c>
      <c r="N2690" s="27">
        <f t="shared" si="952"/>
        <v>243923443489</v>
      </c>
      <c r="O2690" s="27">
        <f t="shared" si="952"/>
        <v>243923443489</v>
      </c>
      <c r="P2690" s="27">
        <f t="shared" si="952"/>
        <v>21653320129</v>
      </c>
      <c r="Q2690" s="27">
        <f t="shared" si="952"/>
        <v>21653320129</v>
      </c>
    </row>
    <row r="2691" spans="1:17" ht="19.5" thickBot="1" x14ac:dyDescent="0.3">
      <c r="A2691" s="87" t="s">
        <v>516</v>
      </c>
      <c r="B2691" s="15" t="s">
        <v>272</v>
      </c>
      <c r="C2691" s="12" t="s">
        <v>13</v>
      </c>
      <c r="D2691" s="12">
        <v>13</v>
      </c>
      <c r="E2691" s="12" t="s">
        <v>14</v>
      </c>
      <c r="F2691" s="16" t="s">
        <v>257</v>
      </c>
      <c r="G2691" s="27">
        <f t="shared" si="951"/>
        <v>243923443489</v>
      </c>
      <c r="H2691" s="27">
        <f t="shared" si="951"/>
        <v>0</v>
      </c>
      <c r="I2691" s="27">
        <f t="shared" si="951"/>
        <v>0</v>
      </c>
      <c r="J2691" s="27">
        <f t="shared" si="951"/>
        <v>0</v>
      </c>
      <c r="K2691" s="27">
        <f t="shared" si="951"/>
        <v>0</v>
      </c>
      <c r="L2691" s="27">
        <f t="shared" si="938"/>
        <v>0</v>
      </c>
      <c r="M2691" s="27">
        <f>+M2692</f>
        <v>243923443489</v>
      </c>
      <c r="N2691" s="27">
        <f t="shared" si="952"/>
        <v>243923443489</v>
      </c>
      <c r="O2691" s="27">
        <f t="shared" si="952"/>
        <v>243923443489</v>
      </c>
      <c r="P2691" s="27">
        <f t="shared" si="952"/>
        <v>21653320129</v>
      </c>
      <c r="Q2691" s="27">
        <f t="shared" si="952"/>
        <v>21653320129</v>
      </c>
    </row>
    <row r="2692" spans="1:17" ht="19.5" thickBot="1" x14ac:dyDescent="0.3">
      <c r="A2692" s="87" t="s">
        <v>516</v>
      </c>
      <c r="B2692" s="18" t="s">
        <v>273</v>
      </c>
      <c r="C2692" s="19" t="s">
        <v>13</v>
      </c>
      <c r="D2692" s="19">
        <v>13</v>
      </c>
      <c r="E2692" s="19" t="s">
        <v>14</v>
      </c>
      <c r="F2692" s="20" t="s">
        <v>247</v>
      </c>
      <c r="G2692" s="21">
        <v>243923443489</v>
      </c>
      <c r="H2692" s="21">
        <v>0</v>
      </c>
      <c r="I2692" s="21">
        <v>0</v>
      </c>
      <c r="J2692" s="21">
        <v>0</v>
      </c>
      <c r="K2692" s="21">
        <v>0</v>
      </c>
      <c r="L2692" s="21">
        <f t="shared" si="938"/>
        <v>0</v>
      </c>
      <c r="M2692" s="21">
        <f>+G2692+L2692</f>
        <v>243923443489</v>
      </c>
      <c r="N2692" s="21">
        <v>243923443489</v>
      </c>
      <c r="O2692" s="21">
        <v>243923443489</v>
      </c>
      <c r="P2692" s="21">
        <v>21653320129</v>
      </c>
      <c r="Q2692" s="21">
        <v>21653320129</v>
      </c>
    </row>
    <row r="2693" spans="1:17" ht="63.75" thickBot="1" x14ac:dyDescent="0.3">
      <c r="A2693" s="87" t="s">
        <v>516</v>
      </c>
      <c r="B2693" s="15" t="s">
        <v>274</v>
      </c>
      <c r="C2693" s="12" t="s">
        <v>13</v>
      </c>
      <c r="D2693" s="12">
        <v>13</v>
      </c>
      <c r="E2693" s="12" t="s">
        <v>14</v>
      </c>
      <c r="F2693" s="16" t="s">
        <v>275</v>
      </c>
      <c r="G2693" s="27">
        <f t="shared" ref="G2693:K2695" si="953">+G2694</f>
        <v>173754342655</v>
      </c>
      <c r="H2693" s="27">
        <f t="shared" si="953"/>
        <v>0</v>
      </c>
      <c r="I2693" s="27">
        <f t="shared" si="953"/>
        <v>0</v>
      </c>
      <c r="J2693" s="27">
        <f t="shared" si="953"/>
        <v>0</v>
      </c>
      <c r="K2693" s="27">
        <f t="shared" si="953"/>
        <v>0</v>
      </c>
      <c r="L2693" s="27">
        <f t="shared" si="938"/>
        <v>0</v>
      </c>
      <c r="M2693" s="27">
        <f>+M2694</f>
        <v>173754342655</v>
      </c>
      <c r="N2693" s="27">
        <f t="shared" ref="N2693:Q2695" si="954">+N2694</f>
        <v>173754342655</v>
      </c>
      <c r="O2693" s="27">
        <f t="shared" si="954"/>
        <v>173754342655</v>
      </c>
      <c r="P2693" s="27">
        <f t="shared" si="954"/>
        <v>26218470693</v>
      </c>
      <c r="Q2693" s="27">
        <f t="shared" si="954"/>
        <v>26218470693</v>
      </c>
    </row>
    <row r="2694" spans="1:17" ht="63.75" thickBot="1" x14ac:dyDescent="0.3">
      <c r="A2694" s="87" t="s">
        <v>516</v>
      </c>
      <c r="B2694" s="15" t="s">
        <v>276</v>
      </c>
      <c r="C2694" s="12" t="s">
        <v>13</v>
      </c>
      <c r="D2694" s="12">
        <v>13</v>
      </c>
      <c r="E2694" s="12" t="s">
        <v>14</v>
      </c>
      <c r="F2694" s="43" t="s">
        <v>275</v>
      </c>
      <c r="G2694" s="27">
        <f t="shared" si="953"/>
        <v>173754342655</v>
      </c>
      <c r="H2694" s="27">
        <f t="shared" si="953"/>
        <v>0</v>
      </c>
      <c r="I2694" s="27">
        <f t="shared" si="953"/>
        <v>0</v>
      </c>
      <c r="J2694" s="27">
        <f t="shared" si="953"/>
        <v>0</v>
      </c>
      <c r="K2694" s="27">
        <f t="shared" si="953"/>
        <v>0</v>
      </c>
      <c r="L2694" s="27">
        <f t="shared" si="938"/>
        <v>0</v>
      </c>
      <c r="M2694" s="27">
        <f>+M2695</f>
        <v>173754342655</v>
      </c>
      <c r="N2694" s="27">
        <f t="shared" si="954"/>
        <v>173754342655</v>
      </c>
      <c r="O2694" s="27">
        <f t="shared" si="954"/>
        <v>173754342655</v>
      </c>
      <c r="P2694" s="27">
        <f t="shared" si="954"/>
        <v>26218470693</v>
      </c>
      <c r="Q2694" s="27">
        <f t="shared" si="954"/>
        <v>26218470693</v>
      </c>
    </row>
    <row r="2695" spans="1:17" ht="19.5" thickBot="1" x14ac:dyDescent="0.3">
      <c r="A2695" s="87" t="s">
        <v>516</v>
      </c>
      <c r="B2695" s="15" t="s">
        <v>277</v>
      </c>
      <c r="C2695" s="12" t="s">
        <v>13</v>
      </c>
      <c r="D2695" s="12">
        <v>13</v>
      </c>
      <c r="E2695" s="12" t="s">
        <v>14</v>
      </c>
      <c r="F2695" s="16" t="s">
        <v>257</v>
      </c>
      <c r="G2695" s="27">
        <f t="shared" si="953"/>
        <v>173754342655</v>
      </c>
      <c r="H2695" s="27">
        <f t="shared" si="953"/>
        <v>0</v>
      </c>
      <c r="I2695" s="27">
        <f t="shared" si="953"/>
        <v>0</v>
      </c>
      <c r="J2695" s="27">
        <f t="shared" si="953"/>
        <v>0</v>
      </c>
      <c r="K2695" s="27">
        <f t="shared" si="953"/>
        <v>0</v>
      </c>
      <c r="L2695" s="27">
        <f t="shared" si="938"/>
        <v>0</v>
      </c>
      <c r="M2695" s="27">
        <f>+M2696</f>
        <v>173754342655</v>
      </c>
      <c r="N2695" s="27">
        <f t="shared" si="954"/>
        <v>173754342655</v>
      </c>
      <c r="O2695" s="27">
        <f t="shared" si="954"/>
        <v>173754342655</v>
      </c>
      <c r="P2695" s="27">
        <f t="shared" si="954"/>
        <v>26218470693</v>
      </c>
      <c r="Q2695" s="27">
        <f t="shared" si="954"/>
        <v>26218470693</v>
      </c>
    </row>
    <row r="2696" spans="1:17" ht="19.5" thickBot="1" x14ac:dyDescent="0.3">
      <c r="A2696" s="87" t="s">
        <v>516</v>
      </c>
      <c r="B2696" s="18" t="s">
        <v>278</v>
      </c>
      <c r="C2696" s="19" t="s">
        <v>13</v>
      </c>
      <c r="D2696" s="19">
        <v>13</v>
      </c>
      <c r="E2696" s="19" t="s">
        <v>14</v>
      </c>
      <c r="F2696" s="20" t="s">
        <v>247</v>
      </c>
      <c r="G2696" s="21">
        <v>173754342655</v>
      </c>
      <c r="H2696" s="21">
        <v>0</v>
      </c>
      <c r="I2696" s="21">
        <v>0</v>
      </c>
      <c r="J2696" s="21">
        <v>0</v>
      </c>
      <c r="K2696" s="21">
        <v>0</v>
      </c>
      <c r="L2696" s="21">
        <f t="shared" si="938"/>
        <v>0</v>
      </c>
      <c r="M2696" s="21">
        <f>+G2696+L2696</f>
        <v>173754342655</v>
      </c>
      <c r="N2696" s="21">
        <v>173754342655</v>
      </c>
      <c r="O2696" s="21">
        <v>173754342655</v>
      </c>
      <c r="P2696" s="21">
        <v>26218470693</v>
      </c>
      <c r="Q2696" s="21">
        <v>26218470693</v>
      </c>
    </row>
    <row r="2697" spans="1:17" ht="63.75" thickBot="1" x14ac:dyDescent="0.3">
      <c r="A2697" s="87" t="s">
        <v>516</v>
      </c>
      <c r="B2697" s="15" t="s">
        <v>279</v>
      </c>
      <c r="C2697" s="12" t="s">
        <v>13</v>
      </c>
      <c r="D2697" s="12">
        <v>13</v>
      </c>
      <c r="E2697" s="12" t="s">
        <v>14</v>
      </c>
      <c r="F2697" s="16" t="s">
        <v>280</v>
      </c>
      <c r="G2697" s="27">
        <f t="shared" ref="G2697:K2699" si="955">+G2698</f>
        <v>188036887431</v>
      </c>
      <c r="H2697" s="27">
        <f t="shared" si="955"/>
        <v>0</v>
      </c>
      <c r="I2697" s="27">
        <f t="shared" si="955"/>
        <v>0</v>
      </c>
      <c r="J2697" s="27">
        <f t="shared" si="955"/>
        <v>0</v>
      </c>
      <c r="K2697" s="27">
        <f t="shared" si="955"/>
        <v>0</v>
      </c>
      <c r="L2697" s="27">
        <f t="shared" si="938"/>
        <v>0</v>
      </c>
      <c r="M2697" s="27">
        <f>+M2698</f>
        <v>188036887431</v>
      </c>
      <c r="N2697" s="27">
        <f t="shared" ref="N2697:Q2699" si="956">+N2698</f>
        <v>188036887431</v>
      </c>
      <c r="O2697" s="27">
        <f t="shared" si="956"/>
        <v>188036887431</v>
      </c>
      <c r="P2697" s="27">
        <f t="shared" si="956"/>
        <v>31914916292</v>
      </c>
      <c r="Q2697" s="27">
        <f t="shared" si="956"/>
        <v>31914916292</v>
      </c>
    </row>
    <row r="2698" spans="1:17" ht="63.75" thickBot="1" x14ac:dyDescent="0.3">
      <c r="A2698" s="87" t="s">
        <v>516</v>
      </c>
      <c r="B2698" s="15" t="s">
        <v>281</v>
      </c>
      <c r="C2698" s="12" t="s">
        <v>13</v>
      </c>
      <c r="D2698" s="12">
        <v>13</v>
      </c>
      <c r="E2698" s="12" t="s">
        <v>14</v>
      </c>
      <c r="F2698" s="43" t="s">
        <v>280</v>
      </c>
      <c r="G2698" s="27">
        <f t="shared" si="955"/>
        <v>188036887431</v>
      </c>
      <c r="H2698" s="27">
        <f t="shared" si="955"/>
        <v>0</v>
      </c>
      <c r="I2698" s="27">
        <f t="shared" si="955"/>
        <v>0</v>
      </c>
      <c r="J2698" s="27">
        <f t="shared" si="955"/>
        <v>0</v>
      </c>
      <c r="K2698" s="27">
        <f t="shared" si="955"/>
        <v>0</v>
      </c>
      <c r="L2698" s="27">
        <f t="shared" si="938"/>
        <v>0</v>
      </c>
      <c r="M2698" s="27">
        <f>+M2699</f>
        <v>188036887431</v>
      </c>
      <c r="N2698" s="27">
        <f t="shared" si="956"/>
        <v>188036887431</v>
      </c>
      <c r="O2698" s="27">
        <f t="shared" si="956"/>
        <v>188036887431</v>
      </c>
      <c r="P2698" s="27">
        <f t="shared" si="956"/>
        <v>31914916292</v>
      </c>
      <c r="Q2698" s="27">
        <f t="shared" si="956"/>
        <v>31914916292</v>
      </c>
    </row>
    <row r="2699" spans="1:17" ht="19.5" thickBot="1" x14ac:dyDescent="0.3">
      <c r="A2699" s="87" t="s">
        <v>516</v>
      </c>
      <c r="B2699" s="15" t="s">
        <v>282</v>
      </c>
      <c r="C2699" s="12" t="s">
        <v>13</v>
      </c>
      <c r="D2699" s="12">
        <v>13</v>
      </c>
      <c r="E2699" s="12" t="s">
        <v>14</v>
      </c>
      <c r="F2699" s="16" t="s">
        <v>257</v>
      </c>
      <c r="G2699" s="27">
        <f t="shared" si="955"/>
        <v>188036887431</v>
      </c>
      <c r="H2699" s="27">
        <f t="shared" si="955"/>
        <v>0</v>
      </c>
      <c r="I2699" s="27">
        <f t="shared" si="955"/>
        <v>0</v>
      </c>
      <c r="J2699" s="27">
        <f t="shared" si="955"/>
        <v>0</v>
      </c>
      <c r="K2699" s="27">
        <f t="shared" si="955"/>
        <v>0</v>
      </c>
      <c r="L2699" s="27">
        <f t="shared" si="938"/>
        <v>0</v>
      </c>
      <c r="M2699" s="27">
        <f>+M2700</f>
        <v>188036887431</v>
      </c>
      <c r="N2699" s="27">
        <f t="shared" si="956"/>
        <v>188036887431</v>
      </c>
      <c r="O2699" s="27">
        <f t="shared" si="956"/>
        <v>188036887431</v>
      </c>
      <c r="P2699" s="27">
        <f t="shared" si="956"/>
        <v>31914916292</v>
      </c>
      <c r="Q2699" s="27">
        <f t="shared" si="956"/>
        <v>31914916292</v>
      </c>
    </row>
    <row r="2700" spans="1:17" ht="19.5" thickBot="1" x14ac:dyDescent="0.3">
      <c r="A2700" s="87" t="s">
        <v>516</v>
      </c>
      <c r="B2700" s="18" t="s">
        <v>283</v>
      </c>
      <c r="C2700" s="19" t="s">
        <v>13</v>
      </c>
      <c r="D2700" s="19">
        <v>13</v>
      </c>
      <c r="E2700" s="19" t="s">
        <v>14</v>
      </c>
      <c r="F2700" s="20" t="s">
        <v>247</v>
      </c>
      <c r="G2700" s="21">
        <v>188036887431</v>
      </c>
      <c r="H2700" s="21">
        <v>0</v>
      </c>
      <c r="I2700" s="21">
        <v>0</v>
      </c>
      <c r="J2700" s="21">
        <v>0</v>
      </c>
      <c r="K2700" s="21">
        <v>0</v>
      </c>
      <c r="L2700" s="21">
        <f t="shared" si="938"/>
        <v>0</v>
      </c>
      <c r="M2700" s="21">
        <f>+G2700+L2700</f>
        <v>188036887431</v>
      </c>
      <c r="N2700" s="21">
        <v>188036887431</v>
      </c>
      <c r="O2700" s="21">
        <v>188036887431</v>
      </c>
      <c r="P2700" s="21">
        <v>31914916292</v>
      </c>
      <c r="Q2700" s="21">
        <v>31914916292</v>
      </c>
    </row>
    <row r="2701" spans="1:17" ht="63.75" thickBot="1" x14ac:dyDescent="0.3">
      <c r="A2701" s="87" t="s">
        <v>516</v>
      </c>
      <c r="B2701" s="15" t="s">
        <v>284</v>
      </c>
      <c r="C2701" s="12" t="s">
        <v>13</v>
      </c>
      <c r="D2701" s="12">
        <v>13</v>
      </c>
      <c r="E2701" s="12" t="s">
        <v>14</v>
      </c>
      <c r="F2701" s="16" t="s">
        <v>285</v>
      </c>
      <c r="G2701" s="27">
        <f t="shared" ref="G2701:K2703" si="957">+G2702</f>
        <v>230526549416</v>
      </c>
      <c r="H2701" s="27">
        <f t="shared" si="957"/>
        <v>0</v>
      </c>
      <c r="I2701" s="27">
        <f t="shared" si="957"/>
        <v>0</v>
      </c>
      <c r="J2701" s="27">
        <f t="shared" si="957"/>
        <v>0</v>
      </c>
      <c r="K2701" s="27">
        <f t="shared" si="957"/>
        <v>0</v>
      </c>
      <c r="L2701" s="27">
        <f t="shared" si="938"/>
        <v>0</v>
      </c>
      <c r="M2701" s="27">
        <f>+M2702</f>
        <v>230526549416</v>
      </c>
      <c r="N2701" s="27">
        <f t="shared" ref="N2701:Q2703" si="958">+N2702</f>
        <v>230526549416</v>
      </c>
      <c r="O2701" s="27">
        <f t="shared" si="958"/>
        <v>230526549416</v>
      </c>
      <c r="P2701" s="27">
        <f t="shared" si="958"/>
        <v>27184528940</v>
      </c>
      <c r="Q2701" s="27">
        <f t="shared" si="958"/>
        <v>27184528940</v>
      </c>
    </row>
    <row r="2702" spans="1:17" ht="63.75" thickBot="1" x14ac:dyDescent="0.3">
      <c r="A2702" s="87" t="s">
        <v>516</v>
      </c>
      <c r="B2702" s="15" t="s">
        <v>286</v>
      </c>
      <c r="C2702" s="12" t="s">
        <v>13</v>
      </c>
      <c r="D2702" s="12">
        <v>13</v>
      </c>
      <c r="E2702" s="12" t="s">
        <v>14</v>
      </c>
      <c r="F2702" s="43" t="s">
        <v>285</v>
      </c>
      <c r="G2702" s="27">
        <f t="shared" si="957"/>
        <v>230526549416</v>
      </c>
      <c r="H2702" s="27">
        <f t="shared" si="957"/>
        <v>0</v>
      </c>
      <c r="I2702" s="27">
        <f t="shared" si="957"/>
        <v>0</v>
      </c>
      <c r="J2702" s="27">
        <f t="shared" si="957"/>
        <v>0</v>
      </c>
      <c r="K2702" s="27">
        <f t="shared" si="957"/>
        <v>0</v>
      </c>
      <c r="L2702" s="27">
        <f t="shared" si="938"/>
        <v>0</v>
      </c>
      <c r="M2702" s="27">
        <f>+M2703</f>
        <v>230526549416</v>
      </c>
      <c r="N2702" s="27">
        <f t="shared" si="958"/>
        <v>230526549416</v>
      </c>
      <c r="O2702" s="27">
        <f t="shared" si="958"/>
        <v>230526549416</v>
      </c>
      <c r="P2702" s="27">
        <f t="shared" si="958"/>
        <v>27184528940</v>
      </c>
      <c r="Q2702" s="27">
        <f t="shared" si="958"/>
        <v>27184528940</v>
      </c>
    </row>
    <row r="2703" spans="1:17" ht="19.5" thickBot="1" x14ac:dyDescent="0.3">
      <c r="A2703" s="87" t="s">
        <v>516</v>
      </c>
      <c r="B2703" s="15" t="s">
        <v>287</v>
      </c>
      <c r="C2703" s="12" t="s">
        <v>13</v>
      </c>
      <c r="D2703" s="12">
        <v>13</v>
      </c>
      <c r="E2703" s="12" t="s">
        <v>14</v>
      </c>
      <c r="F2703" s="16" t="s">
        <v>257</v>
      </c>
      <c r="G2703" s="27">
        <f t="shared" si="957"/>
        <v>230526549416</v>
      </c>
      <c r="H2703" s="27">
        <f t="shared" si="957"/>
        <v>0</v>
      </c>
      <c r="I2703" s="27">
        <f t="shared" si="957"/>
        <v>0</v>
      </c>
      <c r="J2703" s="27">
        <f t="shared" si="957"/>
        <v>0</v>
      </c>
      <c r="K2703" s="27">
        <f t="shared" si="957"/>
        <v>0</v>
      </c>
      <c r="L2703" s="27">
        <f t="shared" si="938"/>
        <v>0</v>
      </c>
      <c r="M2703" s="27">
        <f>+M2704</f>
        <v>230526549416</v>
      </c>
      <c r="N2703" s="27">
        <f t="shared" si="958"/>
        <v>230526549416</v>
      </c>
      <c r="O2703" s="27">
        <f t="shared" si="958"/>
        <v>230526549416</v>
      </c>
      <c r="P2703" s="27">
        <f t="shared" si="958"/>
        <v>27184528940</v>
      </c>
      <c r="Q2703" s="27">
        <f t="shared" si="958"/>
        <v>27184528940</v>
      </c>
    </row>
    <row r="2704" spans="1:17" ht="19.5" thickBot="1" x14ac:dyDescent="0.3">
      <c r="A2704" s="87" t="s">
        <v>516</v>
      </c>
      <c r="B2704" s="18" t="s">
        <v>288</v>
      </c>
      <c r="C2704" s="19" t="s">
        <v>13</v>
      </c>
      <c r="D2704" s="19">
        <v>13</v>
      </c>
      <c r="E2704" s="19" t="s">
        <v>14</v>
      </c>
      <c r="F2704" s="20" t="s">
        <v>247</v>
      </c>
      <c r="G2704" s="21">
        <v>230526549416</v>
      </c>
      <c r="H2704" s="21">
        <v>0</v>
      </c>
      <c r="I2704" s="21">
        <v>0</v>
      </c>
      <c r="J2704" s="21">
        <v>0</v>
      </c>
      <c r="K2704" s="21">
        <v>0</v>
      </c>
      <c r="L2704" s="21">
        <f t="shared" si="938"/>
        <v>0</v>
      </c>
      <c r="M2704" s="21">
        <f>+G2704+L2704</f>
        <v>230526549416</v>
      </c>
      <c r="N2704" s="21">
        <v>230526549416</v>
      </c>
      <c r="O2704" s="21">
        <v>230526549416</v>
      </c>
      <c r="P2704" s="21">
        <v>27184528940</v>
      </c>
      <c r="Q2704" s="21">
        <v>27184528940</v>
      </c>
    </row>
    <row r="2705" spans="1:17" ht="32.25" thickBot="1" x14ac:dyDescent="0.3">
      <c r="A2705" s="87" t="s">
        <v>516</v>
      </c>
      <c r="B2705" s="44" t="s">
        <v>289</v>
      </c>
      <c r="C2705" s="12" t="s">
        <v>13</v>
      </c>
      <c r="D2705" s="12">
        <v>13</v>
      </c>
      <c r="E2705" s="12" t="s">
        <v>14</v>
      </c>
      <c r="F2705" s="16" t="s">
        <v>290</v>
      </c>
      <c r="G2705" s="27">
        <f t="shared" ref="G2705:K2706" si="959">+G2706</f>
        <v>12654096592</v>
      </c>
      <c r="H2705" s="27">
        <f t="shared" si="959"/>
        <v>0</v>
      </c>
      <c r="I2705" s="27">
        <f t="shared" si="959"/>
        <v>0</v>
      </c>
      <c r="J2705" s="27">
        <f t="shared" si="959"/>
        <v>0</v>
      </c>
      <c r="K2705" s="27">
        <f t="shared" si="959"/>
        <v>0</v>
      </c>
      <c r="L2705" s="27">
        <f t="shared" si="938"/>
        <v>0</v>
      </c>
      <c r="M2705" s="27">
        <f>+G2705+L2705</f>
        <v>12654096592</v>
      </c>
      <c r="N2705" s="27">
        <f t="shared" ref="N2705:Q2706" si="960">+N2706</f>
        <v>12040669169.59</v>
      </c>
      <c r="O2705" s="27">
        <f t="shared" si="960"/>
        <v>11612787087.58</v>
      </c>
      <c r="P2705" s="27">
        <f t="shared" si="960"/>
        <v>8851458261.7399998</v>
      </c>
      <c r="Q2705" s="27">
        <f t="shared" si="960"/>
        <v>8697548258.7399998</v>
      </c>
    </row>
    <row r="2706" spans="1:17" ht="32.25" thickBot="1" x14ac:dyDescent="0.3">
      <c r="A2706" s="87" t="s">
        <v>516</v>
      </c>
      <c r="B2706" s="15" t="s">
        <v>291</v>
      </c>
      <c r="C2706" s="12" t="s">
        <v>13</v>
      </c>
      <c r="D2706" s="12">
        <v>13</v>
      </c>
      <c r="E2706" s="12" t="s">
        <v>14</v>
      </c>
      <c r="F2706" s="16" t="s">
        <v>290</v>
      </c>
      <c r="G2706" s="27">
        <f t="shared" si="959"/>
        <v>12654096592</v>
      </c>
      <c r="H2706" s="27">
        <f t="shared" si="959"/>
        <v>0</v>
      </c>
      <c r="I2706" s="27">
        <f t="shared" si="959"/>
        <v>0</v>
      </c>
      <c r="J2706" s="27">
        <f t="shared" si="959"/>
        <v>0</v>
      </c>
      <c r="K2706" s="27">
        <f t="shared" si="959"/>
        <v>0</v>
      </c>
      <c r="L2706" s="27">
        <f t="shared" si="938"/>
        <v>0</v>
      </c>
      <c r="M2706" s="27">
        <f>+M2707</f>
        <v>12654096592</v>
      </c>
      <c r="N2706" s="27">
        <f t="shared" si="960"/>
        <v>12040669169.59</v>
      </c>
      <c r="O2706" s="27">
        <f t="shared" si="960"/>
        <v>11612787087.58</v>
      </c>
      <c r="P2706" s="27">
        <f t="shared" si="960"/>
        <v>8851458261.7399998</v>
      </c>
      <c r="Q2706" s="27">
        <f t="shared" si="960"/>
        <v>8697548258.7399998</v>
      </c>
    </row>
    <row r="2707" spans="1:17" ht="48" thickBot="1" x14ac:dyDescent="0.3">
      <c r="A2707" s="87" t="s">
        <v>516</v>
      </c>
      <c r="B2707" s="15" t="s">
        <v>292</v>
      </c>
      <c r="C2707" s="12" t="s">
        <v>13</v>
      </c>
      <c r="D2707" s="12">
        <v>13</v>
      </c>
      <c r="E2707" s="12" t="s">
        <v>14</v>
      </c>
      <c r="F2707" s="16" t="s">
        <v>293</v>
      </c>
      <c r="G2707" s="27">
        <f>SUM(G2708:G2708)</f>
        <v>12654096592</v>
      </c>
      <c r="H2707" s="27">
        <f>SUM(H2708:H2708)</f>
        <v>0</v>
      </c>
      <c r="I2707" s="27">
        <f>SUM(I2708:I2708)</f>
        <v>0</v>
      </c>
      <c r="J2707" s="27">
        <f>SUM(J2708:J2708)</f>
        <v>0</v>
      </c>
      <c r="K2707" s="27">
        <f>SUM(K2708:K2708)</f>
        <v>0</v>
      </c>
      <c r="L2707" s="27">
        <f t="shared" si="938"/>
        <v>0</v>
      </c>
      <c r="M2707" s="27">
        <f>SUM(M2708:M2708)</f>
        <v>12654096592</v>
      </c>
      <c r="N2707" s="27">
        <f>SUM(N2708:N2708)</f>
        <v>12040669169.59</v>
      </c>
      <c r="O2707" s="27">
        <f>SUM(O2708:O2708)</f>
        <v>11612787087.58</v>
      </c>
      <c r="P2707" s="27">
        <f>SUM(P2708:P2708)</f>
        <v>8851458261.7399998</v>
      </c>
      <c r="Q2707" s="27">
        <f>SUM(Q2708:Q2708)</f>
        <v>8697548258.7399998</v>
      </c>
    </row>
    <row r="2708" spans="1:17" ht="19.5" thickBot="1" x14ac:dyDescent="0.3">
      <c r="A2708" s="87" t="s">
        <v>516</v>
      </c>
      <c r="B2708" s="18" t="s">
        <v>294</v>
      </c>
      <c r="C2708" s="19" t="s">
        <v>13</v>
      </c>
      <c r="D2708" s="19">
        <v>13</v>
      </c>
      <c r="E2708" s="19" t="s">
        <v>14</v>
      </c>
      <c r="F2708" s="20" t="s">
        <v>247</v>
      </c>
      <c r="G2708" s="21">
        <v>12654096592</v>
      </c>
      <c r="H2708" s="21">
        <v>0</v>
      </c>
      <c r="I2708" s="21">
        <v>0</v>
      </c>
      <c r="J2708" s="21">
        <v>0</v>
      </c>
      <c r="K2708" s="21">
        <v>0</v>
      </c>
      <c r="L2708" s="21">
        <f t="shared" si="938"/>
        <v>0</v>
      </c>
      <c r="M2708" s="21">
        <f>+G2708+L2708</f>
        <v>12654096592</v>
      </c>
      <c r="N2708" s="25">
        <v>12040669169.59</v>
      </c>
      <c r="O2708" s="21">
        <v>11612787087.58</v>
      </c>
      <c r="P2708" s="21">
        <v>8851458261.7399998</v>
      </c>
      <c r="Q2708" s="21">
        <v>8697548258.7399998</v>
      </c>
    </row>
    <row r="2709" spans="1:17" ht="63.75" thickBot="1" x14ac:dyDescent="0.3">
      <c r="A2709" s="87" t="s">
        <v>516</v>
      </c>
      <c r="B2709" s="15" t="s">
        <v>295</v>
      </c>
      <c r="C2709" s="12" t="s">
        <v>13</v>
      </c>
      <c r="D2709" s="12">
        <v>13</v>
      </c>
      <c r="E2709" s="12" t="s">
        <v>14</v>
      </c>
      <c r="F2709" s="16" t="s">
        <v>296</v>
      </c>
      <c r="G2709" s="27">
        <f t="shared" ref="G2709:K2711" si="961">+G2710</f>
        <v>222571821813</v>
      </c>
      <c r="H2709" s="27">
        <f t="shared" si="961"/>
        <v>0</v>
      </c>
      <c r="I2709" s="27">
        <f t="shared" si="961"/>
        <v>0</v>
      </c>
      <c r="J2709" s="27">
        <f t="shared" si="961"/>
        <v>0</v>
      </c>
      <c r="K2709" s="27">
        <f t="shared" si="961"/>
        <v>0</v>
      </c>
      <c r="L2709" s="27">
        <f t="shared" si="938"/>
        <v>0</v>
      </c>
      <c r="M2709" s="27">
        <f>+M2710</f>
        <v>222571821813</v>
      </c>
      <c r="N2709" s="27">
        <f t="shared" ref="N2709:Q2711" si="962">+N2710</f>
        <v>222571821813</v>
      </c>
      <c r="O2709" s="27">
        <f t="shared" si="962"/>
        <v>222571821813</v>
      </c>
      <c r="P2709" s="27">
        <f t="shared" si="962"/>
        <v>7839829655</v>
      </c>
      <c r="Q2709" s="27">
        <f t="shared" si="962"/>
        <v>7839829655</v>
      </c>
    </row>
    <row r="2710" spans="1:17" ht="63.75" thickBot="1" x14ac:dyDescent="0.3">
      <c r="A2710" s="87" t="s">
        <v>516</v>
      </c>
      <c r="B2710" s="15" t="s">
        <v>297</v>
      </c>
      <c r="C2710" s="12" t="s">
        <v>13</v>
      </c>
      <c r="D2710" s="12">
        <v>13</v>
      </c>
      <c r="E2710" s="12" t="s">
        <v>14</v>
      </c>
      <c r="F2710" s="43" t="s">
        <v>296</v>
      </c>
      <c r="G2710" s="27">
        <f t="shared" si="961"/>
        <v>222571821813</v>
      </c>
      <c r="H2710" s="27">
        <f t="shared" si="961"/>
        <v>0</v>
      </c>
      <c r="I2710" s="27">
        <f t="shared" si="961"/>
        <v>0</v>
      </c>
      <c r="J2710" s="27">
        <f t="shared" si="961"/>
        <v>0</v>
      </c>
      <c r="K2710" s="27">
        <f t="shared" si="961"/>
        <v>0</v>
      </c>
      <c r="L2710" s="27">
        <f t="shared" si="938"/>
        <v>0</v>
      </c>
      <c r="M2710" s="27">
        <f>+M2711</f>
        <v>222571821813</v>
      </c>
      <c r="N2710" s="27">
        <f t="shared" si="962"/>
        <v>222571821813</v>
      </c>
      <c r="O2710" s="27">
        <f t="shared" si="962"/>
        <v>222571821813</v>
      </c>
      <c r="P2710" s="27">
        <f t="shared" si="962"/>
        <v>7839829655</v>
      </c>
      <c r="Q2710" s="27">
        <f t="shared" si="962"/>
        <v>7839829655</v>
      </c>
    </row>
    <row r="2711" spans="1:17" ht="19.5" thickBot="1" x14ac:dyDescent="0.3">
      <c r="A2711" s="87" t="s">
        <v>516</v>
      </c>
      <c r="B2711" s="15" t="s">
        <v>298</v>
      </c>
      <c r="C2711" s="12" t="s">
        <v>13</v>
      </c>
      <c r="D2711" s="12">
        <v>13</v>
      </c>
      <c r="E2711" s="12" t="s">
        <v>14</v>
      </c>
      <c r="F2711" s="16" t="s">
        <v>257</v>
      </c>
      <c r="G2711" s="27">
        <f t="shared" si="961"/>
        <v>222571821813</v>
      </c>
      <c r="H2711" s="27">
        <f t="shared" si="961"/>
        <v>0</v>
      </c>
      <c r="I2711" s="27">
        <f t="shared" si="961"/>
        <v>0</v>
      </c>
      <c r="J2711" s="27">
        <f t="shared" si="961"/>
        <v>0</v>
      </c>
      <c r="K2711" s="27">
        <f t="shared" si="961"/>
        <v>0</v>
      </c>
      <c r="L2711" s="27">
        <f t="shared" si="938"/>
        <v>0</v>
      </c>
      <c r="M2711" s="27">
        <f>+M2712</f>
        <v>222571821813</v>
      </c>
      <c r="N2711" s="27">
        <f t="shared" si="962"/>
        <v>222571821813</v>
      </c>
      <c r="O2711" s="27">
        <f t="shared" si="962"/>
        <v>222571821813</v>
      </c>
      <c r="P2711" s="27">
        <f t="shared" si="962"/>
        <v>7839829655</v>
      </c>
      <c r="Q2711" s="27">
        <f t="shared" si="962"/>
        <v>7839829655</v>
      </c>
    </row>
    <row r="2712" spans="1:17" ht="19.5" thickBot="1" x14ac:dyDescent="0.3">
      <c r="A2712" s="87" t="s">
        <v>516</v>
      </c>
      <c r="B2712" s="18" t="s">
        <v>299</v>
      </c>
      <c r="C2712" s="19" t="s">
        <v>13</v>
      </c>
      <c r="D2712" s="19">
        <v>13</v>
      </c>
      <c r="E2712" s="19" t="s">
        <v>14</v>
      </c>
      <c r="F2712" s="20" t="s">
        <v>247</v>
      </c>
      <c r="G2712" s="21">
        <v>222571821813</v>
      </c>
      <c r="H2712" s="21">
        <v>0</v>
      </c>
      <c r="I2712" s="21">
        <v>0</v>
      </c>
      <c r="J2712" s="21">
        <v>0</v>
      </c>
      <c r="K2712" s="21">
        <v>0</v>
      </c>
      <c r="L2712" s="21">
        <f t="shared" si="938"/>
        <v>0</v>
      </c>
      <c r="M2712" s="21">
        <f>+G2712+L2712</f>
        <v>222571821813</v>
      </c>
      <c r="N2712" s="21">
        <v>222571821813</v>
      </c>
      <c r="O2712" s="21">
        <v>222571821813</v>
      </c>
      <c r="P2712" s="21">
        <v>7839829655</v>
      </c>
      <c r="Q2712" s="21">
        <v>7839829655</v>
      </c>
    </row>
    <row r="2713" spans="1:17" ht="48" thickBot="1" x14ac:dyDescent="0.3">
      <c r="A2713" s="87" t="s">
        <v>516</v>
      </c>
      <c r="B2713" s="15" t="s">
        <v>300</v>
      </c>
      <c r="C2713" s="12" t="s">
        <v>13</v>
      </c>
      <c r="D2713" s="12">
        <v>13</v>
      </c>
      <c r="E2713" s="12" t="s">
        <v>14</v>
      </c>
      <c r="F2713" s="16" t="s">
        <v>301</v>
      </c>
      <c r="G2713" s="27">
        <f t="shared" ref="G2713:K2715" si="963">+G2714</f>
        <v>256174672458</v>
      </c>
      <c r="H2713" s="27">
        <f t="shared" si="963"/>
        <v>0</v>
      </c>
      <c r="I2713" s="27">
        <f t="shared" si="963"/>
        <v>0</v>
      </c>
      <c r="J2713" s="27">
        <f t="shared" si="963"/>
        <v>0</v>
      </c>
      <c r="K2713" s="27">
        <f t="shared" si="963"/>
        <v>0</v>
      </c>
      <c r="L2713" s="27">
        <f t="shared" si="938"/>
        <v>0</v>
      </c>
      <c r="M2713" s="27">
        <f>+M2714</f>
        <v>256174672458</v>
      </c>
      <c r="N2713" s="27">
        <f t="shared" ref="N2713:Q2715" si="964">+N2714</f>
        <v>256174672458</v>
      </c>
      <c r="O2713" s="27">
        <f t="shared" si="964"/>
        <v>256174672458</v>
      </c>
      <c r="P2713" s="27">
        <f t="shared" si="964"/>
        <v>783848182</v>
      </c>
      <c r="Q2713" s="27">
        <f t="shared" si="964"/>
        <v>783848182</v>
      </c>
    </row>
    <row r="2714" spans="1:17" ht="48" thickBot="1" x14ac:dyDescent="0.3">
      <c r="A2714" s="87" t="s">
        <v>516</v>
      </c>
      <c r="B2714" s="15" t="s">
        <v>302</v>
      </c>
      <c r="C2714" s="12" t="s">
        <v>13</v>
      </c>
      <c r="D2714" s="12">
        <v>13</v>
      </c>
      <c r="E2714" s="12" t="s">
        <v>14</v>
      </c>
      <c r="F2714" s="16" t="s">
        <v>301</v>
      </c>
      <c r="G2714" s="27">
        <f t="shared" si="963"/>
        <v>256174672458</v>
      </c>
      <c r="H2714" s="27">
        <f t="shared" si="963"/>
        <v>0</v>
      </c>
      <c r="I2714" s="27">
        <f t="shared" si="963"/>
        <v>0</v>
      </c>
      <c r="J2714" s="27">
        <f t="shared" si="963"/>
        <v>0</v>
      </c>
      <c r="K2714" s="27">
        <f t="shared" si="963"/>
        <v>0</v>
      </c>
      <c r="L2714" s="27">
        <f t="shared" si="938"/>
        <v>0</v>
      </c>
      <c r="M2714" s="27">
        <f>+M2715</f>
        <v>256174672458</v>
      </c>
      <c r="N2714" s="27">
        <f t="shared" si="964"/>
        <v>256174672458</v>
      </c>
      <c r="O2714" s="27">
        <f t="shared" si="964"/>
        <v>256174672458</v>
      </c>
      <c r="P2714" s="27">
        <f t="shared" si="964"/>
        <v>783848182</v>
      </c>
      <c r="Q2714" s="27">
        <f t="shared" si="964"/>
        <v>783848182</v>
      </c>
    </row>
    <row r="2715" spans="1:17" ht="19.5" thickBot="1" x14ac:dyDescent="0.3">
      <c r="A2715" s="87" t="s">
        <v>516</v>
      </c>
      <c r="B2715" s="15" t="s">
        <v>303</v>
      </c>
      <c r="C2715" s="12" t="s">
        <v>13</v>
      </c>
      <c r="D2715" s="12">
        <v>13</v>
      </c>
      <c r="E2715" s="12" t="s">
        <v>14</v>
      </c>
      <c r="F2715" s="16" t="s">
        <v>257</v>
      </c>
      <c r="G2715" s="27">
        <f t="shared" si="963"/>
        <v>256174672458</v>
      </c>
      <c r="H2715" s="27">
        <f t="shared" si="963"/>
        <v>0</v>
      </c>
      <c r="I2715" s="27">
        <f t="shared" si="963"/>
        <v>0</v>
      </c>
      <c r="J2715" s="27">
        <f t="shared" si="963"/>
        <v>0</v>
      </c>
      <c r="K2715" s="27">
        <f t="shared" si="963"/>
        <v>0</v>
      </c>
      <c r="L2715" s="27">
        <f t="shared" si="938"/>
        <v>0</v>
      </c>
      <c r="M2715" s="27">
        <f>+M2716</f>
        <v>256174672458</v>
      </c>
      <c r="N2715" s="27">
        <f t="shared" si="964"/>
        <v>256174672458</v>
      </c>
      <c r="O2715" s="27">
        <f t="shared" si="964"/>
        <v>256174672458</v>
      </c>
      <c r="P2715" s="27">
        <f t="shared" si="964"/>
        <v>783848182</v>
      </c>
      <c r="Q2715" s="27">
        <f t="shared" si="964"/>
        <v>783848182</v>
      </c>
    </row>
    <row r="2716" spans="1:17" ht="19.5" thickBot="1" x14ac:dyDescent="0.3">
      <c r="A2716" s="87" t="s">
        <v>516</v>
      </c>
      <c r="B2716" s="18" t="s">
        <v>304</v>
      </c>
      <c r="C2716" s="19" t="s">
        <v>13</v>
      </c>
      <c r="D2716" s="19">
        <v>13</v>
      </c>
      <c r="E2716" s="19" t="s">
        <v>14</v>
      </c>
      <c r="F2716" s="20" t="s">
        <v>247</v>
      </c>
      <c r="G2716" s="21">
        <v>256174672458</v>
      </c>
      <c r="H2716" s="21">
        <v>0</v>
      </c>
      <c r="I2716" s="21">
        <v>0</v>
      </c>
      <c r="J2716" s="21">
        <v>0</v>
      </c>
      <c r="K2716" s="21">
        <v>0</v>
      </c>
      <c r="L2716" s="21">
        <f t="shared" si="938"/>
        <v>0</v>
      </c>
      <c r="M2716" s="21">
        <f>+G2716+L2716</f>
        <v>256174672458</v>
      </c>
      <c r="N2716" s="21">
        <v>256174672458</v>
      </c>
      <c r="O2716" s="21">
        <v>256174672458</v>
      </c>
      <c r="P2716" s="21">
        <v>783848182</v>
      </c>
      <c r="Q2716" s="21">
        <v>783848182</v>
      </c>
    </row>
    <row r="2717" spans="1:17" ht="63.75" thickBot="1" x14ac:dyDescent="0.3">
      <c r="A2717" s="87" t="s">
        <v>516</v>
      </c>
      <c r="B2717" s="15" t="s">
        <v>305</v>
      </c>
      <c r="C2717" s="12" t="s">
        <v>13</v>
      </c>
      <c r="D2717" s="12">
        <v>13</v>
      </c>
      <c r="E2717" s="12" t="s">
        <v>14</v>
      </c>
      <c r="F2717" s="16" t="s">
        <v>306</v>
      </c>
      <c r="G2717" s="27">
        <f t="shared" ref="G2717:K2719" si="965">+G2718</f>
        <v>133566456234</v>
      </c>
      <c r="H2717" s="27">
        <f t="shared" si="965"/>
        <v>0</v>
      </c>
      <c r="I2717" s="27">
        <f t="shared" si="965"/>
        <v>0</v>
      </c>
      <c r="J2717" s="27">
        <f t="shared" si="965"/>
        <v>0</v>
      </c>
      <c r="K2717" s="27">
        <f t="shared" si="965"/>
        <v>0</v>
      </c>
      <c r="L2717" s="27">
        <f t="shared" si="938"/>
        <v>0</v>
      </c>
      <c r="M2717" s="27">
        <f>+M2718</f>
        <v>133566456234</v>
      </c>
      <c r="N2717" s="27">
        <f t="shared" ref="N2717:Q2719" si="966">+N2718</f>
        <v>133566456234</v>
      </c>
      <c r="O2717" s="27">
        <f t="shared" si="966"/>
        <v>133566456234</v>
      </c>
      <c r="P2717" s="27">
        <f t="shared" si="966"/>
        <v>426302018</v>
      </c>
      <c r="Q2717" s="27">
        <f t="shared" si="966"/>
        <v>426302018</v>
      </c>
    </row>
    <row r="2718" spans="1:17" ht="63.75" thickBot="1" x14ac:dyDescent="0.3">
      <c r="A2718" s="87" t="s">
        <v>516</v>
      </c>
      <c r="B2718" s="15" t="s">
        <v>307</v>
      </c>
      <c r="C2718" s="12" t="s">
        <v>13</v>
      </c>
      <c r="D2718" s="12">
        <v>13</v>
      </c>
      <c r="E2718" s="12" t="s">
        <v>14</v>
      </c>
      <c r="F2718" s="43" t="s">
        <v>306</v>
      </c>
      <c r="G2718" s="27">
        <f t="shared" si="965"/>
        <v>133566456234</v>
      </c>
      <c r="H2718" s="27">
        <f t="shared" si="965"/>
        <v>0</v>
      </c>
      <c r="I2718" s="27">
        <f t="shared" si="965"/>
        <v>0</v>
      </c>
      <c r="J2718" s="27">
        <f t="shared" si="965"/>
        <v>0</v>
      </c>
      <c r="K2718" s="27">
        <f t="shared" si="965"/>
        <v>0</v>
      </c>
      <c r="L2718" s="27">
        <f t="shared" si="938"/>
        <v>0</v>
      </c>
      <c r="M2718" s="27">
        <f>+M2719</f>
        <v>133566456234</v>
      </c>
      <c r="N2718" s="27">
        <f t="shared" si="966"/>
        <v>133566456234</v>
      </c>
      <c r="O2718" s="27">
        <f t="shared" si="966"/>
        <v>133566456234</v>
      </c>
      <c r="P2718" s="27">
        <f t="shared" si="966"/>
        <v>426302018</v>
      </c>
      <c r="Q2718" s="27">
        <f t="shared" si="966"/>
        <v>426302018</v>
      </c>
    </row>
    <row r="2719" spans="1:17" ht="19.5" thickBot="1" x14ac:dyDescent="0.3">
      <c r="A2719" s="87" t="s">
        <v>516</v>
      </c>
      <c r="B2719" s="15" t="s">
        <v>308</v>
      </c>
      <c r="C2719" s="12" t="s">
        <v>13</v>
      </c>
      <c r="D2719" s="12">
        <v>13</v>
      </c>
      <c r="E2719" s="12" t="s">
        <v>14</v>
      </c>
      <c r="F2719" s="16" t="s">
        <v>257</v>
      </c>
      <c r="G2719" s="27">
        <f t="shared" si="965"/>
        <v>133566456234</v>
      </c>
      <c r="H2719" s="27">
        <f t="shared" si="965"/>
        <v>0</v>
      </c>
      <c r="I2719" s="27">
        <f t="shared" si="965"/>
        <v>0</v>
      </c>
      <c r="J2719" s="27">
        <f t="shared" si="965"/>
        <v>0</v>
      </c>
      <c r="K2719" s="27">
        <f t="shared" si="965"/>
        <v>0</v>
      </c>
      <c r="L2719" s="27">
        <f t="shared" si="938"/>
        <v>0</v>
      </c>
      <c r="M2719" s="27">
        <f>+M2720</f>
        <v>133566456234</v>
      </c>
      <c r="N2719" s="27">
        <f t="shared" si="966"/>
        <v>133566456234</v>
      </c>
      <c r="O2719" s="27">
        <f t="shared" si="966"/>
        <v>133566456234</v>
      </c>
      <c r="P2719" s="27">
        <f t="shared" si="966"/>
        <v>426302018</v>
      </c>
      <c r="Q2719" s="27">
        <f t="shared" si="966"/>
        <v>426302018</v>
      </c>
    </row>
    <row r="2720" spans="1:17" ht="19.5" thickBot="1" x14ac:dyDescent="0.3">
      <c r="A2720" s="87" t="s">
        <v>516</v>
      </c>
      <c r="B2720" s="18" t="s">
        <v>309</v>
      </c>
      <c r="C2720" s="19" t="s">
        <v>13</v>
      </c>
      <c r="D2720" s="19">
        <v>13</v>
      </c>
      <c r="E2720" s="19" t="s">
        <v>14</v>
      </c>
      <c r="F2720" s="20" t="s">
        <v>247</v>
      </c>
      <c r="G2720" s="21">
        <v>133566456234</v>
      </c>
      <c r="H2720" s="21">
        <v>0</v>
      </c>
      <c r="I2720" s="21">
        <v>0</v>
      </c>
      <c r="J2720" s="21">
        <v>0</v>
      </c>
      <c r="K2720" s="21">
        <v>0</v>
      </c>
      <c r="L2720" s="21">
        <f t="shared" si="938"/>
        <v>0</v>
      </c>
      <c r="M2720" s="21">
        <f>+G2720+L2720</f>
        <v>133566456234</v>
      </c>
      <c r="N2720" s="21">
        <v>133566456234</v>
      </c>
      <c r="O2720" s="21">
        <v>133566456234</v>
      </c>
      <c r="P2720" s="21">
        <v>426302018</v>
      </c>
      <c r="Q2720" s="21">
        <v>426302018</v>
      </c>
    </row>
    <row r="2721" spans="1:17" ht="63.75" thickBot="1" x14ac:dyDescent="0.3">
      <c r="A2721" s="87" t="s">
        <v>516</v>
      </c>
      <c r="B2721" s="15" t="s">
        <v>310</v>
      </c>
      <c r="C2721" s="12" t="s">
        <v>13</v>
      </c>
      <c r="D2721" s="12">
        <v>13</v>
      </c>
      <c r="E2721" s="12" t="s">
        <v>14</v>
      </c>
      <c r="F2721" s="16" t="s">
        <v>311</v>
      </c>
      <c r="G2721" s="27">
        <f t="shared" ref="G2721:K2723" si="967">+G2722</f>
        <v>92126982346</v>
      </c>
      <c r="H2721" s="27">
        <f t="shared" si="967"/>
        <v>0</v>
      </c>
      <c r="I2721" s="27">
        <f t="shared" si="967"/>
        <v>0</v>
      </c>
      <c r="J2721" s="27">
        <f t="shared" si="967"/>
        <v>0</v>
      </c>
      <c r="K2721" s="27">
        <f t="shared" si="967"/>
        <v>0</v>
      </c>
      <c r="L2721" s="27">
        <f t="shared" si="938"/>
        <v>0</v>
      </c>
      <c r="M2721" s="27">
        <f>+M2722</f>
        <v>92126982346</v>
      </c>
      <c r="N2721" s="27">
        <f t="shared" ref="N2721:Q2723" si="968">+N2722</f>
        <v>92126982346</v>
      </c>
      <c r="O2721" s="27">
        <f t="shared" si="968"/>
        <v>92126982346</v>
      </c>
      <c r="P2721" s="27">
        <f t="shared" si="968"/>
        <v>308643829</v>
      </c>
      <c r="Q2721" s="27">
        <f t="shared" si="968"/>
        <v>308643829</v>
      </c>
    </row>
    <row r="2722" spans="1:17" ht="63.75" thickBot="1" x14ac:dyDescent="0.3">
      <c r="A2722" s="87" t="s">
        <v>516</v>
      </c>
      <c r="B2722" s="15" t="s">
        <v>312</v>
      </c>
      <c r="C2722" s="12" t="s">
        <v>13</v>
      </c>
      <c r="D2722" s="12">
        <v>13</v>
      </c>
      <c r="E2722" s="12" t="s">
        <v>14</v>
      </c>
      <c r="F2722" s="43" t="s">
        <v>311</v>
      </c>
      <c r="G2722" s="27">
        <f t="shared" si="967"/>
        <v>92126982346</v>
      </c>
      <c r="H2722" s="27">
        <f t="shared" si="967"/>
        <v>0</v>
      </c>
      <c r="I2722" s="27">
        <f t="shared" si="967"/>
        <v>0</v>
      </c>
      <c r="J2722" s="27">
        <f t="shared" si="967"/>
        <v>0</v>
      </c>
      <c r="K2722" s="27">
        <f t="shared" si="967"/>
        <v>0</v>
      </c>
      <c r="L2722" s="27">
        <f t="shared" si="938"/>
        <v>0</v>
      </c>
      <c r="M2722" s="27">
        <f>+M2723</f>
        <v>92126982346</v>
      </c>
      <c r="N2722" s="27">
        <f t="shared" si="968"/>
        <v>92126982346</v>
      </c>
      <c r="O2722" s="27">
        <f t="shared" si="968"/>
        <v>92126982346</v>
      </c>
      <c r="P2722" s="27">
        <f t="shared" si="968"/>
        <v>308643829</v>
      </c>
      <c r="Q2722" s="27">
        <f t="shared" si="968"/>
        <v>308643829</v>
      </c>
    </row>
    <row r="2723" spans="1:17" ht="19.5" thickBot="1" x14ac:dyDescent="0.3">
      <c r="A2723" s="87" t="s">
        <v>516</v>
      </c>
      <c r="B2723" s="15" t="s">
        <v>313</v>
      </c>
      <c r="C2723" s="12" t="s">
        <v>13</v>
      </c>
      <c r="D2723" s="12">
        <v>13</v>
      </c>
      <c r="E2723" s="12" t="s">
        <v>14</v>
      </c>
      <c r="F2723" s="16" t="s">
        <v>257</v>
      </c>
      <c r="G2723" s="27">
        <f t="shared" si="967"/>
        <v>92126982346</v>
      </c>
      <c r="H2723" s="27">
        <f t="shared" si="967"/>
        <v>0</v>
      </c>
      <c r="I2723" s="27">
        <f t="shared" si="967"/>
        <v>0</v>
      </c>
      <c r="J2723" s="27">
        <f t="shared" si="967"/>
        <v>0</v>
      </c>
      <c r="K2723" s="27">
        <f t="shared" si="967"/>
        <v>0</v>
      </c>
      <c r="L2723" s="27">
        <f t="shared" si="938"/>
        <v>0</v>
      </c>
      <c r="M2723" s="27">
        <f>+M2724</f>
        <v>92126982346</v>
      </c>
      <c r="N2723" s="27">
        <f t="shared" si="968"/>
        <v>92126982346</v>
      </c>
      <c r="O2723" s="27">
        <f t="shared" si="968"/>
        <v>92126982346</v>
      </c>
      <c r="P2723" s="27">
        <f t="shared" si="968"/>
        <v>308643829</v>
      </c>
      <c r="Q2723" s="27">
        <f t="shared" si="968"/>
        <v>308643829</v>
      </c>
    </row>
    <row r="2724" spans="1:17" ht="19.5" thickBot="1" x14ac:dyDescent="0.3">
      <c r="A2724" s="87" t="s">
        <v>516</v>
      </c>
      <c r="B2724" s="18" t="s">
        <v>314</v>
      </c>
      <c r="C2724" s="19" t="s">
        <v>13</v>
      </c>
      <c r="D2724" s="19">
        <v>13</v>
      </c>
      <c r="E2724" s="19" t="s">
        <v>14</v>
      </c>
      <c r="F2724" s="20" t="s">
        <v>247</v>
      </c>
      <c r="G2724" s="21">
        <v>92126982346</v>
      </c>
      <c r="H2724" s="21">
        <v>0</v>
      </c>
      <c r="I2724" s="21">
        <v>0</v>
      </c>
      <c r="J2724" s="21">
        <v>0</v>
      </c>
      <c r="K2724" s="21">
        <v>0</v>
      </c>
      <c r="L2724" s="21">
        <f t="shared" si="938"/>
        <v>0</v>
      </c>
      <c r="M2724" s="21">
        <f>+G2724+L2724</f>
        <v>92126982346</v>
      </c>
      <c r="N2724" s="21">
        <v>92126982346</v>
      </c>
      <c r="O2724" s="21">
        <v>92126982346</v>
      </c>
      <c r="P2724" s="21">
        <v>308643829</v>
      </c>
      <c r="Q2724" s="21">
        <v>308643829</v>
      </c>
    </row>
    <row r="2725" spans="1:17" ht="79.5" thickBot="1" x14ac:dyDescent="0.3">
      <c r="A2725" s="87" t="s">
        <v>516</v>
      </c>
      <c r="B2725" s="15" t="s">
        <v>315</v>
      </c>
      <c r="C2725" s="12" t="s">
        <v>13</v>
      </c>
      <c r="D2725" s="12">
        <v>13</v>
      </c>
      <c r="E2725" s="12" t="s">
        <v>14</v>
      </c>
      <c r="F2725" s="16" t="s">
        <v>316</v>
      </c>
      <c r="G2725" s="27">
        <f t="shared" ref="G2725:K2727" si="969">+G2726</f>
        <v>177242188803</v>
      </c>
      <c r="H2725" s="27">
        <f t="shared" si="969"/>
        <v>0</v>
      </c>
      <c r="I2725" s="27">
        <f t="shared" si="969"/>
        <v>0</v>
      </c>
      <c r="J2725" s="27">
        <f t="shared" si="969"/>
        <v>0</v>
      </c>
      <c r="K2725" s="27">
        <f t="shared" si="969"/>
        <v>0</v>
      </c>
      <c r="L2725" s="27">
        <f t="shared" si="938"/>
        <v>0</v>
      </c>
      <c r="M2725" s="27">
        <f>+M2726</f>
        <v>177242188803</v>
      </c>
      <c r="N2725" s="27">
        <f t="shared" ref="N2725:Q2727" si="970">+N2726</f>
        <v>177242188803</v>
      </c>
      <c r="O2725" s="27">
        <f t="shared" si="970"/>
        <v>177242188803</v>
      </c>
      <c r="P2725" s="27">
        <f t="shared" si="970"/>
        <v>12868469971</v>
      </c>
      <c r="Q2725" s="27">
        <f t="shared" si="970"/>
        <v>12868469971</v>
      </c>
    </row>
    <row r="2726" spans="1:17" ht="79.5" thickBot="1" x14ac:dyDescent="0.3">
      <c r="A2726" s="87" t="s">
        <v>516</v>
      </c>
      <c r="B2726" s="15" t="s">
        <v>317</v>
      </c>
      <c r="C2726" s="12" t="s">
        <v>13</v>
      </c>
      <c r="D2726" s="12">
        <v>13</v>
      </c>
      <c r="E2726" s="12" t="s">
        <v>14</v>
      </c>
      <c r="F2726" s="43" t="s">
        <v>316</v>
      </c>
      <c r="G2726" s="27">
        <f t="shared" si="969"/>
        <v>177242188803</v>
      </c>
      <c r="H2726" s="27">
        <f t="shared" si="969"/>
        <v>0</v>
      </c>
      <c r="I2726" s="27">
        <f t="shared" si="969"/>
        <v>0</v>
      </c>
      <c r="J2726" s="27">
        <f t="shared" si="969"/>
        <v>0</v>
      </c>
      <c r="K2726" s="27">
        <f t="shared" si="969"/>
        <v>0</v>
      </c>
      <c r="L2726" s="27">
        <f t="shared" si="938"/>
        <v>0</v>
      </c>
      <c r="M2726" s="27">
        <f>+M2727</f>
        <v>177242188803</v>
      </c>
      <c r="N2726" s="27">
        <f t="shared" si="970"/>
        <v>177242188803</v>
      </c>
      <c r="O2726" s="27">
        <f t="shared" si="970"/>
        <v>177242188803</v>
      </c>
      <c r="P2726" s="27">
        <f t="shared" si="970"/>
        <v>12868469971</v>
      </c>
      <c r="Q2726" s="27">
        <f t="shared" si="970"/>
        <v>12868469971</v>
      </c>
    </row>
    <row r="2727" spans="1:17" ht="19.5" thickBot="1" x14ac:dyDescent="0.3">
      <c r="A2727" s="87" t="s">
        <v>516</v>
      </c>
      <c r="B2727" s="15" t="s">
        <v>318</v>
      </c>
      <c r="C2727" s="12" t="s">
        <v>13</v>
      </c>
      <c r="D2727" s="12">
        <v>13</v>
      </c>
      <c r="E2727" s="12" t="s">
        <v>14</v>
      </c>
      <c r="F2727" s="16" t="s">
        <v>257</v>
      </c>
      <c r="G2727" s="27">
        <f t="shared" si="969"/>
        <v>177242188803</v>
      </c>
      <c r="H2727" s="27">
        <f t="shared" si="969"/>
        <v>0</v>
      </c>
      <c r="I2727" s="27">
        <f t="shared" si="969"/>
        <v>0</v>
      </c>
      <c r="J2727" s="27">
        <f t="shared" si="969"/>
        <v>0</v>
      </c>
      <c r="K2727" s="27">
        <f t="shared" si="969"/>
        <v>0</v>
      </c>
      <c r="L2727" s="27">
        <f t="shared" ref="L2727:L2750" si="971">+H2727-I2727+J2727-K2727</f>
        <v>0</v>
      </c>
      <c r="M2727" s="27">
        <f>+M2728</f>
        <v>177242188803</v>
      </c>
      <c r="N2727" s="27">
        <f t="shared" si="970"/>
        <v>177242188803</v>
      </c>
      <c r="O2727" s="27">
        <f t="shared" si="970"/>
        <v>177242188803</v>
      </c>
      <c r="P2727" s="27">
        <f t="shared" si="970"/>
        <v>12868469971</v>
      </c>
      <c r="Q2727" s="27">
        <f t="shared" si="970"/>
        <v>12868469971</v>
      </c>
    </row>
    <row r="2728" spans="1:17" ht="19.5" thickBot="1" x14ac:dyDescent="0.3">
      <c r="A2728" s="87" t="s">
        <v>516</v>
      </c>
      <c r="B2728" s="18" t="s">
        <v>319</v>
      </c>
      <c r="C2728" s="19" t="s">
        <v>13</v>
      </c>
      <c r="D2728" s="19">
        <v>13</v>
      </c>
      <c r="E2728" s="19" t="s">
        <v>14</v>
      </c>
      <c r="F2728" s="20" t="s">
        <v>247</v>
      </c>
      <c r="G2728" s="21">
        <v>177242188803</v>
      </c>
      <c r="H2728" s="21">
        <v>0</v>
      </c>
      <c r="I2728" s="21">
        <v>0</v>
      </c>
      <c r="J2728" s="21">
        <v>0</v>
      </c>
      <c r="K2728" s="21">
        <v>0</v>
      </c>
      <c r="L2728" s="21">
        <f t="shared" si="971"/>
        <v>0</v>
      </c>
      <c r="M2728" s="21">
        <f>+G2728+L2728</f>
        <v>177242188803</v>
      </c>
      <c r="N2728" s="21">
        <v>177242188803</v>
      </c>
      <c r="O2728" s="21">
        <v>177242188803</v>
      </c>
      <c r="P2728" s="21">
        <v>12868469971</v>
      </c>
      <c r="Q2728" s="21">
        <v>12868469971</v>
      </c>
    </row>
    <row r="2729" spans="1:17" ht="48" thickBot="1" x14ac:dyDescent="0.3">
      <c r="A2729" s="87" t="s">
        <v>516</v>
      </c>
      <c r="B2729" s="15" t="s">
        <v>320</v>
      </c>
      <c r="C2729" s="12" t="s">
        <v>13</v>
      </c>
      <c r="D2729" s="12">
        <v>13</v>
      </c>
      <c r="E2729" s="12" t="s">
        <v>14</v>
      </c>
      <c r="F2729" s="16" t="s">
        <v>321</v>
      </c>
      <c r="G2729" s="27">
        <f t="shared" ref="G2729:K2731" si="972">+G2730</f>
        <v>186661572672</v>
      </c>
      <c r="H2729" s="27">
        <f t="shared" si="972"/>
        <v>0</v>
      </c>
      <c r="I2729" s="27">
        <f t="shared" si="972"/>
        <v>0</v>
      </c>
      <c r="J2729" s="27">
        <f t="shared" si="972"/>
        <v>0</v>
      </c>
      <c r="K2729" s="27">
        <f t="shared" si="972"/>
        <v>0</v>
      </c>
      <c r="L2729" s="27">
        <f t="shared" si="971"/>
        <v>0</v>
      </c>
      <c r="M2729" s="27">
        <f>+M2730</f>
        <v>186661572672</v>
      </c>
      <c r="N2729" s="27">
        <f t="shared" ref="N2729:Q2731" si="973">+N2730</f>
        <v>186661572672</v>
      </c>
      <c r="O2729" s="27">
        <f t="shared" si="973"/>
        <v>186661572672</v>
      </c>
      <c r="P2729" s="27">
        <f t="shared" si="973"/>
        <v>65829708441</v>
      </c>
      <c r="Q2729" s="27">
        <f t="shared" si="973"/>
        <v>65829708441</v>
      </c>
    </row>
    <row r="2730" spans="1:17" ht="48" thickBot="1" x14ac:dyDescent="0.3">
      <c r="A2730" s="87" t="s">
        <v>516</v>
      </c>
      <c r="B2730" s="15" t="s">
        <v>322</v>
      </c>
      <c r="C2730" s="12" t="s">
        <v>13</v>
      </c>
      <c r="D2730" s="12">
        <v>13</v>
      </c>
      <c r="E2730" s="12" t="s">
        <v>14</v>
      </c>
      <c r="F2730" s="43" t="s">
        <v>321</v>
      </c>
      <c r="G2730" s="27">
        <f t="shared" si="972"/>
        <v>186661572672</v>
      </c>
      <c r="H2730" s="27">
        <f t="shared" si="972"/>
        <v>0</v>
      </c>
      <c r="I2730" s="27">
        <f t="shared" si="972"/>
        <v>0</v>
      </c>
      <c r="J2730" s="27">
        <f t="shared" si="972"/>
        <v>0</v>
      </c>
      <c r="K2730" s="27">
        <f t="shared" si="972"/>
        <v>0</v>
      </c>
      <c r="L2730" s="27">
        <f t="shared" si="971"/>
        <v>0</v>
      </c>
      <c r="M2730" s="27">
        <f>+M2731</f>
        <v>186661572672</v>
      </c>
      <c r="N2730" s="27">
        <f t="shared" si="973"/>
        <v>186661572672</v>
      </c>
      <c r="O2730" s="27">
        <f t="shared" si="973"/>
        <v>186661572672</v>
      </c>
      <c r="P2730" s="27">
        <f t="shared" si="973"/>
        <v>65829708441</v>
      </c>
      <c r="Q2730" s="27">
        <f t="shared" si="973"/>
        <v>65829708441</v>
      </c>
    </row>
    <row r="2731" spans="1:17" ht="19.5" thickBot="1" x14ac:dyDescent="0.3">
      <c r="A2731" s="87" t="s">
        <v>516</v>
      </c>
      <c r="B2731" s="15" t="s">
        <v>323</v>
      </c>
      <c r="C2731" s="12" t="s">
        <v>13</v>
      </c>
      <c r="D2731" s="12">
        <v>13</v>
      </c>
      <c r="E2731" s="12" t="s">
        <v>14</v>
      </c>
      <c r="F2731" s="16" t="s">
        <v>257</v>
      </c>
      <c r="G2731" s="27">
        <f t="shared" si="972"/>
        <v>186661572672</v>
      </c>
      <c r="H2731" s="27">
        <f t="shared" si="972"/>
        <v>0</v>
      </c>
      <c r="I2731" s="27">
        <f t="shared" si="972"/>
        <v>0</v>
      </c>
      <c r="J2731" s="27">
        <f t="shared" si="972"/>
        <v>0</v>
      </c>
      <c r="K2731" s="27">
        <f t="shared" si="972"/>
        <v>0</v>
      </c>
      <c r="L2731" s="27">
        <f t="shared" si="971"/>
        <v>0</v>
      </c>
      <c r="M2731" s="27">
        <f>+M2732</f>
        <v>186661572672</v>
      </c>
      <c r="N2731" s="27">
        <f t="shared" si="973"/>
        <v>186661572672</v>
      </c>
      <c r="O2731" s="27">
        <f t="shared" si="973"/>
        <v>186661572672</v>
      </c>
      <c r="P2731" s="27">
        <f t="shared" si="973"/>
        <v>65829708441</v>
      </c>
      <c r="Q2731" s="27">
        <f t="shared" si="973"/>
        <v>65829708441</v>
      </c>
    </row>
    <row r="2732" spans="1:17" ht="19.5" thickBot="1" x14ac:dyDescent="0.3">
      <c r="A2732" s="87" t="s">
        <v>516</v>
      </c>
      <c r="B2732" s="18" t="s">
        <v>324</v>
      </c>
      <c r="C2732" s="45" t="s">
        <v>13</v>
      </c>
      <c r="D2732" s="45">
        <v>13</v>
      </c>
      <c r="E2732" s="19" t="s">
        <v>14</v>
      </c>
      <c r="F2732" s="20" t="s">
        <v>247</v>
      </c>
      <c r="G2732" s="21">
        <v>186661572672</v>
      </c>
      <c r="H2732" s="21">
        <v>0</v>
      </c>
      <c r="I2732" s="21">
        <v>0</v>
      </c>
      <c r="J2732" s="21">
        <v>0</v>
      </c>
      <c r="K2732" s="21">
        <v>0</v>
      </c>
      <c r="L2732" s="21">
        <f t="shared" si="971"/>
        <v>0</v>
      </c>
      <c r="M2732" s="21">
        <f>+G2732+L2732</f>
        <v>186661572672</v>
      </c>
      <c r="N2732" s="21">
        <v>186661572672</v>
      </c>
      <c r="O2732" s="21">
        <v>186661572672</v>
      </c>
      <c r="P2732" s="21">
        <v>65829708441</v>
      </c>
      <c r="Q2732" s="21">
        <v>65829708441</v>
      </c>
    </row>
    <row r="2733" spans="1:17" ht="63.75" thickBot="1" x14ac:dyDescent="0.3">
      <c r="A2733" s="87" t="s">
        <v>516</v>
      </c>
      <c r="B2733" s="15" t="s">
        <v>325</v>
      </c>
      <c r="C2733" s="12" t="s">
        <v>13</v>
      </c>
      <c r="D2733" s="12">
        <v>13</v>
      </c>
      <c r="E2733" s="12" t="s">
        <v>14</v>
      </c>
      <c r="F2733" s="16" t="s">
        <v>326</v>
      </c>
      <c r="G2733" s="27">
        <f t="shared" ref="G2733:K2735" si="974">+G2734</f>
        <v>217966528302</v>
      </c>
      <c r="H2733" s="27">
        <f t="shared" si="974"/>
        <v>0</v>
      </c>
      <c r="I2733" s="27">
        <f t="shared" si="974"/>
        <v>0</v>
      </c>
      <c r="J2733" s="27">
        <f t="shared" si="974"/>
        <v>0</v>
      </c>
      <c r="K2733" s="27">
        <f t="shared" si="974"/>
        <v>0</v>
      </c>
      <c r="L2733" s="27">
        <f t="shared" si="971"/>
        <v>0</v>
      </c>
      <c r="M2733" s="27">
        <f>+M2734</f>
        <v>217966528302</v>
      </c>
      <c r="N2733" s="27">
        <f t="shared" ref="N2733:Q2735" si="975">+N2734</f>
        <v>217966528302</v>
      </c>
      <c r="O2733" s="27">
        <f t="shared" si="975"/>
        <v>217966528302</v>
      </c>
      <c r="P2733" s="27">
        <f t="shared" si="975"/>
        <v>35582322411</v>
      </c>
      <c r="Q2733" s="27">
        <f t="shared" si="975"/>
        <v>35582322411</v>
      </c>
    </row>
    <row r="2734" spans="1:17" ht="63.75" thickBot="1" x14ac:dyDescent="0.3">
      <c r="A2734" s="87" t="s">
        <v>516</v>
      </c>
      <c r="B2734" s="15" t="s">
        <v>327</v>
      </c>
      <c r="C2734" s="12" t="s">
        <v>13</v>
      </c>
      <c r="D2734" s="12">
        <v>13</v>
      </c>
      <c r="E2734" s="12" t="s">
        <v>14</v>
      </c>
      <c r="F2734" s="43" t="s">
        <v>326</v>
      </c>
      <c r="G2734" s="27">
        <f t="shared" si="974"/>
        <v>217966528302</v>
      </c>
      <c r="H2734" s="27">
        <f t="shared" si="974"/>
        <v>0</v>
      </c>
      <c r="I2734" s="27">
        <f t="shared" si="974"/>
        <v>0</v>
      </c>
      <c r="J2734" s="27">
        <f t="shared" si="974"/>
        <v>0</v>
      </c>
      <c r="K2734" s="27">
        <f t="shared" si="974"/>
        <v>0</v>
      </c>
      <c r="L2734" s="27">
        <f t="shared" si="971"/>
        <v>0</v>
      </c>
      <c r="M2734" s="27">
        <f>+M2735</f>
        <v>217966528302</v>
      </c>
      <c r="N2734" s="27">
        <f t="shared" si="975"/>
        <v>217966528302</v>
      </c>
      <c r="O2734" s="27">
        <f t="shared" si="975"/>
        <v>217966528302</v>
      </c>
      <c r="P2734" s="27">
        <f t="shared" si="975"/>
        <v>35582322411</v>
      </c>
      <c r="Q2734" s="27">
        <f t="shared" si="975"/>
        <v>35582322411</v>
      </c>
    </row>
    <row r="2735" spans="1:17" ht="19.5" thickBot="1" x14ac:dyDescent="0.3">
      <c r="A2735" s="87" t="s">
        <v>516</v>
      </c>
      <c r="B2735" s="15" t="s">
        <v>328</v>
      </c>
      <c r="C2735" s="12" t="s">
        <v>13</v>
      </c>
      <c r="D2735" s="12">
        <v>13</v>
      </c>
      <c r="E2735" s="12" t="s">
        <v>14</v>
      </c>
      <c r="F2735" s="16" t="s">
        <v>257</v>
      </c>
      <c r="G2735" s="27">
        <f t="shared" si="974"/>
        <v>217966528302</v>
      </c>
      <c r="H2735" s="27">
        <f t="shared" si="974"/>
        <v>0</v>
      </c>
      <c r="I2735" s="27">
        <f t="shared" si="974"/>
        <v>0</v>
      </c>
      <c r="J2735" s="27">
        <f t="shared" si="974"/>
        <v>0</v>
      </c>
      <c r="K2735" s="27">
        <f t="shared" si="974"/>
        <v>0</v>
      </c>
      <c r="L2735" s="27">
        <f t="shared" si="971"/>
        <v>0</v>
      </c>
      <c r="M2735" s="27">
        <f>+M2736</f>
        <v>217966528302</v>
      </c>
      <c r="N2735" s="27">
        <f t="shared" si="975"/>
        <v>217966528302</v>
      </c>
      <c r="O2735" s="27">
        <f t="shared" si="975"/>
        <v>217966528302</v>
      </c>
      <c r="P2735" s="27">
        <f t="shared" si="975"/>
        <v>35582322411</v>
      </c>
      <c r="Q2735" s="27">
        <f t="shared" si="975"/>
        <v>35582322411</v>
      </c>
    </row>
    <row r="2736" spans="1:17" ht="19.5" thickBot="1" x14ac:dyDescent="0.3">
      <c r="A2736" s="87" t="s">
        <v>516</v>
      </c>
      <c r="B2736" s="18" t="s">
        <v>329</v>
      </c>
      <c r="C2736" s="19" t="s">
        <v>13</v>
      </c>
      <c r="D2736" s="19">
        <v>13</v>
      </c>
      <c r="E2736" s="19" t="s">
        <v>14</v>
      </c>
      <c r="F2736" s="20" t="s">
        <v>247</v>
      </c>
      <c r="G2736" s="21">
        <v>217966528302</v>
      </c>
      <c r="H2736" s="21">
        <v>0</v>
      </c>
      <c r="I2736" s="21">
        <v>0</v>
      </c>
      <c r="J2736" s="21">
        <v>0</v>
      </c>
      <c r="K2736" s="21">
        <v>0</v>
      </c>
      <c r="L2736" s="21">
        <f t="shared" si="971"/>
        <v>0</v>
      </c>
      <c r="M2736" s="21">
        <f>+G2736+L2736</f>
        <v>217966528302</v>
      </c>
      <c r="N2736" s="21">
        <v>217966528302</v>
      </c>
      <c r="O2736" s="21">
        <v>217966528302</v>
      </c>
      <c r="P2736" s="21">
        <v>35582322411</v>
      </c>
      <c r="Q2736" s="21">
        <v>35582322411</v>
      </c>
    </row>
    <row r="2737" spans="1:17" ht="63.75" thickBot="1" x14ac:dyDescent="0.3">
      <c r="A2737" s="87" t="s">
        <v>516</v>
      </c>
      <c r="B2737" s="15" t="s">
        <v>330</v>
      </c>
      <c r="C2737" s="12" t="s">
        <v>13</v>
      </c>
      <c r="D2737" s="12">
        <v>13</v>
      </c>
      <c r="E2737" s="12" t="s">
        <v>14</v>
      </c>
      <c r="F2737" s="16" t="s">
        <v>331</v>
      </c>
      <c r="G2737" s="27">
        <f t="shared" ref="G2737:K2739" si="976">+G2738</f>
        <v>264689746048</v>
      </c>
      <c r="H2737" s="27">
        <f t="shared" si="976"/>
        <v>0</v>
      </c>
      <c r="I2737" s="27">
        <f t="shared" si="976"/>
        <v>0</v>
      </c>
      <c r="J2737" s="27">
        <f t="shared" si="976"/>
        <v>0</v>
      </c>
      <c r="K2737" s="27">
        <f t="shared" si="976"/>
        <v>0</v>
      </c>
      <c r="L2737" s="27">
        <f t="shared" si="971"/>
        <v>0</v>
      </c>
      <c r="M2737" s="27">
        <f>+M2738</f>
        <v>264689746048</v>
      </c>
      <c r="N2737" s="27">
        <f t="shared" ref="N2737:Q2739" si="977">+N2738</f>
        <v>264689746048</v>
      </c>
      <c r="O2737" s="27">
        <f t="shared" si="977"/>
        <v>264689746048</v>
      </c>
      <c r="P2737" s="27">
        <f t="shared" si="977"/>
        <v>18890851579</v>
      </c>
      <c r="Q2737" s="27">
        <f t="shared" si="977"/>
        <v>18890851579</v>
      </c>
    </row>
    <row r="2738" spans="1:17" ht="63.75" thickBot="1" x14ac:dyDescent="0.3">
      <c r="A2738" s="87" t="s">
        <v>516</v>
      </c>
      <c r="B2738" s="15" t="s">
        <v>332</v>
      </c>
      <c r="C2738" s="12" t="s">
        <v>13</v>
      </c>
      <c r="D2738" s="12">
        <v>13</v>
      </c>
      <c r="E2738" s="12" t="s">
        <v>14</v>
      </c>
      <c r="F2738" s="43" t="s">
        <v>331</v>
      </c>
      <c r="G2738" s="27">
        <f t="shared" si="976"/>
        <v>264689746048</v>
      </c>
      <c r="H2738" s="27">
        <f t="shared" si="976"/>
        <v>0</v>
      </c>
      <c r="I2738" s="27">
        <f t="shared" si="976"/>
        <v>0</v>
      </c>
      <c r="J2738" s="27">
        <f t="shared" si="976"/>
        <v>0</v>
      </c>
      <c r="K2738" s="27">
        <f t="shared" si="976"/>
        <v>0</v>
      </c>
      <c r="L2738" s="27">
        <f t="shared" si="971"/>
        <v>0</v>
      </c>
      <c r="M2738" s="27">
        <f>+M2739</f>
        <v>264689746048</v>
      </c>
      <c r="N2738" s="27">
        <f t="shared" si="977"/>
        <v>264689746048</v>
      </c>
      <c r="O2738" s="27">
        <f t="shared" si="977"/>
        <v>264689746048</v>
      </c>
      <c r="P2738" s="27">
        <f t="shared" si="977"/>
        <v>18890851579</v>
      </c>
      <c r="Q2738" s="27">
        <f t="shared" si="977"/>
        <v>18890851579</v>
      </c>
    </row>
    <row r="2739" spans="1:17" ht="19.5" thickBot="1" x14ac:dyDescent="0.3">
      <c r="A2739" s="87" t="s">
        <v>516</v>
      </c>
      <c r="B2739" s="15" t="s">
        <v>333</v>
      </c>
      <c r="C2739" s="12" t="s">
        <v>13</v>
      </c>
      <c r="D2739" s="12">
        <v>13</v>
      </c>
      <c r="E2739" s="12" t="s">
        <v>14</v>
      </c>
      <c r="F2739" s="16" t="s">
        <v>257</v>
      </c>
      <c r="G2739" s="27">
        <f t="shared" si="976"/>
        <v>264689746048</v>
      </c>
      <c r="H2739" s="27">
        <f t="shared" si="976"/>
        <v>0</v>
      </c>
      <c r="I2739" s="27">
        <f t="shared" si="976"/>
        <v>0</v>
      </c>
      <c r="J2739" s="27">
        <f t="shared" si="976"/>
        <v>0</v>
      </c>
      <c r="K2739" s="27">
        <f t="shared" si="976"/>
        <v>0</v>
      </c>
      <c r="L2739" s="27">
        <f t="shared" si="971"/>
        <v>0</v>
      </c>
      <c r="M2739" s="27">
        <f>+M2740</f>
        <v>264689746048</v>
      </c>
      <c r="N2739" s="27">
        <f t="shared" si="977"/>
        <v>264689746048</v>
      </c>
      <c r="O2739" s="27">
        <f t="shared" si="977"/>
        <v>264689746048</v>
      </c>
      <c r="P2739" s="27">
        <f t="shared" si="977"/>
        <v>18890851579</v>
      </c>
      <c r="Q2739" s="27">
        <f t="shared" si="977"/>
        <v>18890851579</v>
      </c>
    </row>
    <row r="2740" spans="1:17" ht="19.5" thickBot="1" x14ac:dyDescent="0.3">
      <c r="A2740" s="87" t="s">
        <v>516</v>
      </c>
      <c r="B2740" s="18" t="s">
        <v>334</v>
      </c>
      <c r="C2740" s="19" t="s">
        <v>13</v>
      </c>
      <c r="D2740" s="19">
        <v>13</v>
      </c>
      <c r="E2740" s="19" t="s">
        <v>14</v>
      </c>
      <c r="F2740" s="20" t="s">
        <v>247</v>
      </c>
      <c r="G2740" s="21">
        <v>264689746048</v>
      </c>
      <c r="H2740" s="21">
        <v>0</v>
      </c>
      <c r="I2740" s="21">
        <v>0</v>
      </c>
      <c r="J2740" s="21">
        <v>0</v>
      </c>
      <c r="K2740" s="21">
        <v>0</v>
      </c>
      <c r="L2740" s="21">
        <f t="shared" si="971"/>
        <v>0</v>
      </c>
      <c r="M2740" s="21">
        <f>+G2740+L2740</f>
        <v>264689746048</v>
      </c>
      <c r="N2740" s="21">
        <v>264689746048</v>
      </c>
      <c r="O2740" s="21">
        <v>264689746048</v>
      </c>
      <c r="P2740" s="21">
        <v>18890851579</v>
      </c>
      <c r="Q2740" s="21">
        <v>18890851579</v>
      </c>
    </row>
    <row r="2741" spans="1:17" ht="63.75" thickBot="1" x14ac:dyDescent="0.3">
      <c r="A2741" s="87" t="s">
        <v>516</v>
      </c>
      <c r="B2741" s="15" t="s">
        <v>335</v>
      </c>
      <c r="C2741" s="12" t="s">
        <v>13</v>
      </c>
      <c r="D2741" s="12">
        <v>13</v>
      </c>
      <c r="E2741" s="12" t="s">
        <v>14</v>
      </c>
      <c r="F2741" s="16" t="s">
        <v>336</v>
      </c>
      <c r="G2741" s="27">
        <f t="shared" ref="G2741:K2743" si="978">+G2742</f>
        <v>141607661383</v>
      </c>
      <c r="H2741" s="27">
        <f t="shared" si="978"/>
        <v>0</v>
      </c>
      <c r="I2741" s="27">
        <f t="shared" si="978"/>
        <v>0</v>
      </c>
      <c r="J2741" s="27">
        <f t="shared" si="978"/>
        <v>0</v>
      </c>
      <c r="K2741" s="27">
        <f t="shared" si="978"/>
        <v>0</v>
      </c>
      <c r="L2741" s="27">
        <f t="shared" si="971"/>
        <v>0</v>
      </c>
      <c r="M2741" s="27">
        <f>+M2742</f>
        <v>141607661383</v>
      </c>
      <c r="N2741" s="27">
        <f t="shared" ref="N2741:Q2743" si="979">+N2742</f>
        <v>141607661383</v>
      </c>
      <c r="O2741" s="27">
        <f t="shared" si="979"/>
        <v>141607661383</v>
      </c>
      <c r="P2741" s="27">
        <f t="shared" si="979"/>
        <v>35860807678</v>
      </c>
      <c r="Q2741" s="27">
        <f t="shared" si="979"/>
        <v>35860807678</v>
      </c>
    </row>
    <row r="2742" spans="1:17" ht="63.75" thickBot="1" x14ac:dyDescent="0.3">
      <c r="A2742" s="87" t="s">
        <v>516</v>
      </c>
      <c r="B2742" s="15" t="s">
        <v>337</v>
      </c>
      <c r="C2742" s="12" t="s">
        <v>13</v>
      </c>
      <c r="D2742" s="12">
        <v>13</v>
      </c>
      <c r="E2742" s="12" t="s">
        <v>14</v>
      </c>
      <c r="F2742" s="43" t="s">
        <v>336</v>
      </c>
      <c r="G2742" s="27">
        <f t="shared" si="978"/>
        <v>141607661383</v>
      </c>
      <c r="H2742" s="27">
        <f t="shared" si="978"/>
        <v>0</v>
      </c>
      <c r="I2742" s="27">
        <f t="shared" si="978"/>
        <v>0</v>
      </c>
      <c r="J2742" s="27">
        <f t="shared" si="978"/>
        <v>0</v>
      </c>
      <c r="K2742" s="27">
        <f t="shared" si="978"/>
        <v>0</v>
      </c>
      <c r="L2742" s="27">
        <f t="shared" si="971"/>
        <v>0</v>
      </c>
      <c r="M2742" s="27">
        <f>+M2743</f>
        <v>141607661383</v>
      </c>
      <c r="N2742" s="27">
        <f t="shared" si="979"/>
        <v>141607661383</v>
      </c>
      <c r="O2742" s="27">
        <f t="shared" si="979"/>
        <v>141607661383</v>
      </c>
      <c r="P2742" s="27">
        <f t="shared" si="979"/>
        <v>35860807678</v>
      </c>
      <c r="Q2742" s="27">
        <f t="shared" si="979"/>
        <v>35860807678</v>
      </c>
    </row>
    <row r="2743" spans="1:17" ht="19.5" thickBot="1" x14ac:dyDescent="0.3">
      <c r="A2743" s="87" t="s">
        <v>516</v>
      </c>
      <c r="B2743" s="15" t="s">
        <v>338</v>
      </c>
      <c r="C2743" s="12" t="s">
        <v>13</v>
      </c>
      <c r="D2743" s="12">
        <v>13</v>
      </c>
      <c r="E2743" s="12" t="s">
        <v>14</v>
      </c>
      <c r="F2743" s="16" t="s">
        <v>257</v>
      </c>
      <c r="G2743" s="27">
        <f t="shared" si="978"/>
        <v>141607661383</v>
      </c>
      <c r="H2743" s="27">
        <f t="shared" si="978"/>
        <v>0</v>
      </c>
      <c r="I2743" s="27">
        <f t="shared" si="978"/>
        <v>0</v>
      </c>
      <c r="J2743" s="27">
        <f t="shared" si="978"/>
        <v>0</v>
      </c>
      <c r="K2743" s="27">
        <f t="shared" si="978"/>
        <v>0</v>
      </c>
      <c r="L2743" s="27">
        <f t="shared" si="971"/>
        <v>0</v>
      </c>
      <c r="M2743" s="27">
        <f>+M2744</f>
        <v>141607661383</v>
      </c>
      <c r="N2743" s="27">
        <f t="shared" si="979"/>
        <v>141607661383</v>
      </c>
      <c r="O2743" s="27">
        <f t="shared" si="979"/>
        <v>141607661383</v>
      </c>
      <c r="P2743" s="27">
        <f t="shared" si="979"/>
        <v>35860807678</v>
      </c>
      <c r="Q2743" s="27">
        <f t="shared" si="979"/>
        <v>35860807678</v>
      </c>
    </row>
    <row r="2744" spans="1:17" ht="19.5" thickBot="1" x14ac:dyDescent="0.3">
      <c r="A2744" s="87" t="s">
        <v>516</v>
      </c>
      <c r="B2744" s="18" t="s">
        <v>339</v>
      </c>
      <c r="C2744" s="19" t="s">
        <v>13</v>
      </c>
      <c r="D2744" s="19">
        <v>13</v>
      </c>
      <c r="E2744" s="19" t="s">
        <v>14</v>
      </c>
      <c r="F2744" s="20" t="s">
        <v>247</v>
      </c>
      <c r="G2744" s="21">
        <v>141607661383</v>
      </c>
      <c r="H2744" s="21">
        <v>0</v>
      </c>
      <c r="I2744" s="21">
        <v>0</v>
      </c>
      <c r="J2744" s="21">
        <v>0</v>
      </c>
      <c r="K2744" s="21">
        <v>0</v>
      </c>
      <c r="L2744" s="21">
        <f t="shared" si="971"/>
        <v>0</v>
      </c>
      <c r="M2744" s="21">
        <f>+G2744+L2744</f>
        <v>141607661383</v>
      </c>
      <c r="N2744" s="21">
        <v>141607661383</v>
      </c>
      <c r="O2744" s="21">
        <v>141607661383</v>
      </c>
      <c r="P2744" s="21">
        <v>35860807678</v>
      </c>
      <c r="Q2744" s="21">
        <v>35860807678</v>
      </c>
    </row>
    <row r="2745" spans="1:17" ht="48" thickBot="1" x14ac:dyDescent="0.3">
      <c r="A2745" s="87" t="s">
        <v>516</v>
      </c>
      <c r="B2745" s="15" t="s">
        <v>340</v>
      </c>
      <c r="C2745" s="12" t="s">
        <v>13</v>
      </c>
      <c r="D2745" s="12">
        <v>13</v>
      </c>
      <c r="E2745" s="12" t="s">
        <v>14</v>
      </c>
      <c r="F2745" s="16" t="s">
        <v>341</v>
      </c>
      <c r="G2745" s="27">
        <f t="shared" ref="G2745:K2747" si="980">+G2746</f>
        <v>326484319237</v>
      </c>
      <c r="H2745" s="27">
        <f t="shared" si="980"/>
        <v>0</v>
      </c>
      <c r="I2745" s="27">
        <f t="shared" si="980"/>
        <v>0</v>
      </c>
      <c r="J2745" s="27">
        <f t="shared" si="980"/>
        <v>0</v>
      </c>
      <c r="K2745" s="27">
        <f t="shared" si="980"/>
        <v>0</v>
      </c>
      <c r="L2745" s="27">
        <f t="shared" si="971"/>
        <v>0</v>
      </c>
      <c r="M2745" s="27">
        <f>+M2746</f>
        <v>326484319237</v>
      </c>
      <c r="N2745" s="27">
        <f t="shared" ref="N2745:Q2747" si="981">+N2746</f>
        <v>326484319237</v>
      </c>
      <c r="O2745" s="27">
        <f t="shared" si="981"/>
        <v>326484319237</v>
      </c>
      <c r="P2745" s="27">
        <f t="shared" si="981"/>
        <v>18896410145</v>
      </c>
      <c r="Q2745" s="27">
        <f t="shared" si="981"/>
        <v>18896410145</v>
      </c>
    </row>
    <row r="2746" spans="1:17" ht="48" thickBot="1" x14ac:dyDescent="0.3">
      <c r="A2746" s="87" t="s">
        <v>516</v>
      </c>
      <c r="B2746" s="15" t="s">
        <v>342</v>
      </c>
      <c r="C2746" s="12" t="s">
        <v>13</v>
      </c>
      <c r="D2746" s="12">
        <v>13</v>
      </c>
      <c r="E2746" s="12" t="s">
        <v>14</v>
      </c>
      <c r="F2746" s="43" t="s">
        <v>341</v>
      </c>
      <c r="G2746" s="27">
        <f t="shared" si="980"/>
        <v>326484319237</v>
      </c>
      <c r="H2746" s="27">
        <f t="shared" si="980"/>
        <v>0</v>
      </c>
      <c r="I2746" s="27">
        <f t="shared" si="980"/>
        <v>0</v>
      </c>
      <c r="J2746" s="27">
        <f t="shared" si="980"/>
        <v>0</v>
      </c>
      <c r="K2746" s="27">
        <f t="shared" si="980"/>
        <v>0</v>
      </c>
      <c r="L2746" s="27">
        <f t="shared" si="971"/>
        <v>0</v>
      </c>
      <c r="M2746" s="27">
        <f>+M2747</f>
        <v>326484319237</v>
      </c>
      <c r="N2746" s="27">
        <f t="shared" si="981"/>
        <v>326484319237</v>
      </c>
      <c r="O2746" s="27">
        <f t="shared" si="981"/>
        <v>326484319237</v>
      </c>
      <c r="P2746" s="27">
        <f t="shared" si="981"/>
        <v>18896410145</v>
      </c>
      <c r="Q2746" s="27">
        <f t="shared" si="981"/>
        <v>18896410145</v>
      </c>
    </row>
    <row r="2747" spans="1:17" ht="19.5" thickBot="1" x14ac:dyDescent="0.3">
      <c r="A2747" s="87" t="s">
        <v>516</v>
      </c>
      <c r="B2747" s="15" t="s">
        <v>343</v>
      </c>
      <c r="C2747" s="12" t="s">
        <v>13</v>
      </c>
      <c r="D2747" s="12">
        <v>13</v>
      </c>
      <c r="E2747" s="12" t="s">
        <v>14</v>
      </c>
      <c r="F2747" s="16" t="s">
        <v>257</v>
      </c>
      <c r="G2747" s="27">
        <f t="shared" si="980"/>
        <v>326484319237</v>
      </c>
      <c r="H2747" s="27">
        <f t="shared" si="980"/>
        <v>0</v>
      </c>
      <c r="I2747" s="27">
        <f t="shared" si="980"/>
        <v>0</v>
      </c>
      <c r="J2747" s="27">
        <f t="shared" si="980"/>
        <v>0</v>
      </c>
      <c r="K2747" s="27">
        <f t="shared" si="980"/>
        <v>0</v>
      </c>
      <c r="L2747" s="27">
        <f t="shared" si="971"/>
        <v>0</v>
      </c>
      <c r="M2747" s="27">
        <f>+M2748</f>
        <v>326484319237</v>
      </c>
      <c r="N2747" s="27">
        <f t="shared" si="981"/>
        <v>326484319237</v>
      </c>
      <c r="O2747" s="27">
        <f t="shared" si="981"/>
        <v>326484319237</v>
      </c>
      <c r="P2747" s="27">
        <f t="shared" si="981"/>
        <v>18896410145</v>
      </c>
      <c r="Q2747" s="27">
        <f t="shared" si="981"/>
        <v>18896410145</v>
      </c>
    </row>
    <row r="2748" spans="1:17" ht="19.5" thickBot="1" x14ac:dyDescent="0.3">
      <c r="A2748" s="87" t="s">
        <v>516</v>
      </c>
      <c r="B2748" s="18" t="s">
        <v>344</v>
      </c>
      <c r="C2748" s="19" t="s">
        <v>13</v>
      </c>
      <c r="D2748" s="19">
        <v>13</v>
      </c>
      <c r="E2748" s="19" t="s">
        <v>14</v>
      </c>
      <c r="F2748" s="20" t="s">
        <v>247</v>
      </c>
      <c r="G2748" s="21">
        <v>326484319237</v>
      </c>
      <c r="H2748" s="21">
        <v>0</v>
      </c>
      <c r="I2748" s="21">
        <v>0</v>
      </c>
      <c r="J2748" s="21">
        <v>0</v>
      </c>
      <c r="K2748" s="21">
        <v>0</v>
      </c>
      <c r="L2748" s="21">
        <f t="shared" si="971"/>
        <v>0</v>
      </c>
      <c r="M2748" s="21">
        <f>+G2748+L2748</f>
        <v>326484319237</v>
      </c>
      <c r="N2748" s="21">
        <v>326484319237</v>
      </c>
      <c r="O2748" s="21">
        <v>326484319237</v>
      </c>
      <c r="P2748" s="21">
        <v>18896410145</v>
      </c>
      <c r="Q2748" s="21">
        <v>18896410145</v>
      </c>
    </row>
    <row r="2749" spans="1:17" ht="63.75" thickBot="1" x14ac:dyDescent="0.3">
      <c r="A2749" s="87" t="s">
        <v>516</v>
      </c>
      <c r="B2749" s="15" t="s">
        <v>345</v>
      </c>
      <c r="C2749" s="12" t="s">
        <v>13</v>
      </c>
      <c r="D2749" s="12">
        <v>13</v>
      </c>
      <c r="E2749" s="12" t="s">
        <v>14</v>
      </c>
      <c r="F2749" s="16" t="s">
        <v>346</v>
      </c>
      <c r="G2749" s="27">
        <f t="shared" ref="G2749:K2751" si="982">+G2750</f>
        <v>103270216578</v>
      </c>
      <c r="H2749" s="27">
        <f t="shared" si="982"/>
        <v>0</v>
      </c>
      <c r="I2749" s="27">
        <f t="shared" si="982"/>
        <v>0</v>
      </c>
      <c r="J2749" s="27">
        <f t="shared" si="982"/>
        <v>0</v>
      </c>
      <c r="K2749" s="27">
        <f t="shared" si="982"/>
        <v>0</v>
      </c>
      <c r="L2749" s="27">
        <f t="shared" si="971"/>
        <v>0</v>
      </c>
      <c r="M2749" s="27">
        <f>+M2750</f>
        <v>103270216578</v>
      </c>
      <c r="N2749" s="27">
        <f t="shared" ref="N2749:Q2751" si="983">+N2750</f>
        <v>103270216578</v>
      </c>
      <c r="O2749" s="27">
        <f t="shared" si="983"/>
        <v>103270216578</v>
      </c>
      <c r="P2749" s="27">
        <f t="shared" si="983"/>
        <v>2037283578</v>
      </c>
      <c r="Q2749" s="27">
        <f t="shared" si="983"/>
        <v>2037283578</v>
      </c>
    </row>
    <row r="2750" spans="1:17" ht="63.75" thickBot="1" x14ac:dyDescent="0.3">
      <c r="A2750" s="87" t="s">
        <v>516</v>
      </c>
      <c r="B2750" s="15" t="s">
        <v>347</v>
      </c>
      <c r="C2750" s="12" t="s">
        <v>13</v>
      </c>
      <c r="D2750" s="12">
        <v>13</v>
      </c>
      <c r="E2750" s="12" t="s">
        <v>14</v>
      </c>
      <c r="F2750" s="43" t="s">
        <v>346</v>
      </c>
      <c r="G2750" s="27">
        <f t="shared" si="982"/>
        <v>103270216578</v>
      </c>
      <c r="H2750" s="27">
        <f t="shared" si="982"/>
        <v>0</v>
      </c>
      <c r="I2750" s="27">
        <f t="shared" si="982"/>
        <v>0</v>
      </c>
      <c r="J2750" s="27">
        <f t="shared" si="982"/>
        <v>0</v>
      </c>
      <c r="K2750" s="27">
        <f t="shared" si="982"/>
        <v>0</v>
      </c>
      <c r="L2750" s="27">
        <f t="shared" si="971"/>
        <v>0</v>
      </c>
      <c r="M2750" s="27">
        <f>+M2751</f>
        <v>103270216578</v>
      </c>
      <c r="N2750" s="27">
        <f t="shared" si="983"/>
        <v>103270216578</v>
      </c>
      <c r="O2750" s="27">
        <f t="shared" si="983"/>
        <v>103270216578</v>
      </c>
      <c r="P2750" s="27">
        <f t="shared" si="983"/>
        <v>2037283578</v>
      </c>
      <c r="Q2750" s="27">
        <f t="shared" si="983"/>
        <v>2037283578</v>
      </c>
    </row>
    <row r="2751" spans="1:17" ht="19.5" thickBot="1" x14ac:dyDescent="0.3">
      <c r="A2751" s="87" t="s">
        <v>516</v>
      </c>
      <c r="B2751" s="15" t="s">
        <v>348</v>
      </c>
      <c r="C2751" s="12" t="s">
        <v>13</v>
      </c>
      <c r="D2751" s="12">
        <v>13</v>
      </c>
      <c r="E2751" s="12" t="s">
        <v>14</v>
      </c>
      <c r="F2751" s="16" t="s">
        <v>257</v>
      </c>
      <c r="G2751" s="27">
        <f t="shared" si="982"/>
        <v>103270216578</v>
      </c>
      <c r="H2751" s="27">
        <f t="shared" si="982"/>
        <v>0</v>
      </c>
      <c r="I2751" s="27">
        <f t="shared" si="982"/>
        <v>0</v>
      </c>
      <c r="J2751" s="27">
        <f t="shared" si="982"/>
        <v>0</v>
      </c>
      <c r="K2751" s="27">
        <f t="shared" si="982"/>
        <v>0</v>
      </c>
      <c r="L2751" s="27">
        <f>+L2752</f>
        <v>0</v>
      </c>
      <c r="M2751" s="27">
        <f>+M2752</f>
        <v>103270216578</v>
      </c>
      <c r="N2751" s="27">
        <f t="shared" si="983"/>
        <v>103270216578</v>
      </c>
      <c r="O2751" s="27">
        <f t="shared" si="983"/>
        <v>103270216578</v>
      </c>
      <c r="P2751" s="27">
        <f t="shared" si="983"/>
        <v>2037283578</v>
      </c>
      <c r="Q2751" s="27">
        <f t="shared" si="983"/>
        <v>2037283578</v>
      </c>
    </row>
    <row r="2752" spans="1:17" ht="19.5" thickBot="1" x14ac:dyDescent="0.3">
      <c r="A2752" s="87" t="s">
        <v>516</v>
      </c>
      <c r="B2752" s="18" t="s">
        <v>349</v>
      </c>
      <c r="C2752" s="19" t="s">
        <v>13</v>
      </c>
      <c r="D2752" s="19">
        <v>13</v>
      </c>
      <c r="E2752" s="19" t="s">
        <v>14</v>
      </c>
      <c r="F2752" s="20" t="s">
        <v>247</v>
      </c>
      <c r="G2752" s="21">
        <v>103270216578</v>
      </c>
      <c r="H2752" s="21">
        <v>0</v>
      </c>
      <c r="I2752" s="21">
        <v>0</v>
      </c>
      <c r="J2752" s="21">
        <v>0</v>
      </c>
      <c r="K2752" s="21">
        <v>0</v>
      </c>
      <c r="L2752" s="21">
        <f t="shared" ref="L2752:L2815" si="984">+H2752-I2752+J2752-K2752</f>
        <v>0</v>
      </c>
      <c r="M2752" s="21">
        <f>+G2752+L2752</f>
        <v>103270216578</v>
      </c>
      <c r="N2752" s="21">
        <v>103270216578</v>
      </c>
      <c r="O2752" s="21">
        <v>103270216578</v>
      </c>
      <c r="P2752" s="21">
        <v>2037283578</v>
      </c>
      <c r="Q2752" s="21">
        <v>2037283578</v>
      </c>
    </row>
    <row r="2753" spans="1:17" ht="63.75" thickBot="1" x14ac:dyDescent="0.3">
      <c r="A2753" s="87" t="s">
        <v>516</v>
      </c>
      <c r="B2753" s="15" t="s">
        <v>350</v>
      </c>
      <c r="C2753" s="12" t="s">
        <v>13</v>
      </c>
      <c r="D2753" s="12">
        <v>13</v>
      </c>
      <c r="E2753" s="12" t="s">
        <v>14</v>
      </c>
      <c r="F2753" s="16" t="s">
        <v>351</v>
      </c>
      <c r="G2753" s="27">
        <f t="shared" ref="G2753:K2755" si="985">+G2754</f>
        <v>323578411182</v>
      </c>
      <c r="H2753" s="27">
        <f t="shared" si="985"/>
        <v>0</v>
      </c>
      <c r="I2753" s="27">
        <f t="shared" si="985"/>
        <v>0</v>
      </c>
      <c r="J2753" s="27">
        <f t="shared" si="985"/>
        <v>0</v>
      </c>
      <c r="K2753" s="27">
        <f t="shared" si="985"/>
        <v>0</v>
      </c>
      <c r="L2753" s="27">
        <f t="shared" si="984"/>
        <v>0</v>
      </c>
      <c r="M2753" s="27">
        <f>+M2754</f>
        <v>323578411182</v>
      </c>
      <c r="N2753" s="27">
        <f t="shared" ref="N2753:Q2755" si="986">+N2754</f>
        <v>323578411182</v>
      </c>
      <c r="O2753" s="27">
        <f t="shared" si="986"/>
        <v>323578411182</v>
      </c>
      <c r="P2753" s="27">
        <f t="shared" si="986"/>
        <v>1121067275</v>
      </c>
      <c r="Q2753" s="27">
        <f t="shared" si="986"/>
        <v>1121067275</v>
      </c>
    </row>
    <row r="2754" spans="1:17" ht="63.75" thickBot="1" x14ac:dyDescent="0.3">
      <c r="A2754" s="87" t="s">
        <v>516</v>
      </c>
      <c r="B2754" s="15" t="s">
        <v>352</v>
      </c>
      <c r="C2754" s="12" t="s">
        <v>13</v>
      </c>
      <c r="D2754" s="12">
        <v>13</v>
      </c>
      <c r="E2754" s="12" t="s">
        <v>14</v>
      </c>
      <c r="F2754" s="16" t="s">
        <v>351</v>
      </c>
      <c r="G2754" s="27">
        <f t="shared" si="985"/>
        <v>323578411182</v>
      </c>
      <c r="H2754" s="27">
        <f t="shared" si="985"/>
        <v>0</v>
      </c>
      <c r="I2754" s="27">
        <f t="shared" si="985"/>
        <v>0</v>
      </c>
      <c r="J2754" s="27">
        <f t="shared" si="985"/>
        <v>0</v>
      </c>
      <c r="K2754" s="27">
        <f t="shared" si="985"/>
        <v>0</v>
      </c>
      <c r="L2754" s="27">
        <f t="shared" si="984"/>
        <v>0</v>
      </c>
      <c r="M2754" s="27">
        <f>+M2755</f>
        <v>323578411182</v>
      </c>
      <c r="N2754" s="27">
        <f t="shared" si="986"/>
        <v>323578411182</v>
      </c>
      <c r="O2754" s="27">
        <f t="shared" si="986"/>
        <v>323578411182</v>
      </c>
      <c r="P2754" s="27">
        <f t="shared" si="986"/>
        <v>1121067275</v>
      </c>
      <c r="Q2754" s="27">
        <f t="shared" si="986"/>
        <v>1121067275</v>
      </c>
    </row>
    <row r="2755" spans="1:17" ht="19.5" thickBot="1" x14ac:dyDescent="0.3">
      <c r="A2755" s="87" t="s">
        <v>516</v>
      </c>
      <c r="B2755" s="15" t="s">
        <v>353</v>
      </c>
      <c r="C2755" s="12" t="s">
        <v>13</v>
      </c>
      <c r="D2755" s="12">
        <v>13</v>
      </c>
      <c r="E2755" s="12" t="s">
        <v>14</v>
      </c>
      <c r="F2755" s="16" t="s">
        <v>257</v>
      </c>
      <c r="G2755" s="27">
        <f t="shared" si="985"/>
        <v>323578411182</v>
      </c>
      <c r="H2755" s="27">
        <f t="shared" si="985"/>
        <v>0</v>
      </c>
      <c r="I2755" s="27">
        <f t="shared" si="985"/>
        <v>0</v>
      </c>
      <c r="J2755" s="27">
        <f t="shared" si="985"/>
        <v>0</v>
      </c>
      <c r="K2755" s="27">
        <f t="shared" si="985"/>
        <v>0</v>
      </c>
      <c r="L2755" s="27">
        <f t="shared" si="984"/>
        <v>0</v>
      </c>
      <c r="M2755" s="27">
        <f>+M2756</f>
        <v>323578411182</v>
      </c>
      <c r="N2755" s="27">
        <f t="shared" si="986"/>
        <v>323578411182</v>
      </c>
      <c r="O2755" s="27">
        <f t="shared" si="986"/>
        <v>323578411182</v>
      </c>
      <c r="P2755" s="27">
        <f t="shared" si="986"/>
        <v>1121067275</v>
      </c>
      <c r="Q2755" s="27">
        <f t="shared" si="986"/>
        <v>1121067275</v>
      </c>
    </row>
    <row r="2756" spans="1:17" ht="19.5" thickBot="1" x14ac:dyDescent="0.3">
      <c r="A2756" s="87" t="s">
        <v>516</v>
      </c>
      <c r="B2756" s="18" t="s">
        <v>354</v>
      </c>
      <c r="C2756" s="19" t="s">
        <v>13</v>
      </c>
      <c r="D2756" s="19">
        <v>13</v>
      </c>
      <c r="E2756" s="19" t="s">
        <v>14</v>
      </c>
      <c r="F2756" s="20" t="s">
        <v>247</v>
      </c>
      <c r="G2756" s="21">
        <v>323578411182</v>
      </c>
      <c r="H2756" s="21">
        <v>0</v>
      </c>
      <c r="I2756" s="21">
        <v>0</v>
      </c>
      <c r="J2756" s="21">
        <v>0</v>
      </c>
      <c r="K2756" s="21">
        <v>0</v>
      </c>
      <c r="L2756" s="21">
        <f t="shared" si="984"/>
        <v>0</v>
      </c>
      <c r="M2756" s="21">
        <f>+G2756+L2756</f>
        <v>323578411182</v>
      </c>
      <c r="N2756" s="21">
        <v>323578411182</v>
      </c>
      <c r="O2756" s="21">
        <v>323578411182</v>
      </c>
      <c r="P2756" s="21">
        <v>1121067275</v>
      </c>
      <c r="Q2756" s="21">
        <v>1121067275</v>
      </c>
    </row>
    <row r="2757" spans="1:17" ht="63.75" thickBot="1" x14ac:dyDescent="0.3">
      <c r="A2757" s="87" t="s">
        <v>516</v>
      </c>
      <c r="B2757" s="15" t="s">
        <v>355</v>
      </c>
      <c r="C2757" s="12" t="s">
        <v>13</v>
      </c>
      <c r="D2757" s="12">
        <v>13</v>
      </c>
      <c r="E2757" s="12" t="s">
        <v>14</v>
      </c>
      <c r="F2757" s="16" t="s">
        <v>356</v>
      </c>
      <c r="G2757" s="27">
        <f t="shared" ref="G2757:K2759" si="987">+G2758</f>
        <v>53127095469</v>
      </c>
      <c r="H2757" s="27">
        <f t="shared" si="987"/>
        <v>0</v>
      </c>
      <c r="I2757" s="27">
        <f t="shared" si="987"/>
        <v>0</v>
      </c>
      <c r="J2757" s="27">
        <f t="shared" si="987"/>
        <v>0</v>
      </c>
      <c r="K2757" s="27">
        <f t="shared" si="987"/>
        <v>0</v>
      </c>
      <c r="L2757" s="27">
        <f t="shared" si="984"/>
        <v>0</v>
      </c>
      <c r="M2757" s="27">
        <f>+M2758</f>
        <v>53127095469</v>
      </c>
      <c r="N2757" s="27">
        <f t="shared" ref="N2757:Q2759" si="988">+N2758</f>
        <v>53127095469</v>
      </c>
      <c r="O2757" s="27">
        <f t="shared" si="988"/>
        <v>53127095469</v>
      </c>
      <c r="P2757" s="27">
        <f t="shared" si="988"/>
        <v>0</v>
      </c>
      <c r="Q2757" s="27">
        <f t="shared" si="988"/>
        <v>0</v>
      </c>
    </row>
    <row r="2758" spans="1:17" ht="63.75" thickBot="1" x14ac:dyDescent="0.3">
      <c r="A2758" s="87" t="s">
        <v>516</v>
      </c>
      <c r="B2758" s="15" t="s">
        <v>357</v>
      </c>
      <c r="C2758" s="12" t="s">
        <v>13</v>
      </c>
      <c r="D2758" s="12">
        <v>13</v>
      </c>
      <c r="E2758" s="12" t="s">
        <v>14</v>
      </c>
      <c r="F2758" s="43" t="s">
        <v>356</v>
      </c>
      <c r="G2758" s="27">
        <f t="shared" si="987"/>
        <v>53127095469</v>
      </c>
      <c r="H2758" s="27">
        <f t="shared" si="987"/>
        <v>0</v>
      </c>
      <c r="I2758" s="27">
        <f t="shared" si="987"/>
        <v>0</v>
      </c>
      <c r="J2758" s="27">
        <f t="shared" si="987"/>
        <v>0</v>
      </c>
      <c r="K2758" s="27">
        <f t="shared" si="987"/>
        <v>0</v>
      </c>
      <c r="L2758" s="27">
        <f t="shared" si="984"/>
        <v>0</v>
      </c>
      <c r="M2758" s="27">
        <f>+M2759</f>
        <v>53127095469</v>
      </c>
      <c r="N2758" s="27">
        <f t="shared" si="988"/>
        <v>53127095469</v>
      </c>
      <c r="O2758" s="27">
        <f t="shared" si="988"/>
        <v>53127095469</v>
      </c>
      <c r="P2758" s="27">
        <f t="shared" si="988"/>
        <v>0</v>
      </c>
      <c r="Q2758" s="27">
        <f t="shared" si="988"/>
        <v>0</v>
      </c>
    </row>
    <row r="2759" spans="1:17" ht="19.5" thickBot="1" x14ac:dyDescent="0.3">
      <c r="A2759" s="87" t="s">
        <v>516</v>
      </c>
      <c r="B2759" s="15" t="s">
        <v>358</v>
      </c>
      <c r="C2759" s="12" t="s">
        <v>13</v>
      </c>
      <c r="D2759" s="12">
        <v>13</v>
      </c>
      <c r="E2759" s="12" t="s">
        <v>14</v>
      </c>
      <c r="F2759" s="16" t="s">
        <v>257</v>
      </c>
      <c r="G2759" s="27">
        <f t="shared" si="987"/>
        <v>53127095469</v>
      </c>
      <c r="H2759" s="27">
        <f t="shared" si="987"/>
        <v>0</v>
      </c>
      <c r="I2759" s="27">
        <f t="shared" si="987"/>
        <v>0</v>
      </c>
      <c r="J2759" s="27">
        <f t="shared" si="987"/>
        <v>0</v>
      </c>
      <c r="K2759" s="27">
        <f t="shared" si="987"/>
        <v>0</v>
      </c>
      <c r="L2759" s="27">
        <f t="shared" si="984"/>
        <v>0</v>
      </c>
      <c r="M2759" s="27">
        <f>+M2760</f>
        <v>53127095469</v>
      </c>
      <c r="N2759" s="27">
        <f t="shared" si="988"/>
        <v>53127095469</v>
      </c>
      <c r="O2759" s="27">
        <f t="shared" si="988"/>
        <v>53127095469</v>
      </c>
      <c r="P2759" s="27">
        <f t="shared" si="988"/>
        <v>0</v>
      </c>
      <c r="Q2759" s="27">
        <f t="shared" si="988"/>
        <v>0</v>
      </c>
    </row>
    <row r="2760" spans="1:17" ht="19.5" thickBot="1" x14ac:dyDescent="0.3">
      <c r="A2760" s="87" t="s">
        <v>516</v>
      </c>
      <c r="B2760" s="18" t="s">
        <v>359</v>
      </c>
      <c r="C2760" s="19" t="s">
        <v>13</v>
      </c>
      <c r="D2760" s="19">
        <v>13</v>
      </c>
      <c r="E2760" s="19" t="s">
        <v>14</v>
      </c>
      <c r="F2760" s="20" t="s">
        <v>247</v>
      </c>
      <c r="G2760" s="21">
        <v>53127095469</v>
      </c>
      <c r="H2760" s="21">
        <v>0</v>
      </c>
      <c r="I2760" s="21">
        <v>0</v>
      </c>
      <c r="J2760" s="21">
        <v>0</v>
      </c>
      <c r="K2760" s="21">
        <v>0</v>
      </c>
      <c r="L2760" s="21">
        <f t="shared" si="984"/>
        <v>0</v>
      </c>
      <c r="M2760" s="21">
        <f>+G2760+L2760</f>
        <v>53127095469</v>
      </c>
      <c r="N2760" s="21">
        <v>53127095469</v>
      </c>
      <c r="O2760" s="21">
        <v>53127095469</v>
      </c>
      <c r="P2760" s="21">
        <v>0</v>
      </c>
      <c r="Q2760" s="21">
        <v>0</v>
      </c>
    </row>
    <row r="2761" spans="1:17" ht="48" thickBot="1" x14ac:dyDescent="0.3">
      <c r="A2761" s="87" t="s">
        <v>516</v>
      </c>
      <c r="B2761" s="44" t="s">
        <v>360</v>
      </c>
      <c r="C2761" s="46" t="s">
        <v>13</v>
      </c>
      <c r="D2761" s="12">
        <v>11</v>
      </c>
      <c r="E2761" s="12" t="s">
        <v>14</v>
      </c>
      <c r="F2761" s="43" t="s">
        <v>361</v>
      </c>
      <c r="G2761" s="26">
        <f t="shared" ref="G2761:K2762" si="989">+G2763</f>
        <v>25000000000</v>
      </c>
      <c r="H2761" s="26">
        <f t="shared" si="989"/>
        <v>0</v>
      </c>
      <c r="I2761" s="26">
        <f t="shared" si="989"/>
        <v>0</v>
      </c>
      <c r="J2761" s="26">
        <f t="shared" si="989"/>
        <v>0</v>
      </c>
      <c r="K2761" s="26">
        <f t="shared" si="989"/>
        <v>0</v>
      </c>
      <c r="L2761" s="26">
        <f t="shared" si="984"/>
        <v>0</v>
      </c>
      <c r="M2761" s="29">
        <f>+G2761+L2761</f>
        <v>25000000000</v>
      </c>
      <c r="N2761" s="26">
        <f t="shared" ref="N2761:Q2762" si="990">+N2763</f>
        <v>4391290743.8699999</v>
      </c>
      <c r="O2761" s="26">
        <f t="shared" si="990"/>
        <v>2304567030.96</v>
      </c>
      <c r="P2761" s="26">
        <f t="shared" si="990"/>
        <v>1810023433.46</v>
      </c>
      <c r="Q2761" s="26">
        <f t="shared" si="990"/>
        <v>1810023433.46</v>
      </c>
    </row>
    <row r="2762" spans="1:17" ht="48" thickBot="1" x14ac:dyDescent="0.3">
      <c r="A2762" s="87" t="s">
        <v>516</v>
      </c>
      <c r="B2762" s="44" t="s">
        <v>360</v>
      </c>
      <c r="C2762" s="46" t="s">
        <v>13</v>
      </c>
      <c r="D2762" s="12">
        <v>13</v>
      </c>
      <c r="E2762" s="12" t="s">
        <v>14</v>
      </c>
      <c r="F2762" s="43" t="s">
        <v>361</v>
      </c>
      <c r="G2762" s="26">
        <f t="shared" si="989"/>
        <v>80000000000</v>
      </c>
      <c r="H2762" s="26">
        <f t="shared" si="989"/>
        <v>0</v>
      </c>
      <c r="I2762" s="26">
        <f t="shared" si="989"/>
        <v>0</v>
      </c>
      <c r="J2762" s="26">
        <f t="shared" si="989"/>
        <v>0</v>
      </c>
      <c r="K2762" s="26">
        <f t="shared" si="989"/>
        <v>0</v>
      </c>
      <c r="L2762" s="26">
        <f t="shared" si="984"/>
        <v>0</v>
      </c>
      <c r="M2762" s="29">
        <f>+G2762+L2762</f>
        <v>80000000000</v>
      </c>
      <c r="N2762" s="26">
        <f t="shared" si="990"/>
        <v>0</v>
      </c>
      <c r="O2762" s="26">
        <f t="shared" si="990"/>
        <v>0</v>
      </c>
      <c r="P2762" s="26">
        <f t="shared" si="990"/>
        <v>0</v>
      </c>
      <c r="Q2762" s="26">
        <f t="shared" si="990"/>
        <v>0</v>
      </c>
    </row>
    <row r="2763" spans="1:17" ht="48" thickBot="1" x14ac:dyDescent="0.3">
      <c r="A2763" s="87" t="s">
        <v>516</v>
      </c>
      <c r="B2763" s="44" t="s">
        <v>362</v>
      </c>
      <c r="C2763" s="46" t="s">
        <v>13</v>
      </c>
      <c r="D2763" s="12">
        <v>11</v>
      </c>
      <c r="E2763" s="12" t="s">
        <v>14</v>
      </c>
      <c r="F2763" s="43" t="s">
        <v>361</v>
      </c>
      <c r="G2763" s="26">
        <f>+G2766+G2770</f>
        <v>25000000000</v>
      </c>
      <c r="H2763" s="26">
        <f>+H2766+H2770</f>
        <v>0</v>
      </c>
      <c r="I2763" s="26">
        <f>+I2766+I2770</f>
        <v>0</v>
      </c>
      <c r="J2763" s="26">
        <f>+J2766+J2770</f>
        <v>0</v>
      </c>
      <c r="K2763" s="26">
        <f>+K2766+K2770</f>
        <v>0</v>
      </c>
      <c r="L2763" s="26">
        <f t="shared" si="984"/>
        <v>0</v>
      </c>
      <c r="M2763" s="29">
        <f>+G2763+L2763</f>
        <v>25000000000</v>
      </c>
      <c r="N2763" s="26">
        <f>+N2766+N2770</f>
        <v>4391290743.8699999</v>
      </c>
      <c r="O2763" s="26">
        <f>+O2766+O2770</f>
        <v>2304567030.96</v>
      </c>
      <c r="P2763" s="26">
        <f>+P2766+P2770</f>
        <v>1810023433.46</v>
      </c>
      <c r="Q2763" s="26">
        <f>+Q2766+Q2770</f>
        <v>1810023433.46</v>
      </c>
    </row>
    <row r="2764" spans="1:17" ht="48" thickBot="1" x14ac:dyDescent="0.3">
      <c r="A2764" s="87" t="s">
        <v>516</v>
      </c>
      <c r="B2764" s="44" t="s">
        <v>362</v>
      </c>
      <c r="C2764" s="46" t="s">
        <v>13</v>
      </c>
      <c r="D2764" s="12">
        <v>13</v>
      </c>
      <c r="E2764" s="12" t="s">
        <v>14</v>
      </c>
      <c r="F2764" s="43" t="s">
        <v>361</v>
      </c>
      <c r="G2764" s="26">
        <f>+G2768</f>
        <v>80000000000</v>
      </c>
      <c r="H2764" s="26">
        <f>+H2768</f>
        <v>0</v>
      </c>
      <c r="I2764" s="26">
        <f>+I2768</f>
        <v>0</v>
      </c>
      <c r="J2764" s="26">
        <f>+J2768</f>
        <v>0</v>
      </c>
      <c r="K2764" s="26">
        <f>+K2768</f>
        <v>0</v>
      </c>
      <c r="L2764" s="26">
        <f t="shared" si="984"/>
        <v>0</v>
      </c>
      <c r="M2764" s="29">
        <f>+G2764+L2764</f>
        <v>80000000000</v>
      </c>
      <c r="N2764" s="26">
        <f>+N2768</f>
        <v>0</v>
      </c>
      <c r="O2764" s="26">
        <f>+O2768</f>
        <v>0</v>
      </c>
      <c r="P2764" s="26">
        <f>+P2768</f>
        <v>0</v>
      </c>
      <c r="Q2764" s="26">
        <f>+Q2768</f>
        <v>0</v>
      </c>
    </row>
    <row r="2765" spans="1:17" ht="19.5" thickBot="1" x14ac:dyDescent="0.3">
      <c r="A2765" s="87" t="s">
        <v>516</v>
      </c>
      <c r="B2765" s="44" t="s">
        <v>363</v>
      </c>
      <c r="C2765" s="46" t="s">
        <v>13</v>
      </c>
      <c r="D2765" s="12">
        <v>11</v>
      </c>
      <c r="E2765" s="12" t="s">
        <v>14</v>
      </c>
      <c r="F2765" s="43" t="s">
        <v>364</v>
      </c>
      <c r="G2765" s="26">
        <f>+G2766</f>
        <v>12000000000</v>
      </c>
      <c r="H2765" s="26">
        <f>+H2766</f>
        <v>0</v>
      </c>
      <c r="I2765" s="26">
        <f>+I2766</f>
        <v>0</v>
      </c>
      <c r="J2765" s="26">
        <f>+J2766</f>
        <v>0</v>
      </c>
      <c r="K2765" s="26">
        <f>+K2766</f>
        <v>0</v>
      </c>
      <c r="L2765" s="26">
        <f t="shared" si="984"/>
        <v>0</v>
      </c>
      <c r="M2765" s="26">
        <f>+M2766</f>
        <v>12000000000</v>
      </c>
      <c r="N2765" s="26">
        <f>+N2766</f>
        <v>15000</v>
      </c>
      <c r="O2765" s="26">
        <f>+O2766</f>
        <v>0</v>
      </c>
      <c r="P2765" s="26">
        <f>+P2766</f>
        <v>0</v>
      </c>
      <c r="Q2765" s="26">
        <f>+Q2766</f>
        <v>0</v>
      </c>
    </row>
    <row r="2766" spans="1:17" ht="19.5" thickBot="1" x14ac:dyDescent="0.3">
      <c r="A2766" s="87" t="s">
        <v>516</v>
      </c>
      <c r="B2766" s="47" t="s">
        <v>365</v>
      </c>
      <c r="C2766" s="48" t="s">
        <v>13</v>
      </c>
      <c r="D2766" s="19">
        <v>11</v>
      </c>
      <c r="E2766" s="19" t="s">
        <v>14</v>
      </c>
      <c r="F2766" s="20" t="s">
        <v>247</v>
      </c>
      <c r="G2766" s="21">
        <v>12000000000</v>
      </c>
      <c r="H2766" s="32">
        <v>0</v>
      </c>
      <c r="I2766" s="32">
        <v>0</v>
      </c>
      <c r="J2766" s="32">
        <v>0</v>
      </c>
      <c r="K2766" s="32">
        <v>0</v>
      </c>
      <c r="L2766" s="32">
        <f t="shared" si="984"/>
        <v>0</v>
      </c>
      <c r="M2766" s="21">
        <f>+G2766+L2766</f>
        <v>12000000000</v>
      </c>
      <c r="N2766" s="32">
        <v>15000</v>
      </c>
      <c r="O2766" s="32">
        <v>0</v>
      </c>
      <c r="P2766" s="32">
        <v>0</v>
      </c>
      <c r="Q2766" s="32">
        <v>0</v>
      </c>
    </row>
    <row r="2767" spans="1:17" ht="32.25" thickBot="1" x14ac:dyDescent="0.3">
      <c r="A2767" s="87" t="s">
        <v>516</v>
      </c>
      <c r="B2767" s="44" t="s">
        <v>366</v>
      </c>
      <c r="C2767" s="46" t="s">
        <v>13</v>
      </c>
      <c r="D2767" s="12">
        <v>13</v>
      </c>
      <c r="E2767" s="12" t="s">
        <v>14</v>
      </c>
      <c r="F2767" s="43" t="s">
        <v>367</v>
      </c>
      <c r="G2767" s="26">
        <f>+G2768</f>
        <v>80000000000</v>
      </c>
      <c r="H2767" s="26">
        <f>+H2768</f>
        <v>0</v>
      </c>
      <c r="I2767" s="26">
        <f>+I2768</f>
        <v>0</v>
      </c>
      <c r="J2767" s="26">
        <f>+J2768</f>
        <v>0</v>
      </c>
      <c r="K2767" s="26">
        <f>+K2768</f>
        <v>0</v>
      </c>
      <c r="L2767" s="26">
        <f t="shared" si="984"/>
        <v>0</v>
      </c>
      <c r="M2767" s="26">
        <f>+M2768</f>
        <v>80000000000</v>
      </c>
      <c r="N2767" s="26">
        <f>+N2768</f>
        <v>0</v>
      </c>
      <c r="O2767" s="26">
        <f>+O2768</f>
        <v>0</v>
      </c>
      <c r="P2767" s="26">
        <f>+P2768</f>
        <v>0</v>
      </c>
      <c r="Q2767" s="26">
        <f>+Q2768</f>
        <v>0</v>
      </c>
    </row>
    <row r="2768" spans="1:17" ht="19.5" thickBot="1" x14ac:dyDescent="0.3">
      <c r="A2768" s="87" t="s">
        <v>516</v>
      </c>
      <c r="B2768" s="47" t="s">
        <v>368</v>
      </c>
      <c r="C2768" s="48" t="s">
        <v>13</v>
      </c>
      <c r="D2768" s="19">
        <v>13</v>
      </c>
      <c r="E2768" s="19" t="s">
        <v>14</v>
      </c>
      <c r="F2768" s="20" t="s">
        <v>247</v>
      </c>
      <c r="G2768" s="32">
        <v>80000000000</v>
      </c>
      <c r="H2768" s="32">
        <v>0</v>
      </c>
      <c r="I2768" s="32">
        <v>0</v>
      </c>
      <c r="J2768" s="32">
        <v>0</v>
      </c>
      <c r="K2768" s="32">
        <v>0</v>
      </c>
      <c r="L2768" s="32">
        <f t="shared" si="984"/>
        <v>0</v>
      </c>
      <c r="M2768" s="21">
        <f>+G2768+L2768</f>
        <v>80000000000</v>
      </c>
      <c r="N2768" s="21">
        <v>0</v>
      </c>
      <c r="O2768" s="21">
        <v>0</v>
      </c>
      <c r="P2768" s="21">
        <v>0</v>
      </c>
      <c r="Q2768" s="21">
        <v>0</v>
      </c>
    </row>
    <row r="2769" spans="1:17" ht="19.5" thickBot="1" x14ac:dyDescent="0.3">
      <c r="A2769" s="87" t="s">
        <v>516</v>
      </c>
      <c r="B2769" s="44" t="s">
        <v>369</v>
      </c>
      <c r="C2769" s="46" t="s">
        <v>13</v>
      </c>
      <c r="D2769" s="12">
        <v>11</v>
      </c>
      <c r="E2769" s="12" t="s">
        <v>14</v>
      </c>
      <c r="F2769" s="43" t="s">
        <v>257</v>
      </c>
      <c r="G2769" s="26">
        <f>+G2770</f>
        <v>13000000000</v>
      </c>
      <c r="H2769" s="26">
        <f>+H2770</f>
        <v>0</v>
      </c>
      <c r="I2769" s="26">
        <f>+I2770</f>
        <v>0</v>
      </c>
      <c r="J2769" s="26">
        <f>+J2770</f>
        <v>0</v>
      </c>
      <c r="K2769" s="26">
        <f>+K2770</f>
        <v>0</v>
      </c>
      <c r="L2769" s="26">
        <f t="shared" si="984"/>
        <v>0</v>
      </c>
      <c r="M2769" s="26">
        <f>+M2770</f>
        <v>13000000000</v>
      </c>
      <c r="N2769" s="26">
        <f>+N2770</f>
        <v>4391275743.8699999</v>
      </c>
      <c r="O2769" s="26">
        <f>+O2770</f>
        <v>2304567030.96</v>
      </c>
      <c r="P2769" s="26">
        <f>+P2770</f>
        <v>1810023433.46</v>
      </c>
      <c r="Q2769" s="26">
        <f>+Q2770</f>
        <v>1810023433.46</v>
      </c>
    </row>
    <row r="2770" spans="1:17" ht="19.5" thickBot="1" x14ac:dyDescent="0.3">
      <c r="A2770" s="87" t="s">
        <v>516</v>
      </c>
      <c r="B2770" s="47" t="s">
        <v>370</v>
      </c>
      <c r="C2770" s="48" t="s">
        <v>13</v>
      </c>
      <c r="D2770" s="19">
        <v>11</v>
      </c>
      <c r="E2770" s="19" t="s">
        <v>14</v>
      </c>
      <c r="F2770" s="20" t="s">
        <v>247</v>
      </c>
      <c r="G2770" s="21">
        <v>13000000000</v>
      </c>
      <c r="H2770" s="32">
        <v>0</v>
      </c>
      <c r="I2770" s="32">
        <v>0</v>
      </c>
      <c r="J2770" s="32">
        <v>0</v>
      </c>
      <c r="K2770" s="32">
        <v>0</v>
      </c>
      <c r="L2770" s="32">
        <f t="shared" si="984"/>
        <v>0</v>
      </c>
      <c r="M2770" s="21">
        <f>+G2770+L2770</f>
        <v>13000000000</v>
      </c>
      <c r="N2770" s="21">
        <v>4391275743.8699999</v>
      </c>
      <c r="O2770" s="21">
        <v>2304567030.96</v>
      </c>
      <c r="P2770" s="32">
        <v>1810023433.46</v>
      </c>
      <c r="Q2770" s="32">
        <v>1810023433.46</v>
      </c>
    </row>
    <row r="2771" spans="1:17" ht="32.25" thickBot="1" x14ac:dyDescent="0.3">
      <c r="A2771" s="87" t="s">
        <v>516</v>
      </c>
      <c r="B2771" s="15" t="s">
        <v>371</v>
      </c>
      <c r="C2771" s="12" t="s">
        <v>13</v>
      </c>
      <c r="D2771" s="12">
        <v>13</v>
      </c>
      <c r="E2771" s="12" t="s">
        <v>14</v>
      </c>
      <c r="F2771" s="43" t="s">
        <v>372</v>
      </c>
      <c r="G2771" s="27">
        <f>+G2772</f>
        <v>6042022926</v>
      </c>
      <c r="H2771" s="27">
        <f>+H2772</f>
        <v>0</v>
      </c>
      <c r="I2771" s="27">
        <f>+I2772</f>
        <v>0</v>
      </c>
      <c r="J2771" s="27">
        <f>+J2772</f>
        <v>0</v>
      </c>
      <c r="K2771" s="27">
        <f>+K2772</f>
        <v>0</v>
      </c>
      <c r="L2771" s="27">
        <f t="shared" si="984"/>
        <v>0</v>
      </c>
      <c r="M2771" s="27">
        <f>+M2772</f>
        <v>6042022926</v>
      </c>
      <c r="N2771" s="27">
        <f>+N2772</f>
        <v>5315282681.5</v>
      </c>
      <c r="O2771" s="27">
        <f>+O2772</f>
        <v>5296970928.2600002</v>
      </c>
      <c r="P2771" s="27">
        <f>+P2772</f>
        <v>2347582400.6199999</v>
      </c>
      <c r="Q2771" s="27">
        <f>+Q2772</f>
        <v>2326643503.6199999</v>
      </c>
    </row>
    <row r="2772" spans="1:17" ht="19.5" thickBot="1" x14ac:dyDescent="0.3">
      <c r="A2772" s="87" t="s">
        <v>516</v>
      </c>
      <c r="B2772" s="15" t="s">
        <v>373</v>
      </c>
      <c r="C2772" s="12" t="s">
        <v>13</v>
      </c>
      <c r="D2772" s="12">
        <v>13</v>
      </c>
      <c r="E2772" s="12" t="s">
        <v>14</v>
      </c>
      <c r="F2772" s="16" t="s">
        <v>240</v>
      </c>
      <c r="G2772" s="27">
        <f>+G2773+G2777</f>
        <v>6042022926</v>
      </c>
      <c r="H2772" s="27">
        <f>+H2773+H2777</f>
        <v>0</v>
      </c>
      <c r="I2772" s="27">
        <f>+I2773+I2777</f>
        <v>0</v>
      </c>
      <c r="J2772" s="27">
        <f>+J2773+J2777</f>
        <v>0</v>
      </c>
      <c r="K2772" s="27">
        <f>+K2773+K2777</f>
        <v>0</v>
      </c>
      <c r="L2772" s="27">
        <f t="shared" si="984"/>
        <v>0</v>
      </c>
      <c r="M2772" s="27">
        <f>+M2773+M2777</f>
        <v>6042022926</v>
      </c>
      <c r="N2772" s="27">
        <f>+N2773+N2777</f>
        <v>5315282681.5</v>
      </c>
      <c r="O2772" s="27">
        <f>+O2773+O2777</f>
        <v>5296970928.2600002</v>
      </c>
      <c r="P2772" s="27">
        <f>+P2773+P2777</f>
        <v>2347582400.6199999</v>
      </c>
      <c r="Q2772" s="27">
        <f>+Q2773+Q2777</f>
        <v>2326643503.6199999</v>
      </c>
    </row>
    <row r="2773" spans="1:17" ht="32.25" thickBot="1" x14ac:dyDescent="0.3">
      <c r="A2773" s="87" t="s">
        <v>516</v>
      </c>
      <c r="B2773" s="15" t="s">
        <v>374</v>
      </c>
      <c r="C2773" s="12" t="s">
        <v>13</v>
      </c>
      <c r="D2773" s="12">
        <v>13</v>
      </c>
      <c r="E2773" s="12" t="s">
        <v>14</v>
      </c>
      <c r="F2773" s="16" t="s">
        <v>375</v>
      </c>
      <c r="G2773" s="27">
        <f t="shared" ref="G2773:K2775" si="991">+G2774</f>
        <v>2257022926</v>
      </c>
      <c r="H2773" s="27">
        <f t="shared" si="991"/>
        <v>0</v>
      </c>
      <c r="I2773" s="27">
        <f t="shared" si="991"/>
        <v>0</v>
      </c>
      <c r="J2773" s="27">
        <f t="shared" si="991"/>
        <v>0</v>
      </c>
      <c r="K2773" s="27">
        <f t="shared" si="991"/>
        <v>0</v>
      </c>
      <c r="L2773" s="27">
        <f t="shared" si="984"/>
        <v>0</v>
      </c>
      <c r="M2773" s="27">
        <f>+M2774</f>
        <v>2257022926</v>
      </c>
      <c r="N2773" s="27">
        <f t="shared" ref="N2773:Q2775" si="992">+N2774</f>
        <v>2084037783.5</v>
      </c>
      <c r="O2773" s="27">
        <f t="shared" si="992"/>
        <v>2065756125.7</v>
      </c>
      <c r="P2773" s="27">
        <f t="shared" si="992"/>
        <v>1548606375.7</v>
      </c>
      <c r="Q2773" s="27">
        <f t="shared" si="992"/>
        <v>1527667478.7</v>
      </c>
    </row>
    <row r="2774" spans="1:17" ht="32.25" thickBot="1" x14ac:dyDescent="0.3">
      <c r="A2774" s="87" t="s">
        <v>516</v>
      </c>
      <c r="B2774" s="15" t="s">
        <v>376</v>
      </c>
      <c r="C2774" s="12" t="s">
        <v>13</v>
      </c>
      <c r="D2774" s="12">
        <v>13</v>
      </c>
      <c r="E2774" s="12" t="s">
        <v>14</v>
      </c>
      <c r="F2774" s="16" t="s">
        <v>375</v>
      </c>
      <c r="G2774" s="27">
        <f t="shared" si="991"/>
        <v>2257022926</v>
      </c>
      <c r="H2774" s="27">
        <f t="shared" si="991"/>
        <v>0</v>
      </c>
      <c r="I2774" s="27">
        <f t="shared" si="991"/>
        <v>0</v>
      </c>
      <c r="J2774" s="27">
        <f t="shared" si="991"/>
        <v>0</v>
      </c>
      <c r="K2774" s="27">
        <f t="shared" si="991"/>
        <v>0</v>
      </c>
      <c r="L2774" s="27">
        <f t="shared" si="984"/>
        <v>0</v>
      </c>
      <c r="M2774" s="27">
        <f>+M2775</f>
        <v>2257022926</v>
      </c>
      <c r="N2774" s="27">
        <f t="shared" si="992"/>
        <v>2084037783.5</v>
      </c>
      <c r="O2774" s="27">
        <f t="shared" si="992"/>
        <v>2065756125.7</v>
      </c>
      <c r="P2774" s="27">
        <f t="shared" si="992"/>
        <v>1548606375.7</v>
      </c>
      <c r="Q2774" s="27">
        <f t="shared" si="992"/>
        <v>1527667478.7</v>
      </c>
    </row>
    <row r="2775" spans="1:17" ht="19.5" thickBot="1" x14ac:dyDescent="0.3">
      <c r="A2775" s="87" t="s">
        <v>516</v>
      </c>
      <c r="B2775" s="15" t="s">
        <v>377</v>
      </c>
      <c r="C2775" s="12" t="s">
        <v>13</v>
      </c>
      <c r="D2775" s="12">
        <v>13</v>
      </c>
      <c r="E2775" s="12" t="s">
        <v>14</v>
      </c>
      <c r="F2775" s="43" t="s">
        <v>378</v>
      </c>
      <c r="G2775" s="27">
        <f t="shared" si="991"/>
        <v>2257022926</v>
      </c>
      <c r="H2775" s="27">
        <f t="shared" si="991"/>
        <v>0</v>
      </c>
      <c r="I2775" s="27">
        <f t="shared" si="991"/>
        <v>0</v>
      </c>
      <c r="J2775" s="27">
        <f t="shared" si="991"/>
        <v>0</v>
      </c>
      <c r="K2775" s="27">
        <f t="shared" si="991"/>
        <v>0</v>
      </c>
      <c r="L2775" s="27">
        <f t="shared" si="984"/>
        <v>0</v>
      </c>
      <c r="M2775" s="27">
        <f>+M2776</f>
        <v>2257022926</v>
      </c>
      <c r="N2775" s="27">
        <f t="shared" si="992"/>
        <v>2084037783.5</v>
      </c>
      <c r="O2775" s="27">
        <f t="shared" si="992"/>
        <v>2065756125.7</v>
      </c>
      <c r="P2775" s="27">
        <f t="shared" si="992"/>
        <v>1548606375.7</v>
      </c>
      <c r="Q2775" s="27">
        <f t="shared" si="992"/>
        <v>1527667478.7</v>
      </c>
    </row>
    <row r="2776" spans="1:17" ht="19.5" thickBot="1" x14ac:dyDescent="0.3">
      <c r="A2776" s="87" t="s">
        <v>516</v>
      </c>
      <c r="B2776" s="18" t="s">
        <v>379</v>
      </c>
      <c r="C2776" s="19" t="s">
        <v>13</v>
      </c>
      <c r="D2776" s="19">
        <v>13</v>
      </c>
      <c r="E2776" s="19" t="s">
        <v>14</v>
      </c>
      <c r="F2776" s="20" t="s">
        <v>247</v>
      </c>
      <c r="G2776" s="21">
        <v>2257022926</v>
      </c>
      <c r="H2776" s="21">
        <v>0</v>
      </c>
      <c r="I2776" s="21">
        <v>0</v>
      </c>
      <c r="J2776" s="21">
        <v>0</v>
      </c>
      <c r="K2776" s="21">
        <v>0</v>
      </c>
      <c r="L2776" s="21">
        <f t="shared" si="984"/>
        <v>0</v>
      </c>
      <c r="M2776" s="21">
        <f>+G2776+L2776</f>
        <v>2257022926</v>
      </c>
      <c r="N2776" s="21">
        <v>2084037783.5</v>
      </c>
      <c r="O2776" s="21">
        <v>2065756125.7</v>
      </c>
      <c r="P2776" s="21">
        <v>1548606375.7</v>
      </c>
      <c r="Q2776" s="21">
        <v>1527667478.7</v>
      </c>
    </row>
    <row r="2777" spans="1:17" ht="32.25" thickBot="1" x14ac:dyDescent="0.3">
      <c r="A2777" s="87" t="s">
        <v>516</v>
      </c>
      <c r="B2777" s="15" t="s">
        <v>380</v>
      </c>
      <c r="C2777" s="12" t="s">
        <v>13</v>
      </c>
      <c r="D2777" s="12">
        <v>13</v>
      </c>
      <c r="E2777" s="12" t="s">
        <v>14</v>
      </c>
      <c r="F2777" s="16" t="s">
        <v>381</v>
      </c>
      <c r="G2777" s="27">
        <f t="shared" ref="G2777:K2779" si="993">+G2778</f>
        <v>3785000000</v>
      </c>
      <c r="H2777" s="27">
        <f t="shared" si="993"/>
        <v>0</v>
      </c>
      <c r="I2777" s="27">
        <f t="shared" si="993"/>
        <v>0</v>
      </c>
      <c r="J2777" s="27">
        <f t="shared" si="993"/>
        <v>0</v>
      </c>
      <c r="K2777" s="27">
        <f t="shared" si="993"/>
        <v>0</v>
      </c>
      <c r="L2777" s="27">
        <f t="shared" si="984"/>
        <v>0</v>
      </c>
      <c r="M2777" s="27">
        <f>+M2778</f>
        <v>3785000000</v>
      </c>
      <c r="N2777" s="27">
        <f t="shared" ref="N2777:Q2779" si="994">+N2778</f>
        <v>3231244898</v>
      </c>
      <c r="O2777" s="27">
        <f t="shared" si="994"/>
        <v>3231214802.5599999</v>
      </c>
      <c r="P2777" s="27">
        <f t="shared" si="994"/>
        <v>798976024.91999996</v>
      </c>
      <c r="Q2777" s="27">
        <f t="shared" si="994"/>
        <v>798976024.91999996</v>
      </c>
    </row>
    <row r="2778" spans="1:17" ht="32.25" thickBot="1" x14ac:dyDescent="0.3">
      <c r="A2778" s="87" t="s">
        <v>516</v>
      </c>
      <c r="B2778" s="15" t="s">
        <v>382</v>
      </c>
      <c r="C2778" s="12" t="s">
        <v>13</v>
      </c>
      <c r="D2778" s="12">
        <v>13</v>
      </c>
      <c r="E2778" s="12" t="s">
        <v>14</v>
      </c>
      <c r="F2778" s="16" t="s">
        <v>383</v>
      </c>
      <c r="G2778" s="27">
        <f t="shared" si="993"/>
        <v>3785000000</v>
      </c>
      <c r="H2778" s="27">
        <f t="shared" si="993"/>
        <v>0</v>
      </c>
      <c r="I2778" s="27">
        <f t="shared" si="993"/>
        <v>0</v>
      </c>
      <c r="J2778" s="27">
        <f t="shared" si="993"/>
        <v>0</v>
      </c>
      <c r="K2778" s="27">
        <f t="shared" si="993"/>
        <v>0</v>
      </c>
      <c r="L2778" s="27">
        <f t="shared" si="984"/>
        <v>0</v>
      </c>
      <c r="M2778" s="27">
        <f>+M2779</f>
        <v>3785000000</v>
      </c>
      <c r="N2778" s="27">
        <f t="shared" si="994"/>
        <v>3231244898</v>
      </c>
      <c r="O2778" s="27">
        <f t="shared" si="994"/>
        <v>3231214802.5599999</v>
      </c>
      <c r="P2778" s="27">
        <f t="shared" si="994"/>
        <v>798976024.91999996</v>
      </c>
      <c r="Q2778" s="27">
        <f t="shared" si="994"/>
        <v>798976024.91999996</v>
      </c>
    </row>
    <row r="2779" spans="1:17" ht="19.5" thickBot="1" x14ac:dyDescent="0.3">
      <c r="A2779" s="87" t="s">
        <v>516</v>
      </c>
      <c r="B2779" s="15" t="s">
        <v>384</v>
      </c>
      <c r="C2779" s="12" t="s">
        <v>13</v>
      </c>
      <c r="D2779" s="12">
        <v>13</v>
      </c>
      <c r="E2779" s="12" t="s">
        <v>14</v>
      </c>
      <c r="F2779" s="43" t="s">
        <v>378</v>
      </c>
      <c r="G2779" s="27">
        <f t="shared" si="993"/>
        <v>3785000000</v>
      </c>
      <c r="H2779" s="27">
        <f t="shared" si="993"/>
        <v>0</v>
      </c>
      <c r="I2779" s="27">
        <f t="shared" si="993"/>
        <v>0</v>
      </c>
      <c r="J2779" s="27">
        <f t="shared" si="993"/>
        <v>0</v>
      </c>
      <c r="K2779" s="27">
        <f t="shared" si="993"/>
        <v>0</v>
      </c>
      <c r="L2779" s="27">
        <f t="shared" si="984"/>
        <v>0</v>
      </c>
      <c r="M2779" s="27">
        <f>+M2780</f>
        <v>3785000000</v>
      </c>
      <c r="N2779" s="27">
        <f t="shared" si="994"/>
        <v>3231244898</v>
      </c>
      <c r="O2779" s="27">
        <f t="shared" si="994"/>
        <v>3231214802.5599999</v>
      </c>
      <c r="P2779" s="27">
        <f t="shared" si="994"/>
        <v>798976024.91999996</v>
      </c>
      <c r="Q2779" s="27">
        <f t="shared" si="994"/>
        <v>798976024.91999996</v>
      </c>
    </row>
    <row r="2780" spans="1:17" ht="19.5" thickBot="1" x14ac:dyDescent="0.3">
      <c r="A2780" s="87" t="s">
        <v>516</v>
      </c>
      <c r="B2780" s="18" t="s">
        <v>385</v>
      </c>
      <c r="C2780" s="19" t="s">
        <v>13</v>
      </c>
      <c r="D2780" s="19">
        <v>13</v>
      </c>
      <c r="E2780" s="19" t="s">
        <v>14</v>
      </c>
      <c r="F2780" s="20" t="s">
        <v>247</v>
      </c>
      <c r="G2780" s="21">
        <v>3785000000</v>
      </c>
      <c r="H2780" s="21">
        <v>0</v>
      </c>
      <c r="I2780" s="21">
        <v>0</v>
      </c>
      <c r="J2780" s="21">
        <v>0</v>
      </c>
      <c r="K2780" s="21">
        <v>0</v>
      </c>
      <c r="L2780" s="21">
        <f t="shared" si="984"/>
        <v>0</v>
      </c>
      <c r="M2780" s="21">
        <f>+G2780+L2780</f>
        <v>3785000000</v>
      </c>
      <c r="N2780" s="21">
        <v>3231244898</v>
      </c>
      <c r="O2780" s="21">
        <v>3231214802.5599999</v>
      </c>
      <c r="P2780" s="21">
        <v>798976024.91999996</v>
      </c>
      <c r="Q2780" s="21">
        <v>798976024.91999996</v>
      </c>
    </row>
    <row r="2781" spans="1:17" ht="19.5" thickBot="1" x14ac:dyDescent="0.3">
      <c r="A2781" s="87" t="s">
        <v>516</v>
      </c>
      <c r="B2781" s="15" t="s">
        <v>386</v>
      </c>
      <c r="C2781" s="12" t="s">
        <v>13</v>
      </c>
      <c r="D2781" s="12">
        <v>13</v>
      </c>
      <c r="E2781" s="12" t="s">
        <v>14</v>
      </c>
      <c r="F2781" s="16" t="s">
        <v>387</v>
      </c>
      <c r="G2781" s="27">
        <f t="shared" ref="G2781:K2782" si="995">+G2783</f>
        <v>1124097372</v>
      </c>
      <c r="H2781" s="27">
        <f t="shared" si="995"/>
        <v>0</v>
      </c>
      <c r="I2781" s="27">
        <f t="shared" si="995"/>
        <v>0</v>
      </c>
      <c r="J2781" s="27">
        <f t="shared" si="995"/>
        <v>0</v>
      </c>
      <c r="K2781" s="27">
        <f t="shared" si="995"/>
        <v>0</v>
      </c>
      <c r="L2781" s="27">
        <f t="shared" si="984"/>
        <v>0</v>
      </c>
      <c r="M2781" s="27">
        <f>+M2783</f>
        <v>1124097372</v>
      </c>
      <c r="N2781" s="27">
        <f t="shared" ref="N2781:Q2782" si="996">+N2783</f>
        <v>930742676.25999999</v>
      </c>
      <c r="O2781" s="27">
        <f t="shared" si="996"/>
        <v>898425237.04999995</v>
      </c>
      <c r="P2781" s="27">
        <f t="shared" si="996"/>
        <v>687769115.04999995</v>
      </c>
      <c r="Q2781" s="27">
        <f t="shared" si="996"/>
        <v>678600217.04999995</v>
      </c>
    </row>
    <row r="2782" spans="1:17" ht="19.5" thickBot="1" x14ac:dyDescent="0.3">
      <c r="A2782" s="87" t="s">
        <v>516</v>
      </c>
      <c r="B2782" s="15" t="s">
        <v>386</v>
      </c>
      <c r="C2782" s="12" t="s">
        <v>16</v>
      </c>
      <c r="D2782" s="12">
        <v>20</v>
      </c>
      <c r="E2782" s="12" t="s">
        <v>14</v>
      </c>
      <c r="F2782" s="16" t="s">
        <v>387</v>
      </c>
      <c r="G2782" s="27">
        <f t="shared" si="995"/>
        <v>76235881312</v>
      </c>
      <c r="H2782" s="27">
        <f t="shared" si="995"/>
        <v>0</v>
      </c>
      <c r="I2782" s="27">
        <f t="shared" si="995"/>
        <v>0</v>
      </c>
      <c r="J2782" s="27">
        <f t="shared" si="995"/>
        <v>2169597828.6199999</v>
      </c>
      <c r="K2782" s="27">
        <f t="shared" si="995"/>
        <v>2169597828.6199999</v>
      </c>
      <c r="L2782" s="27">
        <f t="shared" si="984"/>
        <v>0</v>
      </c>
      <c r="M2782" s="27">
        <f>+M2784</f>
        <v>76235881312</v>
      </c>
      <c r="N2782" s="27">
        <f t="shared" si="996"/>
        <v>74412328936.619995</v>
      </c>
      <c r="O2782" s="27">
        <f t="shared" si="996"/>
        <v>73030928176.169998</v>
      </c>
      <c r="P2782" s="27">
        <f t="shared" si="996"/>
        <v>31668883436.200001</v>
      </c>
      <c r="Q2782" s="27">
        <f t="shared" si="996"/>
        <v>31668883436.200001</v>
      </c>
    </row>
    <row r="2783" spans="1:17" ht="19.5" thickBot="1" x14ac:dyDescent="0.3">
      <c r="A2783" s="87" t="s">
        <v>516</v>
      </c>
      <c r="B2783" s="15" t="s">
        <v>388</v>
      </c>
      <c r="C2783" s="12" t="s">
        <v>13</v>
      </c>
      <c r="D2783" s="12">
        <v>13</v>
      </c>
      <c r="E2783" s="12" t="s">
        <v>14</v>
      </c>
      <c r="F2783" s="16" t="s">
        <v>240</v>
      </c>
      <c r="G2783" s="27">
        <f>+G2791</f>
        <v>1124097372</v>
      </c>
      <c r="H2783" s="27">
        <f>+H2791</f>
        <v>0</v>
      </c>
      <c r="I2783" s="27">
        <f>+I2791</f>
        <v>0</v>
      </c>
      <c r="J2783" s="27">
        <f>+J2791</f>
        <v>0</v>
      </c>
      <c r="K2783" s="27">
        <f>+K2791</f>
        <v>0</v>
      </c>
      <c r="L2783" s="27">
        <f t="shared" si="984"/>
        <v>0</v>
      </c>
      <c r="M2783" s="27">
        <f>+M2791</f>
        <v>1124097372</v>
      </c>
      <c r="N2783" s="27">
        <f>+N2791</f>
        <v>930742676.25999999</v>
      </c>
      <c r="O2783" s="27">
        <f>+O2791</f>
        <v>898425237.04999995</v>
      </c>
      <c r="P2783" s="27">
        <f>+P2791</f>
        <v>687769115.04999995</v>
      </c>
      <c r="Q2783" s="27">
        <f>+Q2791</f>
        <v>678600217.04999995</v>
      </c>
    </row>
    <row r="2784" spans="1:17" ht="19.5" thickBot="1" x14ac:dyDescent="0.3">
      <c r="A2784" s="87" t="s">
        <v>516</v>
      </c>
      <c r="B2784" s="15" t="s">
        <v>388</v>
      </c>
      <c r="C2784" s="12" t="s">
        <v>16</v>
      </c>
      <c r="D2784" s="12">
        <v>20</v>
      </c>
      <c r="E2784" s="12" t="s">
        <v>14</v>
      </c>
      <c r="F2784" s="16" t="s">
        <v>240</v>
      </c>
      <c r="G2784" s="27">
        <f t="shared" ref="G2784:K2785" si="997">+G2785</f>
        <v>76235881312</v>
      </c>
      <c r="H2784" s="27">
        <f t="shared" si="997"/>
        <v>0</v>
      </c>
      <c r="I2784" s="27">
        <f t="shared" si="997"/>
        <v>0</v>
      </c>
      <c r="J2784" s="27">
        <f t="shared" si="997"/>
        <v>2169597828.6199999</v>
      </c>
      <c r="K2784" s="27">
        <f t="shared" si="997"/>
        <v>2169597828.6199999</v>
      </c>
      <c r="L2784" s="27">
        <f t="shared" si="984"/>
        <v>0</v>
      </c>
      <c r="M2784" s="27">
        <f>+M2785</f>
        <v>76235881312</v>
      </c>
      <c r="N2784" s="27">
        <f t="shared" ref="N2784:Q2785" si="998">+N2785</f>
        <v>74412328936.619995</v>
      </c>
      <c r="O2784" s="27">
        <f t="shared" si="998"/>
        <v>73030928176.169998</v>
      </c>
      <c r="P2784" s="27">
        <f>+P2785</f>
        <v>31668883436.200001</v>
      </c>
      <c r="Q2784" s="27">
        <f t="shared" si="998"/>
        <v>31668883436.200001</v>
      </c>
    </row>
    <row r="2785" spans="1:17" ht="48" thickBot="1" x14ac:dyDescent="0.3">
      <c r="A2785" s="87" t="s">
        <v>516</v>
      </c>
      <c r="B2785" s="15" t="s">
        <v>389</v>
      </c>
      <c r="C2785" s="12" t="s">
        <v>16</v>
      </c>
      <c r="D2785" s="12">
        <v>20</v>
      </c>
      <c r="E2785" s="12" t="s">
        <v>14</v>
      </c>
      <c r="F2785" s="43" t="s">
        <v>390</v>
      </c>
      <c r="G2785" s="27">
        <f t="shared" si="997"/>
        <v>76235881312</v>
      </c>
      <c r="H2785" s="27">
        <f t="shared" si="997"/>
        <v>0</v>
      </c>
      <c r="I2785" s="27">
        <f t="shared" si="997"/>
        <v>0</v>
      </c>
      <c r="J2785" s="27">
        <f t="shared" si="997"/>
        <v>2169597828.6199999</v>
      </c>
      <c r="K2785" s="27">
        <f t="shared" si="997"/>
        <v>2169597828.6199999</v>
      </c>
      <c r="L2785" s="27">
        <f t="shared" si="984"/>
        <v>0</v>
      </c>
      <c r="M2785" s="27">
        <f>+M2786</f>
        <v>76235881312</v>
      </c>
      <c r="N2785" s="27">
        <f t="shared" si="998"/>
        <v>74412328936.619995</v>
      </c>
      <c r="O2785" s="27">
        <f t="shared" si="998"/>
        <v>73030928176.169998</v>
      </c>
      <c r="P2785" s="27">
        <f>+P2786</f>
        <v>31668883436.200001</v>
      </c>
      <c r="Q2785" s="27">
        <f t="shared" si="998"/>
        <v>31668883436.200001</v>
      </c>
    </row>
    <row r="2786" spans="1:17" ht="48" thickBot="1" x14ac:dyDescent="0.3">
      <c r="A2786" s="87" t="s">
        <v>516</v>
      </c>
      <c r="B2786" s="15" t="s">
        <v>391</v>
      </c>
      <c r="C2786" s="12" t="s">
        <v>16</v>
      </c>
      <c r="D2786" s="12">
        <v>20</v>
      </c>
      <c r="E2786" s="12" t="s">
        <v>14</v>
      </c>
      <c r="F2786" s="16" t="s">
        <v>390</v>
      </c>
      <c r="G2786" s="27">
        <f>+G2787+G2789</f>
        <v>76235881312</v>
      </c>
      <c r="H2786" s="27">
        <f>+H2787+H2789</f>
        <v>0</v>
      </c>
      <c r="I2786" s="27">
        <f>+I2787+I2789</f>
        <v>0</v>
      </c>
      <c r="J2786" s="27">
        <f>+J2787+J2789</f>
        <v>2169597828.6199999</v>
      </c>
      <c r="K2786" s="27">
        <f>+K2787+K2789</f>
        <v>2169597828.6199999</v>
      </c>
      <c r="L2786" s="27">
        <f t="shared" si="984"/>
        <v>0</v>
      </c>
      <c r="M2786" s="27">
        <f>+M2787+M2789</f>
        <v>76235881312</v>
      </c>
      <c r="N2786" s="27">
        <f>+N2787+N2789</f>
        <v>74412328936.619995</v>
      </c>
      <c r="O2786" s="27">
        <f>+O2787+O2789</f>
        <v>73030928176.169998</v>
      </c>
      <c r="P2786" s="27">
        <f>+P2787+P2789</f>
        <v>31668883436.200001</v>
      </c>
      <c r="Q2786" s="27">
        <f>+Q2787+Q2789</f>
        <v>31668883436.200001</v>
      </c>
    </row>
    <row r="2787" spans="1:17" ht="19.5" thickBot="1" x14ac:dyDescent="0.3">
      <c r="A2787" s="87" t="s">
        <v>516</v>
      </c>
      <c r="B2787" s="15" t="s">
        <v>392</v>
      </c>
      <c r="C2787" s="12" t="s">
        <v>16</v>
      </c>
      <c r="D2787" s="12">
        <v>20</v>
      </c>
      <c r="E2787" s="12" t="s">
        <v>14</v>
      </c>
      <c r="F2787" s="16" t="s">
        <v>393</v>
      </c>
      <c r="G2787" s="27">
        <f>+G2788</f>
        <v>65370924168</v>
      </c>
      <c r="H2787" s="27">
        <f>+H2788</f>
        <v>0</v>
      </c>
      <c r="I2787" s="27">
        <f>+I2788</f>
        <v>0</v>
      </c>
      <c r="J2787" s="27">
        <f>+J2788</f>
        <v>2169597828.6199999</v>
      </c>
      <c r="K2787" s="27">
        <f>+K2788</f>
        <v>0</v>
      </c>
      <c r="L2787" s="27">
        <f t="shared" si="984"/>
        <v>2169597828.6199999</v>
      </c>
      <c r="M2787" s="27">
        <f>+M2788</f>
        <v>67540521996.620003</v>
      </c>
      <c r="N2787" s="27">
        <f>+N2788</f>
        <v>66295621075.620003</v>
      </c>
      <c r="O2787" s="27">
        <f>+O2788</f>
        <v>65758531170.169998</v>
      </c>
      <c r="P2787" s="27">
        <f>+P2788</f>
        <v>27908570613.32</v>
      </c>
      <c r="Q2787" s="27">
        <f>+Q2788</f>
        <v>27908570613.32</v>
      </c>
    </row>
    <row r="2788" spans="1:17" ht="19.5" thickBot="1" x14ac:dyDescent="0.3">
      <c r="A2788" s="87" t="s">
        <v>516</v>
      </c>
      <c r="B2788" s="18" t="s">
        <v>394</v>
      </c>
      <c r="C2788" s="19" t="s">
        <v>16</v>
      </c>
      <c r="D2788" s="19">
        <v>20</v>
      </c>
      <c r="E2788" s="19" t="s">
        <v>14</v>
      </c>
      <c r="F2788" s="20" t="s">
        <v>247</v>
      </c>
      <c r="G2788" s="21">
        <v>65370924168</v>
      </c>
      <c r="H2788" s="21">
        <v>0</v>
      </c>
      <c r="I2788" s="21">
        <v>0</v>
      </c>
      <c r="J2788" s="21">
        <v>2169597828.6199999</v>
      </c>
      <c r="K2788" s="21">
        <v>0</v>
      </c>
      <c r="L2788" s="21">
        <f t="shared" si="984"/>
        <v>2169597828.6199999</v>
      </c>
      <c r="M2788" s="21">
        <f>+G2788+L2788</f>
        <v>67540521996.620003</v>
      </c>
      <c r="N2788" s="21">
        <v>66295621075.620003</v>
      </c>
      <c r="O2788" s="21">
        <v>65758531170.169998</v>
      </c>
      <c r="P2788" s="21">
        <v>27908570613.32</v>
      </c>
      <c r="Q2788" s="21">
        <v>27908570613.32</v>
      </c>
    </row>
    <row r="2789" spans="1:17" ht="19.5" thickBot="1" x14ac:dyDescent="0.3">
      <c r="A2789" s="87" t="s">
        <v>516</v>
      </c>
      <c r="B2789" s="15" t="s">
        <v>395</v>
      </c>
      <c r="C2789" s="12" t="s">
        <v>16</v>
      </c>
      <c r="D2789" s="12">
        <v>20</v>
      </c>
      <c r="E2789" s="12" t="s">
        <v>14</v>
      </c>
      <c r="F2789" s="16" t="s">
        <v>396</v>
      </c>
      <c r="G2789" s="27">
        <f>+G2790</f>
        <v>10864957144</v>
      </c>
      <c r="H2789" s="27">
        <f>+H2790</f>
        <v>0</v>
      </c>
      <c r="I2789" s="27">
        <f>+I2790</f>
        <v>0</v>
      </c>
      <c r="J2789" s="27">
        <f>+J2790</f>
        <v>0</v>
      </c>
      <c r="K2789" s="27">
        <f>+K2790</f>
        <v>2169597828.6199999</v>
      </c>
      <c r="L2789" s="27">
        <f t="shared" si="984"/>
        <v>-2169597828.6199999</v>
      </c>
      <c r="M2789" s="27">
        <f>+M2790</f>
        <v>8695359315.3800011</v>
      </c>
      <c r="N2789" s="27">
        <f>+N2790</f>
        <v>8116707861</v>
      </c>
      <c r="O2789" s="27">
        <f>+O2790</f>
        <v>7272397006</v>
      </c>
      <c r="P2789" s="27">
        <f>+P2790</f>
        <v>3760312822.8800001</v>
      </c>
      <c r="Q2789" s="27">
        <f>+Q2790</f>
        <v>3760312822.8800001</v>
      </c>
    </row>
    <row r="2790" spans="1:17" ht="19.5" thickBot="1" x14ac:dyDescent="0.3">
      <c r="A2790" s="87" t="s">
        <v>516</v>
      </c>
      <c r="B2790" s="18" t="s">
        <v>397</v>
      </c>
      <c r="C2790" s="19" t="s">
        <v>16</v>
      </c>
      <c r="D2790" s="19">
        <v>20</v>
      </c>
      <c r="E2790" s="19" t="s">
        <v>14</v>
      </c>
      <c r="F2790" s="20" t="s">
        <v>247</v>
      </c>
      <c r="G2790" s="21">
        <v>10864957144</v>
      </c>
      <c r="H2790" s="21">
        <v>0</v>
      </c>
      <c r="I2790" s="21">
        <v>0</v>
      </c>
      <c r="J2790" s="21">
        <v>0</v>
      </c>
      <c r="K2790" s="21">
        <v>2169597828.6199999</v>
      </c>
      <c r="L2790" s="21">
        <f t="shared" si="984"/>
        <v>-2169597828.6199999</v>
      </c>
      <c r="M2790" s="21">
        <f>+G2790+L2790</f>
        <v>8695359315.3800011</v>
      </c>
      <c r="N2790" s="21">
        <v>8116707861</v>
      </c>
      <c r="O2790" s="21">
        <v>7272397006</v>
      </c>
      <c r="P2790" s="21">
        <v>3760312822.8800001</v>
      </c>
      <c r="Q2790" s="21">
        <v>3760312822.8800001</v>
      </c>
    </row>
    <row r="2791" spans="1:17" ht="32.25" thickBot="1" x14ac:dyDescent="0.3">
      <c r="A2791" s="87" t="s">
        <v>516</v>
      </c>
      <c r="B2791" s="15" t="s">
        <v>398</v>
      </c>
      <c r="C2791" s="12" t="s">
        <v>13</v>
      </c>
      <c r="D2791" s="12">
        <v>13</v>
      </c>
      <c r="E2791" s="12" t="s">
        <v>14</v>
      </c>
      <c r="F2791" s="16" t="s">
        <v>399</v>
      </c>
      <c r="G2791" s="27">
        <f t="shared" ref="G2791:K2793" si="999">+G2792</f>
        <v>1124097372</v>
      </c>
      <c r="H2791" s="27">
        <f t="shared" si="999"/>
        <v>0</v>
      </c>
      <c r="I2791" s="27">
        <f t="shared" si="999"/>
        <v>0</v>
      </c>
      <c r="J2791" s="27">
        <f t="shared" si="999"/>
        <v>0</v>
      </c>
      <c r="K2791" s="27">
        <f t="shared" si="999"/>
        <v>0</v>
      </c>
      <c r="L2791" s="27">
        <f t="shared" si="984"/>
        <v>0</v>
      </c>
      <c r="M2791" s="27">
        <f>+M2792</f>
        <v>1124097372</v>
      </c>
      <c r="N2791" s="27">
        <f t="shared" ref="N2791:Q2793" si="1000">+N2792</f>
        <v>930742676.25999999</v>
      </c>
      <c r="O2791" s="27">
        <f t="shared" si="1000"/>
        <v>898425237.04999995</v>
      </c>
      <c r="P2791" s="27">
        <f t="shared" si="1000"/>
        <v>687769115.04999995</v>
      </c>
      <c r="Q2791" s="27">
        <f t="shared" si="1000"/>
        <v>678600217.04999995</v>
      </c>
    </row>
    <row r="2792" spans="1:17" ht="32.25" thickBot="1" x14ac:dyDescent="0.3">
      <c r="A2792" s="87" t="s">
        <v>516</v>
      </c>
      <c r="B2792" s="15" t="s">
        <v>400</v>
      </c>
      <c r="C2792" s="12" t="s">
        <v>13</v>
      </c>
      <c r="D2792" s="12">
        <v>13</v>
      </c>
      <c r="E2792" s="12" t="s">
        <v>14</v>
      </c>
      <c r="F2792" s="16" t="s">
        <v>399</v>
      </c>
      <c r="G2792" s="27">
        <f t="shared" si="999"/>
        <v>1124097372</v>
      </c>
      <c r="H2792" s="27">
        <f t="shared" si="999"/>
        <v>0</v>
      </c>
      <c r="I2792" s="27">
        <f t="shared" si="999"/>
        <v>0</v>
      </c>
      <c r="J2792" s="27">
        <f t="shared" si="999"/>
        <v>0</v>
      </c>
      <c r="K2792" s="27">
        <f t="shared" si="999"/>
        <v>0</v>
      </c>
      <c r="L2792" s="27">
        <f t="shared" si="984"/>
        <v>0</v>
      </c>
      <c r="M2792" s="27">
        <f>+M2793</f>
        <v>1124097372</v>
      </c>
      <c r="N2792" s="27">
        <f t="shared" si="1000"/>
        <v>930742676.25999999</v>
      </c>
      <c r="O2792" s="27">
        <f t="shared" si="1000"/>
        <v>898425237.04999995</v>
      </c>
      <c r="P2792" s="27">
        <f t="shared" si="1000"/>
        <v>687769115.04999995</v>
      </c>
      <c r="Q2792" s="27">
        <f t="shared" si="1000"/>
        <v>678600217.04999995</v>
      </c>
    </row>
    <row r="2793" spans="1:17" ht="19.5" thickBot="1" x14ac:dyDescent="0.3">
      <c r="A2793" s="87" t="s">
        <v>516</v>
      </c>
      <c r="B2793" s="15" t="s">
        <v>401</v>
      </c>
      <c r="C2793" s="12" t="s">
        <v>13</v>
      </c>
      <c r="D2793" s="12">
        <v>13</v>
      </c>
      <c r="E2793" s="12" t="s">
        <v>14</v>
      </c>
      <c r="F2793" s="16" t="s">
        <v>378</v>
      </c>
      <c r="G2793" s="17">
        <f t="shared" si="999"/>
        <v>1124097372</v>
      </c>
      <c r="H2793" s="17">
        <f t="shared" si="999"/>
        <v>0</v>
      </c>
      <c r="I2793" s="17">
        <f t="shared" si="999"/>
        <v>0</v>
      </c>
      <c r="J2793" s="17">
        <f t="shared" si="999"/>
        <v>0</v>
      </c>
      <c r="K2793" s="17">
        <f t="shared" si="999"/>
        <v>0</v>
      </c>
      <c r="L2793" s="17">
        <f t="shared" si="984"/>
        <v>0</v>
      </c>
      <c r="M2793" s="17">
        <f>+M2794</f>
        <v>1124097372</v>
      </c>
      <c r="N2793" s="17">
        <f t="shared" si="1000"/>
        <v>930742676.25999999</v>
      </c>
      <c r="O2793" s="17">
        <f t="shared" si="1000"/>
        <v>898425237.04999995</v>
      </c>
      <c r="P2793" s="17">
        <f t="shared" si="1000"/>
        <v>687769115.04999995</v>
      </c>
      <c r="Q2793" s="17">
        <f t="shared" si="1000"/>
        <v>678600217.04999995</v>
      </c>
    </row>
    <row r="2794" spans="1:17" ht="19.5" thickBot="1" x14ac:dyDescent="0.3">
      <c r="A2794" s="87" t="s">
        <v>516</v>
      </c>
      <c r="B2794" s="18" t="s">
        <v>402</v>
      </c>
      <c r="C2794" s="19" t="s">
        <v>13</v>
      </c>
      <c r="D2794" s="19">
        <v>13</v>
      </c>
      <c r="E2794" s="19" t="s">
        <v>14</v>
      </c>
      <c r="F2794" s="20" t="s">
        <v>247</v>
      </c>
      <c r="G2794" s="21">
        <v>1124097372</v>
      </c>
      <c r="H2794" s="21">
        <v>0</v>
      </c>
      <c r="I2794" s="21">
        <v>0</v>
      </c>
      <c r="J2794" s="21">
        <v>0</v>
      </c>
      <c r="K2794" s="21">
        <v>0</v>
      </c>
      <c r="L2794" s="21">
        <f t="shared" si="984"/>
        <v>0</v>
      </c>
      <c r="M2794" s="21">
        <f>+G2794+L2794</f>
        <v>1124097372</v>
      </c>
      <c r="N2794" s="21">
        <v>930742676.25999999</v>
      </c>
      <c r="O2794" s="21">
        <v>898425237.04999995</v>
      </c>
      <c r="P2794" s="21">
        <v>687769115.04999995</v>
      </c>
      <c r="Q2794" s="21">
        <v>678600217.04999995</v>
      </c>
    </row>
    <row r="2795" spans="1:17" ht="19.5" thickBot="1" x14ac:dyDescent="0.3">
      <c r="A2795" s="87" t="s">
        <v>516</v>
      </c>
      <c r="B2795" s="15" t="s">
        <v>403</v>
      </c>
      <c r="C2795" s="12" t="s">
        <v>13</v>
      </c>
      <c r="D2795" s="12">
        <v>13</v>
      </c>
      <c r="E2795" s="12" t="s">
        <v>14</v>
      </c>
      <c r="F2795" s="16" t="s">
        <v>404</v>
      </c>
      <c r="G2795" s="26">
        <f>+G2796</f>
        <v>4056837754</v>
      </c>
      <c r="H2795" s="26">
        <f>+H2796</f>
        <v>0</v>
      </c>
      <c r="I2795" s="26">
        <f>+I2796</f>
        <v>0</v>
      </c>
      <c r="J2795" s="26">
        <f>+J2796</f>
        <v>0</v>
      </c>
      <c r="K2795" s="26">
        <f>+K2796</f>
        <v>0</v>
      </c>
      <c r="L2795" s="26">
        <f t="shared" si="984"/>
        <v>0</v>
      </c>
      <c r="M2795" s="26">
        <f>+M2796</f>
        <v>4056837754</v>
      </c>
      <c r="N2795" s="26">
        <f>+N2796</f>
        <v>3351553000.6500001</v>
      </c>
      <c r="O2795" s="26">
        <f>+O2796</f>
        <v>3236763937.6100001</v>
      </c>
      <c r="P2795" s="26">
        <f>+P2796</f>
        <v>2137836910.47</v>
      </c>
      <c r="Q2795" s="26">
        <f>+Q2796</f>
        <v>2114561933.47</v>
      </c>
    </row>
    <row r="2796" spans="1:17" ht="19.5" thickBot="1" x14ac:dyDescent="0.3">
      <c r="A2796" s="87" t="s">
        <v>516</v>
      </c>
      <c r="B2796" s="15" t="s">
        <v>405</v>
      </c>
      <c r="C2796" s="12" t="s">
        <v>13</v>
      </c>
      <c r="D2796" s="12">
        <v>13</v>
      </c>
      <c r="E2796" s="12" t="s">
        <v>14</v>
      </c>
      <c r="F2796" s="43" t="s">
        <v>240</v>
      </c>
      <c r="G2796" s="26">
        <f>G2797+G2801</f>
        <v>4056837754</v>
      </c>
      <c r="H2796" s="26">
        <f>H2797+H2801</f>
        <v>0</v>
      </c>
      <c r="I2796" s="26">
        <f>I2797+I2801</f>
        <v>0</v>
      </c>
      <c r="J2796" s="26">
        <f>J2797+J2801</f>
        <v>0</v>
      </c>
      <c r="K2796" s="26">
        <f>K2797+K2801</f>
        <v>0</v>
      </c>
      <c r="L2796" s="26">
        <f t="shared" si="984"/>
        <v>0</v>
      </c>
      <c r="M2796" s="26">
        <f>M2797+M2801</f>
        <v>4056837754</v>
      </c>
      <c r="N2796" s="26">
        <f>N2797+N2801</f>
        <v>3351553000.6500001</v>
      </c>
      <c r="O2796" s="26">
        <f>O2797+O2801</f>
        <v>3236763937.6100001</v>
      </c>
      <c r="P2796" s="26">
        <f>P2797+P2801</f>
        <v>2137836910.47</v>
      </c>
      <c r="Q2796" s="26">
        <f>Q2797+Q2801</f>
        <v>2114561933.47</v>
      </c>
    </row>
    <row r="2797" spans="1:17" ht="32.25" thickBot="1" x14ac:dyDescent="0.3">
      <c r="A2797" s="87" t="s">
        <v>516</v>
      </c>
      <c r="B2797" s="15" t="s">
        <v>406</v>
      </c>
      <c r="C2797" s="12" t="s">
        <v>13</v>
      </c>
      <c r="D2797" s="12">
        <v>13</v>
      </c>
      <c r="E2797" s="12" t="s">
        <v>14</v>
      </c>
      <c r="F2797" s="16" t="s">
        <v>407</v>
      </c>
      <c r="G2797" s="26">
        <f>G2798</f>
        <v>1000000000</v>
      </c>
      <c r="H2797" s="26">
        <f>H2798</f>
        <v>0</v>
      </c>
      <c r="I2797" s="26">
        <f>I2798</f>
        <v>0</v>
      </c>
      <c r="J2797" s="26">
        <f>J2798</f>
        <v>0</v>
      </c>
      <c r="K2797" s="26">
        <f>K2798</f>
        <v>0</v>
      </c>
      <c r="L2797" s="26">
        <f t="shared" si="984"/>
        <v>0</v>
      </c>
      <c r="M2797" s="26">
        <f>M2798</f>
        <v>1000000000</v>
      </c>
      <c r="N2797" s="26">
        <f>N2798</f>
        <v>474772932</v>
      </c>
      <c r="O2797" s="26">
        <f>O2798</f>
        <v>418755807.54000002</v>
      </c>
      <c r="P2797" s="26">
        <f>P2798</f>
        <v>51476006.200000003</v>
      </c>
      <c r="Q2797" s="26">
        <f>Q2798</f>
        <v>51476006.200000003</v>
      </c>
    </row>
    <row r="2798" spans="1:17" ht="32.25" thickBot="1" x14ac:dyDescent="0.3">
      <c r="A2798" s="87" t="s">
        <v>516</v>
      </c>
      <c r="B2798" s="15" t="s">
        <v>408</v>
      </c>
      <c r="C2798" s="12" t="s">
        <v>13</v>
      </c>
      <c r="D2798" s="12">
        <v>13</v>
      </c>
      <c r="E2798" s="12" t="s">
        <v>14</v>
      </c>
      <c r="F2798" s="16" t="s">
        <v>407</v>
      </c>
      <c r="G2798" s="26">
        <f t="shared" ref="G2798:K2799" si="1001">+G2799</f>
        <v>1000000000</v>
      </c>
      <c r="H2798" s="26">
        <f t="shared" si="1001"/>
        <v>0</v>
      </c>
      <c r="I2798" s="26">
        <f t="shared" si="1001"/>
        <v>0</v>
      </c>
      <c r="J2798" s="26">
        <f t="shared" si="1001"/>
        <v>0</v>
      </c>
      <c r="K2798" s="26">
        <f t="shared" si="1001"/>
        <v>0</v>
      </c>
      <c r="L2798" s="26">
        <f t="shared" si="984"/>
        <v>0</v>
      </c>
      <c r="M2798" s="26">
        <f>+M2799</f>
        <v>1000000000</v>
      </c>
      <c r="N2798" s="26">
        <f t="shared" ref="N2798:Q2799" si="1002">+N2799</f>
        <v>474772932</v>
      </c>
      <c r="O2798" s="26">
        <f t="shared" si="1002"/>
        <v>418755807.54000002</v>
      </c>
      <c r="P2798" s="26">
        <f t="shared" si="1002"/>
        <v>51476006.200000003</v>
      </c>
      <c r="Q2798" s="26">
        <f t="shared" si="1002"/>
        <v>51476006.200000003</v>
      </c>
    </row>
    <row r="2799" spans="1:17" ht="19.5" thickBot="1" x14ac:dyDescent="0.3">
      <c r="A2799" s="87" t="s">
        <v>516</v>
      </c>
      <c r="B2799" s="15" t="s">
        <v>409</v>
      </c>
      <c r="C2799" s="12" t="s">
        <v>13</v>
      </c>
      <c r="D2799" s="12">
        <v>13</v>
      </c>
      <c r="E2799" s="12" t="s">
        <v>14</v>
      </c>
      <c r="F2799" s="16" t="s">
        <v>410</v>
      </c>
      <c r="G2799" s="26">
        <f t="shared" si="1001"/>
        <v>1000000000</v>
      </c>
      <c r="H2799" s="26">
        <f t="shared" si="1001"/>
        <v>0</v>
      </c>
      <c r="I2799" s="26">
        <f t="shared" si="1001"/>
        <v>0</v>
      </c>
      <c r="J2799" s="26">
        <f t="shared" si="1001"/>
        <v>0</v>
      </c>
      <c r="K2799" s="26">
        <f t="shared" si="1001"/>
        <v>0</v>
      </c>
      <c r="L2799" s="26">
        <f t="shared" si="984"/>
        <v>0</v>
      </c>
      <c r="M2799" s="26">
        <f>+M2800</f>
        <v>1000000000</v>
      </c>
      <c r="N2799" s="26">
        <f t="shared" si="1002"/>
        <v>474772932</v>
      </c>
      <c r="O2799" s="26">
        <f t="shared" si="1002"/>
        <v>418755807.54000002</v>
      </c>
      <c r="P2799" s="26">
        <f t="shared" si="1002"/>
        <v>51476006.200000003</v>
      </c>
      <c r="Q2799" s="26">
        <f t="shared" si="1002"/>
        <v>51476006.200000003</v>
      </c>
    </row>
    <row r="2800" spans="1:17" ht="19.5" thickBot="1" x14ac:dyDescent="0.3">
      <c r="A2800" s="87" t="s">
        <v>516</v>
      </c>
      <c r="B2800" s="18" t="s">
        <v>411</v>
      </c>
      <c r="C2800" s="19" t="s">
        <v>13</v>
      </c>
      <c r="D2800" s="19">
        <v>13</v>
      </c>
      <c r="E2800" s="19" t="s">
        <v>14</v>
      </c>
      <c r="F2800" s="20" t="s">
        <v>247</v>
      </c>
      <c r="G2800" s="21">
        <v>1000000000</v>
      </c>
      <c r="H2800" s="21">
        <v>0</v>
      </c>
      <c r="I2800" s="21">
        <v>0</v>
      </c>
      <c r="J2800" s="21">
        <v>0</v>
      </c>
      <c r="K2800" s="21">
        <v>0</v>
      </c>
      <c r="L2800" s="21">
        <f t="shared" si="984"/>
        <v>0</v>
      </c>
      <c r="M2800" s="21">
        <f>+G2800+L2800</f>
        <v>1000000000</v>
      </c>
      <c r="N2800" s="21">
        <v>474772932</v>
      </c>
      <c r="O2800" s="21">
        <v>418755807.54000002</v>
      </c>
      <c r="P2800" s="21">
        <v>51476006.200000003</v>
      </c>
      <c r="Q2800" s="21">
        <v>51476006.200000003</v>
      </c>
    </row>
    <row r="2801" spans="1:17" ht="32.25" thickBot="1" x14ac:dyDescent="0.3">
      <c r="A2801" s="87" t="s">
        <v>516</v>
      </c>
      <c r="B2801" s="15" t="s">
        <v>412</v>
      </c>
      <c r="C2801" s="12" t="s">
        <v>13</v>
      </c>
      <c r="D2801" s="12">
        <v>13</v>
      </c>
      <c r="E2801" s="12" t="s">
        <v>14</v>
      </c>
      <c r="F2801" s="16" t="s">
        <v>413</v>
      </c>
      <c r="G2801" s="27">
        <f t="shared" ref="G2801:K2803" si="1003">+G2802</f>
        <v>3056837754</v>
      </c>
      <c r="H2801" s="27">
        <f t="shared" si="1003"/>
        <v>0</v>
      </c>
      <c r="I2801" s="27">
        <f t="shared" si="1003"/>
        <v>0</v>
      </c>
      <c r="J2801" s="27">
        <f t="shared" si="1003"/>
        <v>0</v>
      </c>
      <c r="K2801" s="27">
        <f t="shared" si="1003"/>
        <v>0</v>
      </c>
      <c r="L2801" s="27">
        <f t="shared" si="984"/>
        <v>0</v>
      </c>
      <c r="M2801" s="27">
        <f>+M2802</f>
        <v>3056837754</v>
      </c>
      <c r="N2801" s="27">
        <f t="shared" ref="N2801:Q2803" si="1004">+N2802</f>
        <v>2876780068.6500001</v>
      </c>
      <c r="O2801" s="27">
        <f t="shared" si="1004"/>
        <v>2818008130.0700002</v>
      </c>
      <c r="P2801" s="27">
        <f t="shared" si="1004"/>
        <v>2086360904.27</v>
      </c>
      <c r="Q2801" s="27">
        <f t="shared" si="1004"/>
        <v>2063085927.27</v>
      </c>
    </row>
    <row r="2802" spans="1:17" ht="32.25" thickBot="1" x14ac:dyDescent="0.3">
      <c r="A2802" s="87" t="s">
        <v>516</v>
      </c>
      <c r="B2802" s="15" t="s">
        <v>414</v>
      </c>
      <c r="C2802" s="12" t="s">
        <v>13</v>
      </c>
      <c r="D2802" s="12">
        <v>13</v>
      </c>
      <c r="E2802" s="12" t="s">
        <v>14</v>
      </c>
      <c r="F2802" s="16" t="s">
        <v>413</v>
      </c>
      <c r="G2802" s="27">
        <f t="shared" si="1003"/>
        <v>3056837754</v>
      </c>
      <c r="H2802" s="27">
        <f t="shared" si="1003"/>
        <v>0</v>
      </c>
      <c r="I2802" s="27">
        <f t="shared" si="1003"/>
        <v>0</v>
      </c>
      <c r="J2802" s="27">
        <f t="shared" si="1003"/>
        <v>0</v>
      </c>
      <c r="K2802" s="27">
        <f t="shared" si="1003"/>
        <v>0</v>
      </c>
      <c r="L2802" s="27">
        <f t="shared" si="984"/>
        <v>0</v>
      </c>
      <c r="M2802" s="27">
        <f>+M2803</f>
        <v>3056837754</v>
      </c>
      <c r="N2802" s="27">
        <f t="shared" si="1004"/>
        <v>2876780068.6500001</v>
      </c>
      <c r="O2802" s="27">
        <f t="shared" si="1004"/>
        <v>2818008130.0700002</v>
      </c>
      <c r="P2802" s="27">
        <f t="shared" si="1004"/>
        <v>2086360904.27</v>
      </c>
      <c r="Q2802" s="27">
        <f t="shared" si="1004"/>
        <v>2063085927.27</v>
      </c>
    </row>
    <row r="2803" spans="1:17" ht="19.5" thickBot="1" x14ac:dyDescent="0.3">
      <c r="A2803" s="87" t="s">
        <v>516</v>
      </c>
      <c r="B2803" s="15" t="s">
        <v>415</v>
      </c>
      <c r="C2803" s="12" t="s">
        <v>13</v>
      </c>
      <c r="D2803" s="12">
        <v>13</v>
      </c>
      <c r="E2803" s="12" t="s">
        <v>14</v>
      </c>
      <c r="F2803" s="16" t="s">
        <v>378</v>
      </c>
      <c r="G2803" s="27">
        <f t="shared" si="1003"/>
        <v>3056837754</v>
      </c>
      <c r="H2803" s="27">
        <f t="shared" si="1003"/>
        <v>0</v>
      </c>
      <c r="I2803" s="27">
        <f t="shared" si="1003"/>
        <v>0</v>
      </c>
      <c r="J2803" s="27">
        <f t="shared" si="1003"/>
        <v>0</v>
      </c>
      <c r="K2803" s="27">
        <f t="shared" si="1003"/>
        <v>0</v>
      </c>
      <c r="L2803" s="27">
        <f t="shared" si="984"/>
        <v>0</v>
      </c>
      <c r="M2803" s="27">
        <f>+M2804</f>
        <v>3056837754</v>
      </c>
      <c r="N2803" s="27">
        <f t="shared" si="1004"/>
        <v>2876780068.6500001</v>
      </c>
      <c r="O2803" s="27">
        <f t="shared" si="1004"/>
        <v>2818008130.0700002</v>
      </c>
      <c r="P2803" s="27">
        <f t="shared" si="1004"/>
        <v>2086360904.27</v>
      </c>
      <c r="Q2803" s="27">
        <f t="shared" si="1004"/>
        <v>2063085927.27</v>
      </c>
    </row>
    <row r="2804" spans="1:17" ht="19.5" thickBot="1" x14ac:dyDescent="0.3">
      <c r="A2804" s="87" t="s">
        <v>516</v>
      </c>
      <c r="B2804" s="18" t="s">
        <v>416</v>
      </c>
      <c r="C2804" s="19" t="s">
        <v>13</v>
      </c>
      <c r="D2804" s="19">
        <v>13</v>
      </c>
      <c r="E2804" s="19" t="s">
        <v>14</v>
      </c>
      <c r="F2804" s="20" t="s">
        <v>247</v>
      </c>
      <c r="G2804" s="21">
        <v>3056837754</v>
      </c>
      <c r="H2804" s="21">
        <v>0</v>
      </c>
      <c r="I2804" s="21">
        <v>0</v>
      </c>
      <c r="J2804" s="21">
        <v>0</v>
      </c>
      <c r="K2804" s="21">
        <v>0</v>
      </c>
      <c r="L2804" s="21">
        <f t="shared" si="984"/>
        <v>0</v>
      </c>
      <c r="M2804" s="21">
        <f>+G2804+L2804</f>
        <v>3056837754</v>
      </c>
      <c r="N2804" s="21">
        <v>2876780068.6500001</v>
      </c>
      <c r="O2804" s="21">
        <v>2818008130.0700002</v>
      </c>
      <c r="P2804" s="21">
        <v>2086360904.27</v>
      </c>
      <c r="Q2804" s="21">
        <v>2063085927.27</v>
      </c>
    </row>
    <row r="2805" spans="1:17" ht="19.5" thickBot="1" x14ac:dyDescent="0.3">
      <c r="A2805" s="87" t="s">
        <v>516</v>
      </c>
      <c r="B2805" s="15" t="s">
        <v>417</v>
      </c>
      <c r="C2805" s="12" t="s">
        <v>13</v>
      </c>
      <c r="D2805" s="12">
        <v>13</v>
      </c>
      <c r="E2805" s="12" t="s">
        <v>14</v>
      </c>
      <c r="F2805" s="16" t="s">
        <v>418</v>
      </c>
      <c r="G2805" s="26">
        <f t="shared" ref="G2805:K2806" si="1005">+G2806</f>
        <v>907945356</v>
      </c>
      <c r="H2805" s="26">
        <f t="shared" si="1005"/>
        <v>0</v>
      </c>
      <c r="I2805" s="26">
        <f t="shared" si="1005"/>
        <v>0</v>
      </c>
      <c r="J2805" s="26">
        <f t="shared" si="1005"/>
        <v>0</v>
      </c>
      <c r="K2805" s="26">
        <f t="shared" si="1005"/>
        <v>0</v>
      </c>
      <c r="L2805" s="26">
        <f t="shared" si="984"/>
        <v>0</v>
      </c>
      <c r="M2805" s="26">
        <f>+M2806</f>
        <v>907945356</v>
      </c>
      <c r="N2805" s="26">
        <f t="shared" ref="N2805:Q2806" si="1006">+N2806</f>
        <v>155653740</v>
      </c>
      <c r="O2805" s="26">
        <f t="shared" si="1006"/>
        <v>150309905.47999999</v>
      </c>
      <c r="P2805" s="26">
        <f t="shared" si="1006"/>
        <v>105946016.48</v>
      </c>
      <c r="Q2805" s="26">
        <f t="shared" si="1006"/>
        <v>105946016.48</v>
      </c>
    </row>
    <row r="2806" spans="1:17" ht="19.5" thickBot="1" x14ac:dyDescent="0.3">
      <c r="A2806" s="87" t="s">
        <v>516</v>
      </c>
      <c r="B2806" s="15" t="s">
        <v>419</v>
      </c>
      <c r="C2806" s="12" t="s">
        <v>13</v>
      </c>
      <c r="D2806" s="12">
        <v>13</v>
      </c>
      <c r="E2806" s="12" t="s">
        <v>14</v>
      </c>
      <c r="F2806" s="43" t="s">
        <v>240</v>
      </c>
      <c r="G2806" s="26">
        <f t="shared" si="1005"/>
        <v>907945356</v>
      </c>
      <c r="H2806" s="26">
        <f t="shared" si="1005"/>
        <v>0</v>
      </c>
      <c r="I2806" s="26">
        <f t="shared" si="1005"/>
        <v>0</v>
      </c>
      <c r="J2806" s="26">
        <f t="shared" si="1005"/>
        <v>0</v>
      </c>
      <c r="K2806" s="26">
        <f t="shared" si="1005"/>
        <v>0</v>
      </c>
      <c r="L2806" s="26">
        <f t="shared" si="984"/>
        <v>0</v>
      </c>
      <c r="M2806" s="26">
        <f>+M2807</f>
        <v>907945356</v>
      </c>
      <c r="N2806" s="26">
        <f t="shared" si="1006"/>
        <v>155653740</v>
      </c>
      <c r="O2806" s="26">
        <f t="shared" si="1006"/>
        <v>150309905.47999999</v>
      </c>
      <c r="P2806" s="26">
        <f t="shared" si="1006"/>
        <v>105946016.48</v>
      </c>
      <c r="Q2806" s="26">
        <f t="shared" si="1006"/>
        <v>105946016.48</v>
      </c>
    </row>
    <row r="2807" spans="1:17" ht="32.25" thickBot="1" x14ac:dyDescent="0.3">
      <c r="A2807" s="87" t="s">
        <v>516</v>
      </c>
      <c r="B2807" s="15" t="s">
        <v>420</v>
      </c>
      <c r="C2807" s="12" t="s">
        <v>13</v>
      </c>
      <c r="D2807" s="12">
        <v>13</v>
      </c>
      <c r="E2807" s="12" t="s">
        <v>14</v>
      </c>
      <c r="F2807" s="16" t="s">
        <v>421</v>
      </c>
      <c r="G2807" s="26">
        <f>G2808</f>
        <v>907945356</v>
      </c>
      <c r="H2807" s="26">
        <f>H2808</f>
        <v>0</v>
      </c>
      <c r="I2807" s="26">
        <f>I2808</f>
        <v>0</v>
      </c>
      <c r="J2807" s="26">
        <f>J2808</f>
        <v>0</v>
      </c>
      <c r="K2807" s="26">
        <f>K2808</f>
        <v>0</v>
      </c>
      <c r="L2807" s="26">
        <f t="shared" si="984"/>
        <v>0</v>
      </c>
      <c r="M2807" s="26">
        <f>M2808</f>
        <v>907945356</v>
      </c>
      <c r="N2807" s="26">
        <f>N2808</f>
        <v>155653740</v>
      </c>
      <c r="O2807" s="26">
        <f>O2808</f>
        <v>150309905.47999999</v>
      </c>
      <c r="P2807" s="26">
        <f>P2808</f>
        <v>105946016.48</v>
      </c>
      <c r="Q2807" s="26">
        <f>Q2808</f>
        <v>105946016.48</v>
      </c>
    </row>
    <row r="2808" spans="1:17" ht="32.25" thickBot="1" x14ac:dyDescent="0.3">
      <c r="A2808" s="87" t="s">
        <v>516</v>
      </c>
      <c r="B2808" s="15" t="s">
        <v>422</v>
      </c>
      <c r="C2808" s="12" t="s">
        <v>13</v>
      </c>
      <c r="D2808" s="12">
        <v>13</v>
      </c>
      <c r="E2808" s="12" t="s">
        <v>14</v>
      </c>
      <c r="F2808" s="16" t="s">
        <v>421</v>
      </c>
      <c r="G2808" s="26">
        <f t="shared" ref="G2808:K2809" si="1007">+G2809</f>
        <v>907945356</v>
      </c>
      <c r="H2808" s="26">
        <f t="shared" si="1007"/>
        <v>0</v>
      </c>
      <c r="I2808" s="26">
        <f t="shared" si="1007"/>
        <v>0</v>
      </c>
      <c r="J2808" s="26">
        <f t="shared" si="1007"/>
        <v>0</v>
      </c>
      <c r="K2808" s="26">
        <f t="shared" si="1007"/>
        <v>0</v>
      </c>
      <c r="L2808" s="26">
        <f t="shared" si="984"/>
        <v>0</v>
      </c>
      <c r="M2808" s="26">
        <f>+M2809</f>
        <v>907945356</v>
      </c>
      <c r="N2808" s="26">
        <f t="shared" ref="N2808:Q2809" si="1008">+N2809</f>
        <v>155653740</v>
      </c>
      <c r="O2808" s="26">
        <f t="shared" si="1008"/>
        <v>150309905.47999999</v>
      </c>
      <c r="P2808" s="26">
        <f t="shared" si="1008"/>
        <v>105946016.48</v>
      </c>
      <c r="Q2808" s="26">
        <f t="shared" si="1008"/>
        <v>105946016.48</v>
      </c>
    </row>
    <row r="2809" spans="1:17" ht="19.5" thickBot="1" x14ac:dyDescent="0.3">
      <c r="A2809" s="87" t="s">
        <v>516</v>
      </c>
      <c r="B2809" s="15" t="s">
        <v>423</v>
      </c>
      <c r="C2809" s="12" t="s">
        <v>13</v>
      </c>
      <c r="D2809" s="12">
        <v>13</v>
      </c>
      <c r="E2809" s="12" t="s">
        <v>14</v>
      </c>
      <c r="F2809" s="16" t="s">
        <v>378</v>
      </c>
      <c r="G2809" s="26">
        <f t="shared" si="1007"/>
        <v>907945356</v>
      </c>
      <c r="H2809" s="26">
        <f t="shared" si="1007"/>
        <v>0</v>
      </c>
      <c r="I2809" s="26">
        <f t="shared" si="1007"/>
        <v>0</v>
      </c>
      <c r="J2809" s="26">
        <f t="shared" si="1007"/>
        <v>0</v>
      </c>
      <c r="K2809" s="26">
        <f t="shared" si="1007"/>
        <v>0</v>
      </c>
      <c r="L2809" s="26">
        <f t="shared" si="984"/>
        <v>0</v>
      </c>
      <c r="M2809" s="26">
        <f>+M2810</f>
        <v>907945356</v>
      </c>
      <c r="N2809" s="26">
        <f t="shared" si="1008"/>
        <v>155653740</v>
      </c>
      <c r="O2809" s="26">
        <f t="shared" si="1008"/>
        <v>150309905.47999999</v>
      </c>
      <c r="P2809" s="26">
        <f t="shared" si="1008"/>
        <v>105946016.48</v>
      </c>
      <c r="Q2809" s="26">
        <f t="shared" si="1008"/>
        <v>105946016.48</v>
      </c>
    </row>
    <row r="2810" spans="1:17" ht="19.5" thickBot="1" x14ac:dyDescent="0.3">
      <c r="A2810" s="87" t="s">
        <v>516</v>
      </c>
      <c r="B2810" s="18" t="s">
        <v>424</v>
      </c>
      <c r="C2810" s="19" t="s">
        <v>13</v>
      </c>
      <c r="D2810" s="19">
        <v>13</v>
      </c>
      <c r="E2810" s="19" t="s">
        <v>14</v>
      </c>
      <c r="F2810" s="20" t="s">
        <v>247</v>
      </c>
      <c r="G2810" s="21">
        <v>907945356</v>
      </c>
      <c r="H2810" s="21">
        <v>0</v>
      </c>
      <c r="I2810" s="21">
        <v>0</v>
      </c>
      <c r="J2810" s="21">
        <v>0</v>
      </c>
      <c r="K2810" s="21">
        <v>0</v>
      </c>
      <c r="L2810" s="21">
        <f t="shared" si="984"/>
        <v>0</v>
      </c>
      <c r="M2810" s="21">
        <f>+G2810+L2810</f>
        <v>907945356</v>
      </c>
      <c r="N2810" s="21">
        <v>155653740</v>
      </c>
      <c r="O2810" s="21">
        <v>150309905.47999999</v>
      </c>
      <c r="P2810" s="21">
        <v>105946016.48</v>
      </c>
      <c r="Q2810" s="21">
        <v>105946016.48</v>
      </c>
    </row>
    <row r="2811" spans="1:17" ht="32.25" thickBot="1" x14ac:dyDescent="0.3">
      <c r="A2811" s="87" t="s">
        <v>516</v>
      </c>
      <c r="B2811" s="49" t="s">
        <v>425</v>
      </c>
      <c r="C2811" s="46" t="s">
        <v>13</v>
      </c>
      <c r="D2811" s="12">
        <v>13</v>
      </c>
      <c r="E2811" s="12" t="s">
        <v>14</v>
      </c>
      <c r="F2811" s="43" t="s">
        <v>426</v>
      </c>
      <c r="G2811" s="29">
        <f t="shared" ref="G2811:K2812" si="1009">+G2813</f>
        <v>55000000000</v>
      </c>
      <c r="H2811" s="29">
        <f t="shared" si="1009"/>
        <v>0</v>
      </c>
      <c r="I2811" s="29">
        <f t="shared" si="1009"/>
        <v>0</v>
      </c>
      <c r="J2811" s="29">
        <f t="shared" si="1009"/>
        <v>0</v>
      </c>
      <c r="K2811" s="29">
        <f t="shared" si="1009"/>
        <v>0</v>
      </c>
      <c r="L2811" s="29">
        <f t="shared" si="984"/>
        <v>0</v>
      </c>
      <c r="M2811" s="29">
        <f>+M2813</f>
        <v>55000000000</v>
      </c>
      <c r="N2811" s="29">
        <f t="shared" ref="N2811:Q2812" si="1010">+N2813</f>
        <v>21944175030.900002</v>
      </c>
      <c r="O2811" s="29">
        <f t="shared" si="1010"/>
        <v>20860032541.890003</v>
      </c>
      <c r="P2811" s="29">
        <f t="shared" si="1010"/>
        <v>15531897814.870001</v>
      </c>
      <c r="Q2811" s="29">
        <f t="shared" si="1010"/>
        <v>15419770989.870001</v>
      </c>
    </row>
    <row r="2812" spans="1:17" ht="32.25" thickBot="1" x14ac:dyDescent="0.3">
      <c r="A2812" s="87" t="s">
        <v>516</v>
      </c>
      <c r="B2812" s="49" t="s">
        <v>425</v>
      </c>
      <c r="C2812" s="46" t="s">
        <v>16</v>
      </c>
      <c r="D2812" s="12">
        <v>20</v>
      </c>
      <c r="E2812" s="12" t="s">
        <v>14</v>
      </c>
      <c r="F2812" s="43" t="s">
        <v>426</v>
      </c>
      <c r="G2812" s="29">
        <f t="shared" si="1009"/>
        <v>10000000000</v>
      </c>
      <c r="H2812" s="29">
        <f t="shared" si="1009"/>
        <v>0</v>
      </c>
      <c r="I2812" s="29">
        <f t="shared" si="1009"/>
        <v>0</v>
      </c>
      <c r="J2812" s="29">
        <f t="shared" si="1009"/>
        <v>0</v>
      </c>
      <c r="K2812" s="29">
        <f t="shared" si="1009"/>
        <v>0</v>
      </c>
      <c r="L2812" s="29">
        <f t="shared" si="984"/>
        <v>0</v>
      </c>
      <c r="M2812" s="29">
        <f>+M2814</f>
        <v>10000000000</v>
      </c>
      <c r="N2812" s="29">
        <f t="shared" si="1010"/>
        <v>0</v>
      </c>
      <c r="O2812" s="29">
        <f t="shared" si="1010"/>
        <v>0</v>
      </c>
      <c r="P2812" s="29">
        <f t="shared" si="1010"/>
        <v>0</v>
      </c>
      <c r="Q2812" s="29">
        <f t="shared" si="1010"/>
        <v>0</v>
      </c>
    </row>
    <row r="2813" spans="1:17" ht="19.5" thickBot="1" x14ac:dyDescent="0.3">
      <c r="A2813" s="87" t="s">
        <v>516</v>
      </c>
      <c r="B2813" s="49" t="s">
        <v>427</v>
      </c>
      <c r="C2813" s="46" t="s">
        <v>13</v>
      </c>
      <c r="D2813" s="12">
        <v>13</v>
      </c>
      <c r="E2813" s="12" t="s">
        <v>14</v>
      </c>
      <c r="F2813" s="43" t="s">
        <v>240</v>
      </c>
      <c r="G2813" s="29">
        <f>+G2815+G2819+G2829+G2833</f>
        <v>55000000000</v>
      </c>
      <c r="H2813" s="29">
        <f>+H2815+H2819+H2829+H2833</f>
        <v>0</v>
      </c>
      <c r="I2813" s="29">
        <f>+I2815+I2819+I2829+I2833</f>
        <v>0</v>
      </c>
      <c r="J2813" s="29">
        <f>+J2815+J2819+J2829+J2833</f>
        <v>0</v>
      </c>
      <c r="K2813" s="29">
        <f>+K2815+K2819+K2829+K2833</f>
        <v>0</v>
      </c>
      <c r="L2813" s="29">
        <f t="shared" si="984"/>
        <v>0</v>
      </c>
      <c r="M2813" s="29">
        <f>+M2818+M2826+M2827+M2829+M2833</f>
        <v>55000000000</v>
      </c>
      <c r="N2813" s="29">
        <f>+N2815+N2819+N2829+N2833</f>
        <v>21944175030.900002</v>
      </c>
      <c r="O2813" s="29">
        <f>+O2815+O2819+O2829+O2833</f>
        <v>20860032541.890003</v>
      </c>
      <c r="P2813" s="29">
        <f>+P2815+P2819+P2829+P2833</f>
        <v>15531897814.870001</v>
      </c>
      <c r="Q2813" s="29">
        <f>+Q2815+Q2819+Q2829+Q2833</f>
        <v>15419770989.870001</v>
      </c>
    </row>
    <row r="2814" spans="1:17" ht="19.5" thickBot="1" x14ac:dyDescent="0.3">
      <c r="A2814" s="87" t="s">
        <v>516</v>
      </c>
      <c r="B2814" s="49" t="s">
        <v>427</v>
      </c>
      <c r="C2814" s="46" t="s">
        <v>16</v>
      </c>
      <c r="D2814" s="12">
        <v>20</v>
      </c>
      <c r="E2814" s="12" t="s">
        <v>14</v>
      </c>
      <c r="F2814" s="43" t="s">
        <v>240</v>
      </c>
      <c r="G2814" s="29">
        <f>+G2820</f>
        <v>10000000000</v>
      </c>
      <c r="H2814" s="29">
        <f>+H2820</f>
        <v>0</v>
      </c>
      <c r="I2814" s="29">
        <f>+I2820</f>
        <v>0</v>
      </c>
      <c r="J2814" s="29">
        <f>+J2820</f>
        <v>0</v>
      </c>
      <c r="K2814" s="29">
        <f>+K2820</f>
        <v>0</v>
      </c>
      <c r="L2814" s="29">
        <f t="shared" si="984"/>
        <v>0</v>
      </c>
      <c r="M2814" s="29">
        <f>+M2828</f>
        <v>10000000000</v>
      </c>
      <c r="N2814" s="29">
        <f>+N2820</f>
        <v>0</v>
      </c>
      <c r="O2814" s="29">
        <f>+O2820</f>
        <v>0</v>
      </c>
      <c r="P2814" s="29">
        <f>+P2820</f>
        <v>0</v>
      </c>
      <c r="Q2814" s="29">
        <f>+Q2820</f>
        <v>0</v>
      </c>
    </row>
    <row r="2815" spans="1:17" ht="48" thickBot="1" x14ac:dyDescent="0.3">
      <c r="A2815" s="87" t="s">
        <v>516</v>
      </c>
      <c r="B2815" s="44" t="s">
        <v>428</v>
      </c>
      <c r="C2815" s="46" t="s">
        <v>13</v>
      </c>
      <c r="D2815" s="12">
        <v>13</v>
      </c>
      <c r="E2815" s="12" t="s">
        <v>14</v>
      </c>
      <c r="F2815" s="43" t="s">
        <v>429</v>
      </c>
      <c r="G2815" s="29">
        <f t="shared" ref="G2815:K2817" si="1011">+G2816</f>
        <v>200000000</v>
      </c>
      <c r="H2815" s="29">
        <f t="shared" si="1011"/>
        <v>0</v>
      </c>
      <c r="I2815" s="29">
        <f t="shared" si="1011"/>
        <v>0</v>
      </c>
      <c r="J2815" s="29">
        <f t="shared" si="1011"/>
        <v>0</v>
      </c>
      <c r="K2815" s="29">
        <f t="shared" si="1011"/>
        <v>0</v>
      </c>
      <c r="L2815" s="29">
        <f t="shared" si="984"/>
        <v>0</v>
      </c>
      <c r="M2815" s="29">
        <f>+M2816</f>
        <v>200000000</v>
      </c>
      <c r="N2815" s="29">
        <f t="shared" ref="N2815:Q2817" si="1012">+N2816</f>
        <v>177108632</v>
      </c>
      <c r="O2815" s="29">
        <f t="shared" si="1012"/>
        <v>119838891.16</v>
      </c>
      <c r="P2815" s="29">
        <f t="shared" si="1012"/>
        <v>59343438.159999996</v>
      </c>
      <c r="Q2815" s="29">
        <f t="shared" si="1012"/>
        <v>59343438.159999996</v>
      </c>
    </row>
    <row r="2816" spans="1:17" ht="48" thickBot="1" x14ac:dyDescent="0.3">
      <c r="A2816" s="87" t="s">
        <v>516</v>
      </c>
      <c r="B2816" s="44" t="s">
        <v>430</v>
      </c>
      <c r="C2816" s="46" t="s">
        <v>13</v>
      </c>
      <c r="D2816" s="12">
        <v>13</v>
      </c>
      <c r="E2816" s="12" t="s">
        <v>14</v>
      </c>
      <c r="F2816" s="43" t="s">
        <v>429</v>
      </c>
      <c r="G2816" s="29">
        <f t="shared" si="1011"/>
        <v>200000000</v>
      </c>
      <c r="H2816" s="29">
        <f t="shared" si="1011"/>
        <v>0</v>
      </c>
      <c r="I2816" s="29">
        <f t="shared" si="1011"/>
        <v>0</v>
      </c>
      <c r="J2816" s="29">
        <f t="shared" si="1011"/>
        <v>0</v>
      </c>
      <c r="K2816" s="29">
        <f t="shared" si="1011"/>
        <v>0</v>
      </c>
      <c r="L2816" s="29">
        <f t="shared" ref="L2816:L2878" si="1013">+H2816-I2816+J2816-K2816</f>
        <v>0</v>
      </c>
      <c r="M2816" s="29">
        <f>+M2817</f>
        <v>200000000</v>
      </c>
      <c r="N2816" s="29">
        <f t="shared" si="1012"/>
        <v>177108632</v>
      </c>
      <c r="O2816" s="29">
        <f t="shared" si="1012"/>
        <v>119838891.16</v>
      </c>
      <c r="P2816" s="29">
        <f t="shared" si="1012"/>
        <v>59343438.159999996</v>
      </c>
      <c r="Q2816" s="29">
        <f t="shared" si="1012"/>
        <v>59343438.159999996</v>
      </c>
    </row>
    <row r="2817" spans="1:17" ht="32.25" thickBot="1" x14ac:dyDescent="0.3">
      <c r="A2817" s="87" t="s">
        <v>516</v>
      </c>
      <c r="B2817" s="44" t="s">
        <v>431</v>
      </c>
      <c r="C2817" s="46" t="s">
        <v>13</v>
      </c>
      <c r="D2817" s="12">
        <v>13</v>
      </c>
      <c r="E2817" s="12" t="s">
        <v>14</v>
      </c>
      <c r="F2817" s="43" t="s">
        <v>432</v>
      </c>
      <c r="G2817" s="29">
        <f t="shared" si="1011"/>
        <v>200000000</v>
      </c>
      <c r="H2817" s="29">
        <f t="shared" si="1011"/>
        <v>0</v>
      </c>
      <c r="I2817" s="29">
        <f t="shared" si="1011"/>
        <v>0</v>
      </c>
      <c r="J2817" s="29">
        <f t="shared" si="1011"/>
        <v>0</v>
      </c>
      <c r="K2817" s="29">
        <f t="shared" si="1011"/>
        <v>0</v>
      </c>
      <c r="L2817" s="29">
        <f t="shared" si="1013"/>
        <v>0</v>
      </c>
      <c r="M2817" s="29">
        <f>+M2818</f>
        <v>200000000</v>
      </c>
      <c r="N2817" s="29">
        <f t="shared" si="1012"/>
        <v>177108632</v>
      </c>
      <c r="O2817" s="29">
        <f t="shared" si="1012"/>
        <v>119838891.16</v>
      </c>
      <c r="P2817" s="29">
        <f t="shared" si="1012"/>
        <v>59343438.159999996</v>
      </c>
      <c r="Q2817" s="29">
        <f t="shared" si="1012"/>
        <v>59343438.159999996</v>
      </c>
    </row>
    <row r="2818" spans="1:17" ht="19.5" thickBot="1" x14ac:dyDescent="0.3">
      <c r="A2818" s="87" t="s">
        <v>516</v>
      </c>
      <c r="B2818" s="18" t="s">
        <v>433</v>
      </c>
      <c r="C2818" s="48" t="s">
        <v>13</v>
      </c>
      <c r="D2818" s="19">
        <v>13</v>
      </c>
      <c r="E2818" s="19" t="s">
        <v>14</v>
      </c>
      <c r="F2818" s="20" t="s">
        <v>247</v>
      </c>
      <c r="G2818" s="21">
        <v>200000000</v>
      </c>
      <c r="H2818" s="21">
        <v>0</v>
      </c>
      <c r="I2818" s="21">
        <v>0</v>
      </c>
      <c r="J2818" s="21">
        <v>0</v>
      </c>
      <c r="K2818" s="21">
        <v>0</v>
      </c>
      <c r="L2818" s="21">
        <f t="shared" si="1013"/>
        <v>0</v>
      </c>
      <c r="M2818" s="21">
        <f t="shared" ref="M2818:M2828" si="1014">+G2818+L2818</f>
        <v>200000000</v>
      </c>
      <c r="N2818" s="21">
        <v>177108632</v>
      </c>
      <c r="O2818" s="21">
        <v>119838891.16</v>
      </c>
      <c r="P2818" s="21">
        <v>59343438.159999996</v>
      </c>
      <c r="Q2818" s="21">
        <v>59343438.159999996</v>
      </c>
    </row>
    <row r="2819" spans="1:17" ht="48" thickBot="1" x14ac:dyDescent="0.3">
      <c r="A2819" s="87" t="s">
        <v>516</v>
      </c>
      <c r="B2819" s="44" t="s">
        <v>434</v>
      </c>
      <c r="C2819" s="50" t="s">
        <v>13</v>
      </c>
      <c r="D2819" s="12">
        <v>13</v>
      </c>
      <c r="E2819" s="12" t="s">
        <v>14</v>
      </c>
      <c r="F2819" s="43" t="s">
        <v>435</v>
      </c>
      <c r="G2819" s="26">
        <f>+G2821</f>
        <v>48800000000</v>
      </c>
      <c r="H2819" s="26">
        <f>+H2821</f>
        <v>0</v>
      </c>
      <c r="I2819" s="26">
        <f>+I2821</f>
        <v>0</v>
      </c>
      <c r="J2819" s="26">
        <f>+J2821</f>
        <v>0</v>
      </c>
      <c r="K2819" s="26">
        <f>+K2821</f>
        <v>0</v>
      </c>
      <c r="L2819" s="29">
        <f t="shared" si="1013"/>
        <v>0</v>
      </c>
      <c r="M2819" s="27">
        <f t="shared" si="1014"/>
        <v>48800000000</v>
      </c>
      <c r="N2819" s="26">
        <f t="shared" ref="N2819:Q2820" si="1015">+N2821</f>
        <v>16947657206.110001</v>
      </c>
      <c r="O2819" s="26">
        <f t="shared" si="1015"/>
        <v>15950257901.390001</v>
      </c>
      <c r="P2819" s="26">
        <f t="shared" si="1015"/>
        <v>11513025647.370001</v>
      </c>
      <c r="Q2819" s="26">
        <f t="shared" si="1015"/>
        <v>11460138181.370001</v>
      </c>
    </row>
    <row r="2820" spans="1:17" ht="48" thickBot="1" x14ac:dyDescent="0.3">
      <c r="A2820" s="87" t="s">
        <v>516</v>
      </c>
      <c r="B2820" s="44" t="s">
        <v>434</v>
      </c>
      <c r="C2820" s="46" t="s">
        <v>16</v>
      </c>
      <c r="D2820" s="12">
        <v>20</v>
      </c>
      <c r="E2820" s="12" t="s">
        <v>14</v>
      </c>
      <c r="F2820" s="43" t="s">
        <v>435</v>
      </c>
      <c r="G2820" s="26">
        <f>+G2825</f>
        <v>10000000000</v>
      </c>
      <c r="H2820" s="26">
        <f>+H2825</f>
        <v>0</v>
      </c>
      <c r="I2820" s="26">
        <f>+I2825</f>
        <v>0</v>
      </c>
      <c r="J2820" s="26">
        <f>+J2825</f>
        <v>0</v>
      </c>
      <c r="K2820" s="26">
        <f>+K2825</f>
        <v>0</v>
      </c>
      <c r="L2820" s="29">
        <f t="shared" si="1013"/>
        <v>0</v>
      </c>
      <c r="M2820" s="27">
        <f t="shared" si="1014"/>
        <v>10000000000</v>
      </c>
      <c r="N2820" s="26">
        <f>+N2822</f>
        <v>0</v>
      </c>
      <c r="O2820" s="26">
        <f>+O2822</f>
        <v>0</v>
      </c>
      <c r="P2820" s="26">
        <f t="shared" si="1015"/>
        <v>0</v>
      </c>
      <c r="Q2820" s="26">
        <f>+Q2822</f>
        <v>0</v>
      </c>
    </row>
    <row r="2821" spans="1:17" ht="48" thickBot="1" x14ac:dyDescent="0.3">
      <c r="A2821" s="87" t="s">
        <v>516</v>
      </c>
      <c r="B2821" s="44" t="s">
        <v>436</v>
      </c>
      <c r="C2821" s="50" t="s">
        <v>13</v>
      </c>
      <c r="D2821" s="12">
        <v>13</v>
      </c>
      <c r="E2821" s="12" t="s">
        <v>14</v>
      </c>
      <c r="F2821" s="43" t="s">
        <v>435</v>
      </c>
      <c r="G2821" s="29">
        <f>+G2823+G2824</f>
        <v>48800000000</v>
      </c>
      <c r="H2821" s="29">
        <f>+H2823+H2824</f>
        <v>0</v>
      </c>
      <c r="I2821" s="29">
        <f>+I2823+I2824</f>
        <v>0</v>
      </c>
      <c r="J2821" s="29">
        <f>+J2823+J2824</f>
        <v>0</v>
      </c>
      <c r="K2821" s="29">
        <f>+K2823+K2824</f>
        <v>0</v>
      </c>
      <c r="L2821" s="29">
        <f t="shared" si="1013"/>
        <v>0</v>
      </c>
      <c r="M2821" s="27">
        <f t="shared" si="1014"/>
        <v>48800000000</v>
      </c>
      <c r="N2821" s="29">
        <f>+N2823+N2824</f>
        <v>16947657206.110001</v>
      </c>
      <c r="O2821" s="29">
        <f>+O2823+O2824</f>
        <v>15950257901.390001</v>
      </c>
      <c r="P2821" s="29">
        <f>+P2823+P2824</f>
        <v>11513025647.370001</v>
      </c>
      <c r="Q2821" s="29">
        <f>+Q2823+Q2824</f>
        <v>11460138181.370001</v>
      </c>
    </row>
    <row r="2822" spans="1:17" ht="48" thickBot="1" x14ac:dyDescent="0.3">
      <c r="A2822" s="87" t="s">
        <v>516</v>
      </c>
      <c r="B2822" s="44" t="s">
        <v>436</v>
      </c>
      <c r="C2822" s="46" t="s">
        <v>16</v>
      </c>
      <c r="D2822" s="12">
        <v>20</v>
      </c>
      <c r="E2822" s="12" t="s">
        <v>14</v>
      </c>
      <c r="F2822" s="43" t="s">
        <v>435</v>
      </c>
      <c r="G2822" s="29">
        <f>+G2825</f>
        <v>10000000000</v>
      </c>
      <c r="H2822" s="29">
        <f>+H2825</f>
        <v>0</v>
      </c>
      <c r="I2822" s="29">
        <f>+I2825</f>
        <v>0</v>
      </c>
      <c r="J2822" s="29">
        <f>+J2825</f>
        <v>0</v>
      </c>
      <c r="K2822" s="29">
        <f>+K2825</f>
        <v>0</v>
      </c>
      <c r="L2822" s="29">
        <f t="shared" si="1013"/>
        <v>0</v>
      </c>
      <c r="M2822" s="27">
        <f t="shared" si="1014"/>
        <v>10000000000</v>
      </c>
      <c r="N2822" s="29">
        <f>+N2825</f>
        <v>0</v>
      </c>
      <c r="O2822" s="29">
        <f>+O2825</f>
        <v>0</v>
      </c>
      <c r="P2822" s="29">
        <f>+P2825</f>
        <v>0</v>
      </c>
      <c r="Q2822" s="29">
        <f>+Q2825</f>
        <v>0</v>
      </c>
    </row>
    <row r="2823" spans="1:17" ht="19.5" thickBot="1" x14ac:dyDescent="0.3">
      <c r="A2823" s="87" t="s">
        <v>516</v>
      </c>
      <c r="B2823" s="15" t="s">
        <v>437</v>
      </c>
      <c r="C2823" s="50" t="s">
        <v>13</v>
      </c>
      <c r="D2823" s="12">
        <v>13</v>
      </c>
      <c r="E2823" s="12" t="s">
        <v>14</v>
      </c>
      <c r="F2823" s="16" t="s">
        <v>438</v>
      </c>
      <c r="G2823" s="27">
        <f>+G2827</f>
        <v>20000000000</v>
      </c>
      <c r="H2823" s="27">
        <f>+H2827</f>
        <v>0</v>
      </c>
      <c r="I2823" s="27">
        <f>+I2827</f>
        <v>0</v>
      </c>
      <c r="J2823" s="27">
        <f>+J2827</f>
        <v>0</v>
      </c>
      <c r="K2823" s="27">
        <f>+K2827</f>
        <v>0</v>
      </c>
      <c r="L2823" s="27">
        <f t="shared" si="1013"/>
        <v>0</v>
      </c>
      <c r="M2823" s="27">
        <f t="shared" si="1014"/>
        <v>20000000000</v>
      </c>
      <c r="N2823" s="27">
        <f>+N2827</f>
        <v>1500000</v>
      </c>
      <c r="O2823" s="27">
        <f>+O2827</f>
        <v>113352.27</v>
      </c>
      <c r="P2823" s="27">
        <f>+P2827</f>
        <v>113352.27</v>
      </c>
      <c r="Q2823" s="27">
        <f>+Q2827</f>
        <v>113352.27</v>
      </c>
    </row>
    <row r="2824" spans="1:17" ht="19.5" thickBot="1" x14ac:dyDescent="0.3">
      <c r="A2824" s="87" t="s">
        <v>516</v>
      </c>
      <c r="B2824" s="44" t="s">
        <v>439</v>
      </c>
      <c r="C2824" s="50" t="s">
        <v>13</v>
      </c>
      <c r="D2824" s="12">
        <v>13</v>
      </c>
      <c r="E2824" s="12" t="s">
        <v>14</v>
      </c>
      <c r="F2824" s="43" t="s">
        <v>378</v>
      </c>
      <c r="G2824" s="29">
        <f>+G2826</f>
        <v>28800000000</v>
      </c>
      <c r="H2824" s="29">
        <f>+H2826</f>
        <v>0</v>
      </c>
      <c r="I2824" s="29">
        <f>+I2826</f>
        <v>0</v>
      </c>
      <c r="J2824" s="29">
        <f>+J2826</f>
        <v>0</v>
      </c>
      <c r="K2824" s="29">
        <f>+K2826</f>
        <v>0</v>
      </c>
      <c r="L2824" s="29">
        <f t="shared" si="1013"/>
        <v>0</v>
      </c>
      <c r="M2824" s="27">
        <f t="shared" si="1014"/>
        <v>28800000000</v>
      </c>
      <c r="N2824" s="29">
        <f>+N2826</f>
        <v>16946157206.110001</v>
      </c>
      <c r="O2824" s="29">
        <f>+O2826</f>
        <v>15950144549.120001</v>
      </c>
      <c r="P2824" s="29">
        <f>+P2826</f>
        <v>11512912295.1</v>
      </c>
      <c r="Q2824" s="29">
        <f>+Q2826</f>
        <v>11460024829.1</v>
      </c>
    </row>
    <row r="2825" spans="1:17" ht="19.5" thickBot="1" x14ac:dyDescent="0.3">
      <c r="A2825" s="87" t="s">
        <v>516</v>
      </c>
      <c r="B2825" s="15" t="s">
        <v>437</v>
      </c>
      <c r="C2825" s="46" t="s">
        <v>16</v>
      </c>
      <c r="D2825" s="12">
        <v>20</v>
      </c>
      <c r="E2825" s="12" t="s">
        <v>14</v>
      </c>
      <c r="F2825" s="16" t="s">
        <v>438</v>
      </c>
      <c r="G2825" s="27">
        <f>+G2828</f>
        <v>10000000000</v>
      </c>
      <c r="H2825" s="27">
        <f>+H2828</f>
        <v>0</v>
      </c>
      <c r="I2825" s="27">
        <f>+I2828</f>
        <v>0</v>
      </c>
      <c r="J2825" s="27">
        <f>+J2828</f>
        <v>0</v>
      </c>
      <c r="K2825" s="27">
        <f>+K2828</f>
        <v>0</v>
      </c>
      <c r="L2825" s="27">
        <f t="shared" si="1013"/>
        <v>0</v>
      </c>
      <c r="M2825" s="27">
        <f t="shared" si="1014"/>
        <v>10000000000</v>
      </c>
      <c r="N2825" s="27">
        <f>+N2828</f>
        <v>0</v>
      </c>
      <c r="O2825" s="27">
        <f>+O2828</f>
        <v>0</v>
      </c>
      <c r="P2825" s="27">
        <f>+P2828</f>
        <v>0</v>
      </c>
      <c r="Q2825" s="27">
        <f>+Q2828</f>
        <v>0</v>
      </c>
    </row>
    <row r="2826" spans="1:17" ht="19.5" thickBot="1" x14ac:dyDescent="0.3">
      <c r="A2826" s="87" t="s">
        <v>516</v>
      </c>
      <c r="B2826" s="18" t="s">
        <v>440</v>
      </c>
      <c r="C2826" s="45" t="s">
        <v>13</v>
      </c>
      <c r="D2826" s="19">
        <v>13</v>
      </c>
      <c r="E2826" s="19" t="s">
        <v>14</v>
      </c>
      <c r="F2826" s="51" t="s">
        <v>247</v>
      </c>
      <c r="G2826" s="21">
        <v>28800000000</v>
      </c>
      <c r="H2826" s="21">
        <v>0</v>
      </c>
      <c r="I2826" s="21">
        <v>0</v>
      </c>
      <c r="J2826" s="21">
        <v>0</v>
      </c>
      <c r="K2826" s="21">
        <v>0</v>
      </c>
      <c r="L2826" s="21">
        <f t="shared" si="1013"/>
        <v>0</v>
      </c>
      <c r="M2826" s="21">
        <f t="shared" si="1014"/>
        <v>28800000000</v>
      </c>
      <c r="N2826" s="21">
        <v>16946157206.110001</v>
      </c>
      <c r="O2826" s="21">
        <v>15950144549.120001</v>
      </c>
      <c r="P2826" s="21">
        <v>11512912295.1</v>
      </c>
      <c r="Q2826" s="21">
        <v>11460024829.1</v>
      </c>
    </row>
    <row r="2827" spans="1:17" ht="19.5" thickBot="1" x14ac:dyDescent="0.3">
      <c r="A2827" s="87" t="s">
        <v>516</v>
      </c>
      <c r="B2827" s="18" t="s">
        <v>441</v>
      </c>
      <c r="C2827" s="48" t="s">
        <v>13</v>
      </c>
      <c r="D2827" s="19">
        <v>13</v>
      </c>
      <c r="E2827" s="19" t="s">
        <v>14</v>
      </c>
      <c r="F2827" s="51" t="s">
        <v>247</v>
      </c>
      <c r="G2827" s="21">
        <v>20000000000</v>
      </c>
      <c r="H2827" s="21">
        <v>0</v>
      </c>
      <c r="I2827" s="21">
        <v>0</v>
      </c>
      <c r="J2827" s="21">
        <v>0</v>
      </c>
      <c r="K2827" s="21">
        <v>0</v>
      </c>
      <c r="L2827" s="21">
        <f t="shared" si="1013"/>
        <v>0</v>
      </c>
      <c r="M2827" s="25">
        <f t="shared" si="1014"/>
        <v>20000000000</v>
      </c>
      <c r="N2827" s="21">
        <v>1500000</v>
      </c>
      <c r="O2827" s="21">
        <v>113352.27</v>
      </c>
      <c r="P2827" s="21">
        <v>113352.27</v>
      </c>
      <c r="Q2827" s="21">
        <v>113352.27</v>
      </c>
    </row>
    <row r="2828" spans="1:17" ht="19.5" thickBot="1" x14ac:dyDescent="0.3">
      <c r="A2828" s="87" t="s">
        <v>516</v>
      </c>
      <c r="B2828" s="18" t="s">
        <v>441</v>
      </c>
      <c r="C2828" s="48" t="s">
        <v>16</v>
      </c>
      <c r="D2828" s="19">
        <v>20</v>
      </c>
      <c r="E2828" s="19" t="s">
        <v>14</v>
      </c>
      <c r="F2828" s="51" t="s">
        <v>247</v>
      </c>
      <c r="G2828" s="21">
        <v>10000000000</v>
      </c>
      <c r="H2828" s="21">
        <v>0</v>
      </c>
      <c r="I2828" s="21">
        <v>0</v>
      </c>
      <c r="J2828" s="21">
        <v>0</v>
      </c>
      <c r="K2828" s="21">
        <v>0</v>
      </c>
      <c r="L2828" s="21">
        <f t="shared" si="1013"/>
        <v>0</v>
      </c>
      <c r="M2828" s="25">
        <f t="shared" si="1014"/>
        <v>10000000000</v>
      </c>
      <c r="N2828" s="21">
        <v>0</v>
      </c>
      <c r="O2828" s="21">
        <v>0</v>
      </c>
      <c r="P2828" s="21">
        <v>0</v>
      </c>
      <c r="Q2828" s="21">
        <v>0</v>
      </c>
    </row>
    <row r="2829" spans="1:17" ht="48" thickBot="1" x14ac:dyDescent="0.3">
      <c r="A2829" s="87" t="s">
        <v>516</v>
      </c>
      <c r="B2829" s="44" t="s">
        <v>442</v>
      </c>
      <c r="C2829" s="46" t="s">
        <v>13</v>
      </c>
      <c r="D2829" s="12">
        <v>13</v>
      </c>
      <c r="E2829" s="12" t="s">
        <v>14</v>
      </c>
      <c r="F2829" s="43" t="s">
        <v>443</v>
      </c>
      <c r="G2829" s="29">
        <f t="shared" ref="G2829:K2831" si="1016">+G2830</f>
        <v>5000000000</v>
      </c>
      <c r="H2829" s="29">
        <f t="shared" si="1016"/>
        <v>0</v>
      </c>
      <c r="I2829" s="29">
        <f t="shared" si="1016"/>
        <v>0</v>
      </c>
      <c r="J2829" s="29">
        <f t="shared" si="1016"/>
        <v>0</v>
      </c>
      <c r="K2829" s="29">
        <f t="shared" si="1016"/>
        <v>0</v>
      </c>
      <c r="L2829" s="29">
        <f t="shared" si="1013"/>
        <v>0</v>
      </c>
      <c r="M2829" s="29">
        <f>+M2830</f>
        <v>5000000000</v>
      </c>
      <c r="N2829" s="29">
        <f t="shared" ref="N2829:Q2831" si="1017">+N2830</f>
        <v>3862008307.79</v>
      </c>
      <c r="O2829" s="29">
        <f t="shared" si="1017"/>
        <v>3859824390.2600002</v>
      </c>
      <c r="P2829" s="29">
        <f t="shared" si="1017"/>
        <v>3236425202.2600002</v>
      </c>
      <c r="Q2829" s="29">
        <f t="shared" si="1017"/>
        <v>3186429628.2600002</v>
      </c>
    </row>
    <row r="2830" spans="1:17" ht="48" thickBot="1" x14ac:dyDescent="0.3">
      <c r="A2830" s="87" t="s">
        <v>516</v>
      </c>
      <c r="B2830" s="44" t="s">
        <v>444</v>
      </c>
      <c r="C2830" s="46" t="s">
        <v>13</v>
      </c>
      <c r="D2830" s="12">
        <v>13</v>
      </c>
      <c r="E2830" s="12" t="s">
        <v>14</v>
      </c>
      <c r="F2830" s="43" t="s">
        <v>443</v>
      </c>
      <c r="G2830" s="29">
        <f t="shared" si="1016"/>
        <v>5000000000</v>
      </c>
      <c r="H2830" s="29">
        <f t="shared" si="1016"/>
        <v>0</v>
      </c>
      <c r="I2830" s="29">
        <f t="shared" si="1016"/>
        <v>0</v>
      </c>
      <c r="J2830" s="29">
        <f t="shared" si="1016"/>
        <v>0</v>
      </c>
      <c r="K2830" s="29">
        <f t="shared" si="1016"/>
        <v>0</v>
      </c>
      <c r="L2830" s="29">
        <f t="shared" si="1013"/>
        <v>0</v>
      </c>
      <c r="M2830" s="29">
        <f>+M2831</f>
        <v>5000000000</v>
      </c>
      <c r="N2830" s="29">
        <f t="shared" si="1017"/>
        <v>3862008307.79</v>
      </c>
      <c r="O2830" s="29">
        <f t="shared" si="1017"/>
        <v>3859824390.2600002</v>
      </c>
      <c r="P2830" s="29">
        <f t="shared" si="1017"/>
        <v>3236425202.2600002</v>
      </c>
      <c r="Q2830" s="29">
        <f t="shared" si="1017"/>
        <v>3186429628.2600002</v>
      </c>
    </row>
    <row r="2831" spans="1:17" ht="19.5" thickBot="1" x14ac:dyDescent="0.3">
      <c r="A2831" s="87" t="s">
        <v>516</v>
      </c>
      <c r="B2831" s="44" t="s">
        <v>445</v>
      </c>
      <c r="C2831" s="46" t="s">
        <v>13</v>
      </c>
      <c r="D2831" s="12">
        <v>13</v>
      </c>
      <c r="E2831" s="12" t="s">
        <v>14</v>
      </c>
      <c r="F2831" s="43" t="s">
        <v>446</v>
      </c>
      <c r="G2831" s="29">
        <f t="shared" si="1016"/>
        <v>5000000000</v>
      </c>
      <c r="H2831" s="29">
        <f t="shared" si="1016"/>
        <v>0</v>
      </c>
      <c r="I2831" s="29">
        <f t="shared" si="1016"/>
        <v>0</v>
      </c>
      <c r="J2831" s="29">
        <f t="shared" si="1016"/>
        <v>0</v>
      </c>
      <c r="K2831" s="29">
        <f t="shared" si="1016"/>
        <v>0</v>
      </c>
      <c r="L2831" s="29">
        <f t="shared" si="1013"/>
        <v>0</v>
      </c>
      <c r="M2831" s="29">
        <f>+M2832</f>
        <v>5000000000</v>
      </c>
      <c r="N2831" s="29">
        <f t="shared" si="1017"/>
        <v>3862008307.79</v>
      </c>
      <c r="O2831" s="29">
        <f t="shared" si="1017"/>
        <v>3859824390.2600002</v>
      </c>
      <c r="P2831" s="29">
        <f t="shared" si="1017"/>
        <v>3236425202.2600002</v>
      </c>
      <c r="Q2831" s="29">
        <f t="shared" si="1017"/>
        <v>3186429628.2600002</v>
      </c>
    </row>
    <row r="2832" spans="1:17" ht="19.5" thickBot="1" x14ac:dyDescent="0.3">
      <c r="A2832" s="87" t="s">
        <v>516</v>
      </c>
      <c r="B2832" s="18" t="s">
        <v>447</v>
      </c>
      <c r="C2832" s="48" t="s">
        <v>13</v>
      </c>
      <c r="D2832" s="19">
        <v>13</v>
      </c>
      <c r="E2832" s="19" t="s">
        <v>14</v>
      </c>
      <c r="F2832" s="51" t="s">
        <v>247</v>
      </c>
      <c r="G2832" s="21">
        <v>5000000000</v>
      </c>
      <c r="H2832" s="21">
        <v>0</v>
      </c>
      <c r="I2832" s="21">
        <v>0</v>
      </c>
      <c r="J2832" s="21">
        <v>0</v>
      </c>
      <c r="K2832" s="21">
        <v>0</v>
      </c>
      <c r="L2832" s="21">
        <f t="shared" si="1013"/>
        <v>0</v>
      </c>
      <c r="M2832" s="21">
        <f>+G2832+L2832</f>
        <v>5000000000</v>
      </c>
      <c r="N2832" s="21">
        <v>3862008307.79</v>
      </c>
      <c r="O2832" s="21">
        <v>3859824390.2600002</v>
      </c>
      <c r="P2832" s="21">
        <v>3236425202.2600002</v>
      </c>
      <c r="Q2832" s="21">
        <v>3186429628.2600002</v>
      </c>
    </row>
    <row r="2833" spans="1:17" ht="48" thickBot="1" x14ac:dyDescent="0.3">
      <c r="A2833" s="87" t="s">
        <v>516</v>
      </c>
      <c r="B2833" s="44" t="s">
        <v>448</v>
      </c>
      <c r="C2833" s="46" t="s">
        <v>13</v>
      </c>
      <c r="D2833" s="12">
        <v>13</v>
      </c>
      <c r="E2833" s="12" t="s">
        <v>14</v>
      </c>
      <c r="F2833" s="43" t="s">
        <v>449</v>
      </c>
      <c r="G2833" s="29">
        <f t="shared" ref="G2833:K2835" si="1018">+G2834</f>
        <v>1000000000</v>
      </c>
      <c r="H2833" s="29">
        <f t="shared" si="1018"/>
        <v>0</v>
      </c>
      <c r="I2833" s="29">
        <f t="shared" si="1018"/>
        <v>0</v>
      </c>
      <c r="J2833" s="29">
        <f t="shared" si="1018"/>
        <v>0</v>
      </c>
      <c r="K2833" s="29">
        <f t="shared" si="1018"/>
        <v>0</v>
      </c>
      <c r="L2833" s="29">
        <f t="shared" si="1013"/>
        <v>0</v>
      </c>
      <c r="M2833" s="29">
        <f>+M2834</f>
        <v>1000000000</v>
      </c>
      <c r="N2833" s="29">
        <f t="shared" ref="N2833:Q2835" si="1019">+N2834</f>
        <v>957400885</v>
      </c>
      <c r="O2833" s="29">
        <f t="shared" si="1019"/>
        <v>930111359.08000004</v>
      </c>
      <c r="P2833" s="29">
        <f t="shared" si="1019"/>
        <v>723103527.08000004</v>
      </c>
      <c r="Q2833" s="29">
        <f t="shared" si="1019"/>
        <v>713859742.08000004</v>
      </c>
    </row>
    <row r="2834" spans="1:17" ht="48" thickBot="1" x14ac:dyDescent="0.3">
      <c r="A2834" s="87" t="s">
        <v>516</v>
      </c>
      <c r="B2834" s="44" t="s">
        <v>450</v>
      </c>
      <c r="C2834" s="46" t="s">
        <v>13</v>
      </c>
      <c r="D2834" s="12">
        <v>13</v>
      </c>
      <c r="E2834" s="12" t="s">
        <v>14</v>
      </c>
      <c r="F2834" s="43" t="s">
        <v>449</v>
      </c>
      <c r="G2834" s="29">
        <f t="shared" si="1018"/>
        <v>1000000000</v>
      </c>
      <c r="H2834" s="29">
        <f t="shared" si="1018"/>
        <v>0</v>
      </c>
      <c r="I2834" s="29">
        <f t="shared" si="1018"/>
        <v>0</v>
      </c>
      <c r="J2834" s="29">
        <f t="shared" si="1018"/>
        <v>0</v>
      </c>
      <c r="K2834" s="29">
        <f t="shared" si="1018"/>
        <v>0</v>
      </c>
      <c r="L2834" s="29">
        <f t="shared" si="1013"/>
        <v>0</v>
      </c>
      <c r="M2834" s="29">
        <f>+M2835</f>
        <v>1000000000</v>
      </c>
      <c r="N2834" s="29">
        <f t="shared" si="1019"/>
        <v>957400885</v>
      </c>
      <c r="O2834" s="29">
        <f t="shared" si="1019"/>
        <v>930111359.08000004</v>
      </c>
      <c r="P2834" s="29">
        <f t="shared" si="1019"/>
        <v>723103527.08000004</v>
      </c>
      <c r="Q2834" s="29">
        <f t="shared" si="1019"/>
        <v>713859742.08000004</v>
      </c>
    </row>
    <row r="2835" spans="1:17" ht="19.5" thickBot="1" x14ac:dyDescent="0.3">
      <c r="A2835" s="87" t="s">
        <v>516</v>
      </c>
      <c r="B2835" s="44" t="s">
        <v>451</v>
      </c>
      <c r="C2835" s="46" t="s">
        <v>13</v>
      </c>
      <c r="D2835" s="12">
        <v>13</v>
      </c>
      <c r="E2835" s="12" t="s">
        <v>14</v>
      </c>
      <c r="F2835" s="43" t="s">
        <v>452</v>
      </c>
      <c r="G2835" s="29">
        <f t="shared" si="1018"/>
        <v>1000000000</v>
      </c>
      <c r="H2835" s="29">
        <f t="shared" si="1018"/>
        <v>0</v>
      </c>
      <c r="I2835" s="29">
        <f t="shared" si="1018"/>
        <v>0</v>
      </c>
      <c r="J2835" s="29">
        <f t="shared" si="1018"/>
        <v>0</v>
      </c>
      <c r="K2835" s="29">
        <f t="shared" si="1018"/>
        <v>0</v>
      </c>
      <c r="L2835" s="29">
        <f t="shared" si="1013"/>
        <v>0</v>
      </c>
      <c r="M2835" s="29">
        <f>+M2836</f>
        <v>1000000000</v>
      </c>
      <c r="N2835" s="29">
        <f t="shared" si="1019"/>
        <v>957400885</v>
      </c>
      <c r="O2835" s="29">
        <f t="shared" si="1019"/>
        <v>930111359.08000004</v>
      </c>
      <c r="P2835" s="29">
        <f t="shared" si="1019"/>
        <v>723103527.08000004</v>
      </c>
      <c r="Q2835" s="29">
        <f t="shared" si="1019"/>
        <v>713859742.08000004</v>
      </c>
    </row>
    <row r="2836" spans="1:17" ht="19.5" thickBot="1" x14ac:dyDescent="0.3">
      <c r="A2836" s="87" t="s">
        <v>516</v>
      </c>
      <c r="B2836" s="18" t="s">
        <v>453</v>
      </c>
      <c r="C2836" s="48" t="s">
        <v>13</v>
      </c>
      <c r="D2836" s="19">
        <v>13</v>
      </c>
      <c r="E2836" s="19" t="s">
        <v>14</v>
      </c>
      <c r="F2836" s="51" t="s">
        <v>247</v>
      </c>
      <c r="G2836" s="25">
        <v>1000000000</v>
      </c>
      <c r="H2836" s="21">
        <v>0</v>
      </c>
      <c r="I2836" s="21">
        <v>0</v>
      </c>
      <c r="J2836" s="21">
        <v>0</v>
      </c>
      <c r="K2836" s="21">
        <v>0</v>
      </c>
      <c r="L2836" s="21">
        <f t="shared" si="1013"/>
        <v>0</v>
      </c>
      <c r="M2836" s="21">
        <f>+G2836+L2836</f>
        <v>1000000000</v>
      </c>
      <c r="N2836" s="21">
        <v>957400885</v>
      </c>
      <c r="O2836" s="21">
        <v>930111359.08000004</v>
      </c>
      <c r="P2836" s="21">
        <v>723103527.08000004</v>
      </c>
      <c r="Q2836" s="21">
        <v>713859742.08000004</v>
      </c>
    </row>
    <row r="2837" spans="1:17" ht="19.5" thickBot="1" x14ac:dyDescent="0.3">
      <c r="A2837" s="87" t="s">
        <v>519</v>
      </c>
      <c r="B2837" s="7" t="s">
        <v>12</v>
      </c>
      <c r="C2837" s="8" t="s">
        <v>13</v>
      </c>
      <c r="D2837" s="8">
        <v>10</v>
      </c>
      <c r="E2837" s="8" t="s">
        <v>14</v>
      </c>
      <c r="F2837" s="9" t="s">
        <v>15</v>
      </c>
      <c r="G2837" s="10">
        <f>+G2936</f>
        <v>1451042370</v>
      </c>
      <c r="H2837" s="10">
        <f>+H2936</f>
        <v>0</v>
      </c>
      <c r="I2837" s="10">
        <f>+I2936</f>
        <v>0</v>
      </c>
      <c r="J2837" s="10">
        <f>+J2936</f>
        <v>1451042370</v>
      </c>
      <c r="K2837" s="10">
        <f>+K2936</f>
        <v>1451042370</v>
      </c>
      <c r="L2837" s="10">
        <f t="shared" si="1013"/>
        <v>0</v>
      </c>
      <c r="M2837" s="10">
        <f t="shared" ref="M2837:Q2837" si="1020">+M2936</f>
        <v>1451042370</v>
      </c>
      <c r="N2837" s="10">
        <f t="shared" si="1020"/>
        <v>0</v>
      </c>
      <c r="O2837" s="10">
        <f t="shared" si="1020"/>
        <v>0</v>
      </c>
      <c r="P2837" s="10">
        <f t="shared" si="1020"/>
        <v>0</v>
      </c>
      <c r="Q2837" s="10">
        <f t="shared" si="1020"/>
        <v>0</v>
      </c>
    </row>
    <row r="2838" spans="1:17" ht="19.5" thickBot="1" x14ac:dyDescent="0.3">
      <c r="A2838" s="87" t="s">
        <v>519</v>
      </c>
      <c r="B2838" s="7" t="s">
        <v>12</v>
      </c>
      <c r="C2838" s="8" t="s">
        <v>16</v>
      </c>
      <c r="D2838" s="8">
        <v>20</v>
      </c>
      <c r="E2838" s="8" t="s">
        <v>14</v>
      </c>
      <c r="F2838" s="9" t="s">
        <v>15</v>
      </c>
      <c r="G2838" s="10">
        <f>+G2839+G2869+G2927+G2944</f>
        <v>98334943000</v>
      </c>
      <c r="H2838" s="10">
        <f>+H2839+H2869+H2927+H2944</f>
        <v>0</v>
      </c>
      <c r="I2838" s="10">
        <f>+I2839+I2869+I2927+I2944</f>
        <v>0</v>
      </c>
      <c r="J2838" s="10">
        <f>+J2839+J2869+J2927+J2944</f>
        <v>9436121876.7200012</v>
      </c>
      <c r="K2838" s="10">
        <f>+K2839+K2869+K2927+K2944</f>
        <v>9436121876.7200012</v>
      </c>
      <c r="L2838" s="10">
        <f t="shared" si="1013"/>
        <v>0</v>
      </c>
      <c r="M2838" s="10">
        <f t="shared" ref="M2838:Q2838" si="1021">+M2839+M2869+M2927+M2944</f>
        <v>98334943000</v>
      </c>
      <c r="N2838" s="10">
        <f t="shared" si="1021"/>
        <v>89813544051.009995</v>
      </c>
      <c r="O2838" s="10">
        <f t="shared" si="1021"/>
        <v>78550677418.410004</v>
      </c>
      <c r="P2838" s="10">
        <f t="shared" si="1021"/>
        <v>76517358348.339996</v>
      </c>
      <c r="Q2838" s="10">
        <f t="shared" si="1021"/>
        <v>73525237534.330002</v>
      </c>
    </row>
    <row r="2839" spans="1:17" ht="19.5" thickBot="1" x14ac:dyDescent="0.3">
      <c r="A2839" s="87" t="s">
        <v>519</v>
      </c>
      <c r="B2839" s="11" t="s">
        <v>17</v>
      </c>
      <c r="C2839" s="12" t="s">
        <v>16</v>
      </c>
      <c r="D2839" s="12">
        <v>20</v>
      </c>
      <c r="E2839" s="12" t="s">
        <v>14</v>
      </c>
      <c r="F2839" s="13" t="s">
        <v>18</v>
      </c>
      <c r="G2839" s="14">
        <f>+G2840</f>
        <v>51464345000</v>
      </c>
      <c r="H2839" s="14">
        <f>+H2840</f>
        <v>0</v>
      </c>
      <c r="I2839" s="14">
        <f>+I2840</f>
        <v>0</v>
      </c>
      <c r="J2839" s="14">
        <f>+J2840</f>
        <v>7126383080</v>
      </c>
      <c r="K2839" s="14">
        <f>+K2840</f>
        <v>2282058000</v>
      </c>
      <c r="L2839" s="14">
        <f t="shared" si="1013"/>
        <v>4844325080</v>
      </c>
      <c r="M2839" s="14">
        <f t="shared" ref="M2839:Q2839" si="1022">+M2840</f>
        <v>56308670080</v>
      </c>
      <c r="N2839" s="14">
        <f t="shared" si="1022"/>
        <v>56308670080</v>
      </c>
      <c r="O2839" s="14">
        <f t="shared" si="1022"/>
        <v>46540152865.190002</v>
      </c>
      <c r="P2839" s="14">
        <f t="shared" si="1022"/>
        <v>46540152865.190002</v>
      </c>
      <c r="Q2839" s="14">
        <f t="shared" si="1022"/>
        <v>43609404347.190002</v>
      </c>
    </row>
    <row r="2840" spans="1:17" ht="19.5" thickBot="1" x14ac:dyDescent="0.3">
      <c r="A2840" s="87" t="s">
        <v>519</v>
      </c>
      <c r="B2840" s="15" t="s">
        <v>19</v>
      </c>
      <c r="C2840" s="12" t="s">
        <v>16</v>
      </c>
      <c r="D2840" s="12">
        <v>20</v>
      </c>
      <c r="E2840" s="12" t="s">
        <v>14</v>
      </c>
      <c r="F2840" s="16" t="s">
        <v>20</v>
      </c>
      <c r="G2840" s="17">
        <f>+G2841+G2852+G2860+G2867</f>
        <v>51464345000</v>
      </c>
      <c r="H2840" s="17">
        <f>+H2841+H2852+H2860+H2867</f>
        <v>0</v>
      </c>
      <c r="I2840" s="17">
        <f>+I2841+I2852+I2860+I2867</f>
        <v>0</v>
      </c>
      <c r="J2840" s="17">
        <f>+J2841+J2852+J2860+J2867</f>
        <v>7126383080</v>
      </c>
      <c r="K2840" s="17">
        <f>+K2841+K2852+K2860+K2867</f>
        <v>2282058000</v>
      </c>
      <c r="L2840" s="17">
        <f t="shared" si="1013"/>
        <v>4844325080</v>
      </c>
      <c r="M2840" s="17">
        <f t="shared" ref="M2840:Q2840" si="1023">+M2841+M2852+M2860+M2867</f>
        <v>56308670080</v>
      </c>
      <c r="N2840" s="17">
        <f t="shared" si="1023"/>
        <v>56308670080</v>
      </c>
      <c r="O2840" s="17">
        <f t="shared" si="1023"/>
        <v>46540152865.190002</v>
      </c>
      <c r="P2840" s="17">
        <f t="shared" si="1023"/>
        <v>46540152865.190002</v>
      </c>
      <c r="Q2840" s="17">
        <f t="shared" si="1023"/>
        <v>43609404347.190002</v>
      </c>
    </row>
    <row r="2841" spans="1:17" ht="19.5" thickBot="1" x14ac:dyDescent="0.3">
      <c r="A2841" s="87" t="s">
        <v>519</v>
      </c>
      <c r="B2841" s="15" t="s">
        <v>21</v>
      </c>
      <c r="C2841" s="12" t="s">
        <v>16</v>
      </c>
      <c r="D2841" s="12">
        <v>20</v>
      </c>
      <c r="E2841" s="12" t="s">
        <v>14</v>
      </c>
      <c r="F2841" s="16" t="s">
        <v>22</v>
      </c>
      <c r="G2841" s="17">
        <f>+G2842</f>
        <v>32943478000</v>
      </c>
      <c r="H2841" s="17">
        <f>+H2842</f>
        <v>0</v>
      </c>
      <c r="I2841" s="17">
        <f>+I2842</f>
        <v>0</v>
      </c>
      <c r="J2841" s="17">
        <f>+J2842</f>
        <v>3616833441</v>
      </c>
      <c r="K2841" s="17">
        <f>+K2842</f>
        <v>0</v>
      </c>
      <c r="L2841" s="17">
        <f t="shared" si="1013"/>
        <v>3616833441</v>
      </c>
      <c r="M2841" s="17">
        <f t="shared" ref="M2841:Q2841" si="1024">+M2842</f>
        <v>36560311441</v>
      </c>
      <c r="N2841" s="17">
        <f t="shared" si="1024"/>
        <v>36560311441</v>
      </c>
      <c r="O2841" s="17">
        <f t="shared" si="1024"/>
        <v>30988376313.389999</v>
      </c>
      <c r="P2841" s="17">
        <f t="shared" si="1024"/>
        <v>30988376313.389999</v>
      </c>
      <c r="Q2841" s="17">
        <f t="shared" si="1024"/>
        <v>29204664073.389999</v>
      </c>
    </row>
    <row r="2842" spans="1:17" ht="19.5" thickBot="1" x14ac:dyDescent="0.3">
      <c r="A2842" s="87" t="s">
        <v>519</v>
      </c>
      <c r="B2842" s="15" t="s">
        <v>23</v>
      </c>
      <c r="C2842" s="12" t="s">
        <v>16</v>
      </c>
      <c r="D2842" s="12">
        <v>20</v>
      </c>
      <c r="E2842" s="12" t="s">
        <v>14</v>
      </c>
      <c r="F2842" s="16" t="s">
        <v>24</v>
      </c>
      <c r="G2842" s="17">
        <f>SUM(G2843:G2851)</f>
        <v>32943478000</v>
      </c>
      <c r="H2842" s="17">
        <f>SUM(H2843:H2851)</f>
        <v>0</v>
      </c>
      <c r="I2842" s="17">
        <f>SUM(I2843:I2851)</f>
        <v>0</v>
      </c>
      <c r="J2842" s="17">
        <f>SUM(J2843:J2851)</f>
        <v>3616833441</v>
      </c>
      <c r="K2842" s="17">
        <f>SUM(K2843:K2851)</f>
        <v>0</v>
      </c>
      <c r="L2842" s="17">
        <f t="shared" si="1013"/>
        <v>3616833441</v>
      </c>
      <c r="M2842" s="17">
        <f t="shared" ref="M2842:Q2842" si="1025">SUM(M2843:M2851)</f>
        <v>36560311441</v>
      </c>
      <c r="N2842" s="17">
        <f t="shared" si="1025"/>
        <v>36560311441</v>
      </c>
      <c r="O2842" s="17">
        <f t="shared" si="1025"/>
        <v>30988376313.389999</v>
      </c>
      <c r="P2842" s="17">
        <f t="shared" si="1025"/>
        <v>30988376313.389999</v>
      </c>
      <c r="Q2842" s="17">
        <f t="shared" si="1025"/>
        <v>29204664073.389999</v>
      </c>
    </row>
    <row r="2843" spans="1:17" ht="19.5" thickBot="1" x14ac:dyDescent="0.3">
      <c r="A2843" s="87" t="s">
        <v>519</v>
      </c>
      <c r="B2843" s="18" t="s">
        <v>25</v>
      </c>
      <c r="C2843" s="19" t="s">
        <v>16</v>
      </c>
      <c r="D2843" s="19">
        <v>20</v>
      </c>
      <c r="E2843" s="19" t="s">
        <v>14</v>
      </c>
      <c r="F2843" s="20" t="s">
        <v>26</v>
      </c>
      <c r="G2843" s="21">
        <v>24891309551</v>
      </c>
      <c r="H2843" s="21">
        <v>0</v>
      </c>
      <c r="I2843" s="21">
        <v>0</v>
      </c>
      <c r="J2843" s="21">
        <v>806732436</v>
      </c>
      <c r="K2843" s="21">
        <v>0</v>
      </c>
      <c r="L2843" s="21">
        <f t="shared" si="1013"/>
        <v>806732436</v>
      </c>
      <c r="M2843" s="22">
        <v>25698041987</v>
      </c>
      <c r="N2843" s="21">
        <v>25698041987</v>
      </c>
      <c r="O2843" s="21">
        <v>23210711534.82</v>
      </c>
      <c r="P2843" s="21">
        <v>23210711534.82</v>
      </c>
      <c r="Q2843" s="21">
        <v>23210711534.82</v>
      </c>
    </row>
    <row r="2844" spans="1:17" ht="19.5" thickBot="1" x14ac:dyDescent="0.3">
      <c r="A2844" s="87" t="s">
        <v>519</v>
      </c>
      <c r="B2844" s="18" t="s">
        <v>27</v>
      </c>
      <c r="C2844" s="19" t="s">
        <v>16</v>
      </c>
      <c r="D2844" s="19">
        <v>20</v>
      </c>
      <c r="E2844" s="19" t="s">
        <v>14</v>
      </c>
      <c r="F2844" s="20" t="s">
        <v>28</v>
      </c>
      <c r="G2844" s="21">
        <v>1976608680</v>
      </c>
      <c r="H2844" s="21">
        <v>0</v>
      </c>
      <c r="I2844" s="21">
        <v>0</v>
      </c>
      <c r="J2844" s="21">
        <v>271840085</v>
      </c>
      <c r="K2844" s="21">
        <v>0</v>
      </c>
      <c r="L2844" s="21">
        <f t="shared" si="1013"/>
        <v>271840085</v>
      </c>
      <c r="M2844" s="22">
        <v>2248448765</v>
      </c>
      <c r="N2844" s="21">
        <v>2248448765</v>
      </c>
      <c r="O2844" s="21">
        <v>1965165195</v>
      </c>
      <c r="P2844" s="21">
        <v>1965165195</v>
      </c>
      <c r="Q2844" s="21">
        <v>1965165195</v>
      </c>
    </row>
    <row r="2845" spans="1:17" ht="19.5" thickBot="1" x14ac:dyDescent="0.3">
      <c r="A2845" s="87" t="s">
        <v>519</v>
      </c>
      <c r="B2845" s="18" t="s">
        <v>29</v>
      </c>
      <c r="C2845" s="19" t="s">
        <v>16</v>
      </c>
      <c r="D2845" s="19">
        <v>20</v>
      </c>
      <c r="E2845" s="19" t="s">
        <v>14</v>
      </c>
      <c r="F2845" s="20" t="s">
        <v>30</v>
      </c>
      <c r="G2845" s="21">
        <v>3991193</v>
      </c>
      <c r="H2845" s="21">
        <v>0</v>
      </c>
      <c r="I2845" s="21">
        <v>0</v>
      </c>
      <c r="J2845" s="21">
        <v>0</v>
      </c>
      <c r="K2845" s="21">
        <v>0</v>
      </c>
      <c r="L2845" s="21">
        <f t="shared" si="1013"/>
        <v>0</v>
      </c>
      <c r="M2845" s="22">
        <v>3991193</v>
      </c>
      <c r="N2845" s="21">
        <v>3991193</v>
      </c>
      <c r="O2845" s="21">
        <v>2281894</v>
      </c>
      <c r="P2845" s="21">
        <v>2281894</v>
      </c>
      <c r="Q2845" s="21">
        <v>2281894</v>
      </c>
    </row>
    <row r="2846" spans="1:17" ht="19.5" thickBot="1" x14ac:dyDescent="0.3">
      <c r="A2846" s="87" t="s">
        <v>519</v>
      </c>
      <c r="B2846" s="18" t="s">
        <v>31</v>
      </c>
      <c r="C2846" s="19" t="s">
        <v>16</v>
      </c>
      <c r="D2846" s="19">
        <v>20</v>
      </c>
      <c r="E2846" s="19" t="s">
        <v>14</v>
      </c>
      <c r="F2846" s="20" t="s">
        <v>32</v>
      </c>
      <c r="G2846" s="21">
        <v>4218200</v>
      </c>
      <c r="H2846" s="21">
        <v>0</v>
      </c>
      <c r="I2846" s="21">
        <v>0</v>
      </c>
      <c r="J2846" s="21">
        <v>1023296</v>
      </c>
      <c r="K2846" s="21">
        <v>0</v>
      </c>
      <c r="L2846" s="21">
        <f t="shared" si="1013"/>
        <v>1023296</v>
      </c>
      <c r="M2846" s="22">
        <v>5241496</v>
      </c>
      <c r="N2846" s="21">
        <v>5241496</v>
      </c>
      <c r="O2846" s="21">
        <v>3675296</v>
      </c>
      <c r="P2846" s="21">
        <v>3675296</v>
      </c>
      <c r="Q2846" s="21">
        <v>3675296</v>
      </c>
    </row>
    <row r="2847" spans="1:17" ht="19.5" thickBot="1" x14ac:dyDescent="0.3">
      <c r="A2847" s="87" t="s">
        <v>519</v>
      </c>
      <c r="B2847" s="18" t="s">
        <v>33</v>
      </c>
      <c r="C2847" s="19" t="s">
        <v>16</v>
      </c>
      <c r="D2847" s="19">
        <v>20</v>
      </c>
      <c r="E2847" s="19" t="s">
        <v>14</v>
      </c>
      <c r="F2847" s="20" t="s">
        <v>34</v>
      </c>
      <c r="G2847" s="21">
        <v>1317739120</v>
      </c>
      <c r="H2847" s="21">
        <v>0</v>
      </c>
      <c r="I2847" s="21">
        <v>0</v>
      </c>
      <c r="J2847" s="21">
        <v>200000000</v>
      </c>
      <c r="K2847" s="21">
        <v>0</v>
      </c>
      <c r="L2847" s="21">
        <f t="shared" si="1013"/>
        <v>200000000</v>
      </c>
      <c r="M2847" s="22">
        <v>1517739120</v>
      </c>
      <c r="N2847" s="21">
        <v>1517739120</v>
      </c>
      <c r="O2847" s="21">
        <v>1290080430</v>
      </c>
      <c r="P2847" s="21">
        <v>1290080430</v>
      </c>
      <c r="Q2847" s="21">
        <v>1290080430</v>
      </c>
    </row>
    <row r="2848" spans="1:17" ht="19.5" thickBot="1" x14ac:dyDescent="0.3">
      <c r="A2848" s="87" t="s">
        <v>519</v>
      </c>
      <c r="B2848" s="18" t="s">
        <v>35</v>
      </c>
      <c r="C2848" s="19" t="s">
        <v>16</v>
      </c>
      <c r="D2848" s="19">
        <v>20</v>
      </c>
      <c r="E2848" s="19" t="s">
        <v>14</v>
      </c>
      <c r="F2848" s="20" t="s">
        <v>36</v>
      </c>
      <c r="G2848" s="21">
        <v>859861479</v>
      </c>
      <c r="H2848" s="21">
        <v>0</v>
      </c>
      <c r="I2848" s="21">
        <v>0</v>
      </c>
      <c r="J2848" s="21">
        <v>0</v>
      </c>
      <c r="K2848" s="21">
        <v>0</v>
      </c>
      <c r="L2848" s="21">
        <f t="shared" si="1013"/>
        <v>0</v>
      </c>
      <c r="M2848" s="22">
        <v>859861479</v>
      </c>
      <c r="N2848" s="21">
        <v>859861479</v>
      </c>
      <c r="O2848" s="21">
        <v>781905907</v>
      </c>
      <c r="P2848" s="21">
        <v>781905907</v>
      </c>
      <c r="Q2848" s="21">
        <v>781905907</v>
      </c>
    </row>
    <row r="2849" spans="1:17" ht="32.25" thickBot="1" x14ac:dyDescent="0.3">
      <c r="A2849" s="87" t="s">
        <v>519</v>
      </c>
      <c r="B2849" s="18" t="s">
        <v>37</v>
      </c>
      <c r="C2849" s="19" t="s">
        <v>16</v>
      </c>
      <c r="D2849" s="19">
        <v>20</v>
      </c>
      <c r="E2849" s="19" t="s">
        <v>14</v>
      </c>
      <c r="F2849" s="20" t="s">
        <v>38</v>
      </c>
      <c r="G2849" s="21">
        <v>129930180</v>
      </c>
      <c r="H2849" s="21">
        <v>0</v>
      </c>
      <c r="I2849" s="21">
        <v>0</v>
      </c>
      <c r="J2849" s="21">
        <v>0</v>
      </c>
      <c r="K2849" s="21">
        <v>0</v>
      </c>
      <c r="L2849" s="21">
        <f t="shared" si="1013"/>
        <v>0</v>
      </c>
      <c r="M2849" s="22">
        <v>129930180</v>
      </c>
      <c r="N2849" s="21">
        <v>129930180</v>
      </c>
      <c r="O2849" s="21">
        <v>92808414</v>
      </c>
      <c r="P2849" s="21">
        <v>92808414</v>
      </c>
      <c r="Q2849" s="21">
        <v>92808414</v>
      </c>
    </row>
    <row r="2850" spans="1:17" ht="19.5" thickBot="1" x14ac:dyDescent="0.3">
      <c r="A2850" s="87" t="s">
        <v>519</v>
      </c>
      <c r="B2850" s="18" t="s">
        <v>39</v>
      </c>
      <c r="C2850" s="19" t="s">
        <v>16</v>
      </c>
      <c r="D2850" s="19">
        <v>20</v>
      </c>
      <c r="E2850" s="19" t="s">
        <v>14</v>
      </c>
      <c r="F2850" s="20" t="s">
        <v>40</v>
      </c>
      <c r="G2850" s="21">
        <v>2109645697</v>
      </c>
      <c r="H2850" s="21">
        <v>0</v>
      </c>
      <c r="I2850" s="21">
        <v>0</v>
      </c>
      <c r="J2850" s="21">
        <v>746317270</v>
      </c>
      <c r="K2850" s="21">
        <v>0</v>
      </c>
      <c r="L2850" s="21">
        <f t="shared" si="1013"/>
        <v>746317270</v>
      </c>
      <c r="M2850" s="22">
        <v>2855962967</v>
      </c>
      <c r="N2850" s="21">
        <v>2855962967</v>
      </c>
      <c r="O2850" s="21">
        <v>2242168879.8200002</v>
      </c>
      <c r="P2850" s="21">
        <v>2242168879.8200002</v>
      </c>
      <c r="Q2850" s="21">
        <v>458456639.81999999</v>
      </c>
    </row>
    <row r="2851" spans="1:17" ht="19.5" thickBot="1" x14ac:dyDescent="0.3">
      <c r="A2851" s="87" t="s">
        <v>519</v>
      </c>
      <c r="B2851" s="18" t="s">
        <v>41</v>
      </c>
      <c r="C2851" s="19" t="s">
        <v>16</v>
      </c>
      <c r="D2851" s="19">
        <v>20</v>
      </c>
      <c r="E2851" s="19" t="s">
        <v>14</v>
      </c>
      <c r="F2851" s="20" t="s">
        <v>42</v>
      </c>
      <c r="G2851" s="21">
        <v>1650173900</v>
      </c>
      <c r="H2851" s="21">
        <v>0</v>
      </c>
      <c r="I2851" s="21">
        <v>0</v>
      </c>
      <c r="J2851" s="21">
        <v>1590920354</v>
      </c>
      <c r="K2851" s="21">
        <v>0</v>
      </c>
      <c r="L2851" s="21">
        <f t="shared" si="1013"/>
        <v>1590920354</v>
      </c>
      <c r="M2851" s="22">
        <v>3241094254</v>
      </c>
      <c r="N2851" s="21">
        <v>3241094254</v>
      </c>
      <c r="O2851" s="21">
        <v>1399578762.75</v>
      </c>
      <c r="P2851" s="21">
        <v>1399578762.75</v>
      </c>
      <c r="Q2851" s="21">
        <v>1399578762.75</v>
      </c>
    </row>
    <row r="2852" spans="1:17" ht="19.5" thickBot="1" x14ac:dyDescent="0.3">
      <c r="A2852" s="87" t="s">
        <v>519</v>
      </c>
      <c r="B2852" s="15" t="s">
        <v>43</v>
      </c>
      <c r="C2852" s="12" t="s">
        <v>16</v>
      </c>
      <c r="D2852" s="12">
        <v>20</v>
      </c>
      <c r="E2852" s="12" t="s">
        <v>14</v>
      </c>
      <c r="F2852" s="16" t="s">
        <v>44</v>
      </c>
      <c r="G2852" s="17">
        <f>SUM(G2853:G2859)</f>
        <v>11922438000</v>
      </c>
      <c r="H2852" s="17">
        <f>SUM(H2853:H2859)</f>
        <v>0</v>
      </c>
      <c r="I2852" s="17">
        <f>SUM(I2853:I2859)</f>
        <v>0</v>
      </c>
      <c r="J2852" s="17">
        <f>SUM(J2853:J2859)</f>
        <v>584895001</v>
      </c>
      <c r="K2852" s="17">
        <f>SUM(K2853:K2859)</f>
        <v>0</v>
      </c>
      <c r="L2852" s="17">
        <f t="shared" si="1013"/>
        <v>584895001</v>
      </c>
      <c r="M2852" s="17">
        <v>12507333001</v>
      </c>
      <c r="N2852" s="17">
        <v>12507333001</v>
      </c>
      <c r="O2852" s="17">
        <f t="shared" ref="O2852:P2852" si="1026">SUM(O2853:O2859)</f>
        <v>10953923519.799999</v>
      </c>
      <c r="P2852" s="17">
        <f t="shared" si="1026"/>
        <v>10953923519.799999</v>
      </c>
      <c r="Q2852" s="17">
        <f>SUM(Q2853:Q2859)</f>
        <v>9806887241.7999992</v>
      </c>
    </row>
    <row r="2853" spans="1:17" ht="19.5" thickBot="1" x14ac:dyDescent="0.3">
      <c r="A2853" s="87" t="s">
        <v>519</v>
      </c>
      <c r="B2853" s="18" t="s">
        <v>45</v>
      </c>
      <c r="C2853" s="19" t="s">
        <v>16</v>
      </c>
      <c r="D2853" s="19">
        <v>20</v>
      </c>
      <c r="E2853" s="19" t="s">
        <v>14</v>
      </c>
      <c r="F2853" s="20" t="s">
        <v>46</v>
      </c>
      <c r="G2853" s="21">
        <v>3715862224</v>
      </c>
      <c r="H2853" s="21">
        <v>0</v>
      </c>
      <c r="I2853" s="21">
        <v>0</v>
      </c>
      <c r="J2853" s="21">
        <v>0</v>
      </c>
      <c r="K2853" s="21">
        <v>0</v>
      </c>
      <c r="L2853" s="21">
        <f t="shared" si="1013"/>
        <v>0</v>
      </c>
      <c r="M2853" s="22">
        <v>3715862224</v>
      </c>
      <c r="N2853" s="21">
        <v>3715862224</v>
      </c>
      <c r="O2853" s="21">
        <v>3226889153.5900002</v>
      </c>
      <c r="P2853" s="21">
        <v>3226889153.5900002</v>
      </c>
      <c r="Q2853" s="21">
        <v>2912604253.5900002</v>
      </c>
    </row>
    <row r="2854" spans="1:17" ht="19.5" thickBot="1" x14ac:dyDescent="0.3">
      <c r="A2854" s="87" t="s">
        <v>519</v>
      </c>
      <c r="B2854" s="18" t="s">
        <v>47</v>
      </c>
      <c r="C2854" s="19" t="s">
        <v>16</v>
      </c>
      <c r="D2854" s="19">
        <v>20</v>
      </c>
      <c r="E2854" s="19" t="s">
        <v>14</v>
      </c>
      <c r="F2854" s="20" t="s">
        <v>48</v>
      </c>
      <c r="G2854" s="21">
        <v>2627749752</v>
      </c>
      <c r="H2854" s="21">
        <v>0</v>
      </c>
      <c r="I2854" s="21">
        <v>0</v>
      </c>
      <c r="J2854" s="21">
        <v>0</v>
      </c>
      <c r="K2854" s="21">
        <v>0</v>
      </c>
      <c r="L2854" s="21">
        <f t="shared" si="1013"/>
        <v>0</v>
      </c>
      <c r="M2854" s="22">
        <v>2627749752</v>
      </c>
      <c r="N2854" s="21">
        <v>2627749752</v>
      </c>
      <c r="O2854" s="21">
        <v>2287360016.8000002</v>
      </c>
      <c r="P2854" s="21">
        <v>2287360016.8000002</v>
      </c>
      <c r="Q2854" s="21">
        <v>2064850916.8</v>
      </c>
    </row>
    <row r="2855" spans="1:17" ht="19.5" thickBot="1" x14ac:dyDescent="0.3">
      <c r="A2855" s="87" t="s">
        <v>519</v>
      </c>
      <c r="B2855" s="18" t="s">
        <v>49</v>
      </c>
      <c r="C2855" s="19" t="s">
        <v>16</v>
      </c>
      <c r="D2855" s="19">
        <v>20</v>
      </c>
      <c r="E2855" s="19" t="s">
        <v>14</v>
      </c>
      <c r="F2855" s="20" t="s">
        <v>50</v>
      </c>
      <c r="G2855" s="21">
        <v>2520758848</v>
      </c>
      <c r="H2855" s="21">
        <v>0</v>
      </c>
      <c r="I2855" s="21">
        <v>0</v>
      </c>
      <c r="J2855" s="21">
        <v>472855297</v>
      </c>
      <c r="K2855" s="21">
        <v>0</v>
      </c>
      <c r="L2855" s="21">
        <f t="shared" si="1013"/>
        <v>472855297</v>
      </c>
      <c r="M2855" s="22">
        <v>2993614145</v>
      </c>
      <c r="N2855" s="21">
        <v>2993614145</v>
      </c>
      <c r="O2855" s="21">
        <v>2774508552.21</v>
      </c>
      <c r="P2855" s="21">
        <v>2774508552.21</v>
      </c>
      <c r="Q2855" s="21">
        <v>2409746374.21</v>
      </c>
    </row>
    <row r="2856" spans="1:17" ht="19.5" thickBot="1" x14ac:dyDescent="0.3">
      <c r="A2856" s="87" t="s">
        <v>519</v>
      </c>
      <c r="B2856" s="18" t="s">
        <v>51</v>
      </c>
      <c r="C2856" s="19" t="s">
        <v>16</v>
      </c>
      <c r="D2856" s="19">
        <v>20</v>
      </c>
      <c r="E2856" s="19" t="s">
        <v>14</v>
      </c>
      <c r="F2856" s="20" t="s">
        <v>52</v>
      </c>
      <c r="G2856" s="21">
        <v>1291042158</v>
      </c>
      <c r="H2856" s="21">
        <v>0</v>
      </c>
      <c r="I2856" s="21">
        <v>0</v>
      </c>
      <c r="J2856" s="21">
        <v>82506728</v>
      </c>
      <c r="K2856" s="21">
        <v>0</v>
      </c>
      <c r="L2856" s="21">
        <f t="shared" si="1013"/>
        <v>82506728</v>
      </c>
      <c r="M2856" s="22">
        <v>1373548886</v>
      </c>
      <c r="N2856" s="21">
        <v>1373548886</v>
      </c>
      <c r="O2856" s="21">
        <v>1124683028.4000001</v>
      </c>
      <c r="P2856" s="21">
        <v>1124683028.4000001</v>
      </c>
      <c r="Q2856" s="21">
        <v>1021481428.4</v>
      </c>
    </row>
    <row r="2857" spans="1:17" ht="32.25" thickBot="1" x14ac:dyDescent="0.3">
      <c r="A2857" s="87" t="s">
        <v>519</v>
      </c>
      <c r="B2857" s="18" t="s">
        <v>53</v>
      </c>
      <c r="C2857" s="19" t="s">
        <v>16</v>
      </c>
      <c r="D2857" s="19">
        <v>20</v>
      </c>
      <c r="E2857" s="19" t="s">
        <v>14</v>
      </c>
      <c r="F2857" s="20" t="s">
        <v>54</v>
      </c>
      <c r="G2857" s="21">
        <v>153073328</v>
      </c>
      <c r="H2857" s="21">
        <v>0</v>
      </c>
      <c r="I2857" s="21">
        <v>0</v>
      </c>
      <c r="J2857" s="21">
        <v>0</v>
      </c>
      <c r="K2857" s="21">
        <v>0</v>
      </c>
      <c r="L2857" s="21">
        <f t="shared" si="1013"/>
        <v>0</v>
      </c>
      <c r="M2857" s="22">
        <v>153073328</v>
      </c>
      <c r="N2857" s="21">
        <v>153073328</v>
      </c>
      <c r="O2857" s="21">
        <v>134504826</v>
      </c>
      <c r="P2857" s="21">
        <v>134504826</v>
      </c>
      <c r="Q2857" s="21">
        <v>121241426</v>
      </c>
    </row>
    <row r="2858" spans="1:17" ht="19.5" thickBot="1" x14ac:dyDescent="0.3">
      <c r="A2858" s="87" t="s">
        <v>519</v>
      </c>
      <c r="B2858" s="18" t="s">
        <v>55</v>
      </c>
      <c r="C2858" s="19" t="s">
        <v>16</v>
      </c>
      <c r="D2858" s="19">
        <v>20</v>
      </c>
      <c r="E2858" s="19" t="s">
        <v>14</v>
      </c>
      <c r="F2858" s="20" t="s">
        <v>56</v>
      </c>
      <c r="G2858" s="21">
        <v>968339892</v>
      </c>
      <c r="H2858" s="21">
        <v>0</v>
      </c>
      <c r="I2858" s="21">
        <v>0</v>
      </c>
      <c r="J2858" s="21">
        <v>29532976</v>
      </c>
      <c r="K2858" s="21">
        <v>0</v>
      </c>
      <c r="L2858" s="21">
        <f t="shared" si="1013"/>
        <v>29532976</v>
      </c>
      <c r="M2858" s="22">
        <v>997872868</v>
      </c>
      <c r="N2858" s="21">
        <v>997872868</v>
      </c>
      <c r="O2858" s="21">
        <v>843548640.79999995</v>
      </c>
      <c r="P2858" s="21">
        <v>843548640.79999995</v>
      </c>
      <c r="Q2858" s="21">
        <v>766143440.79999995</v>
      </c>
    </row>
    <row r="2859" spans="1:17" ht="19.5" thickBot="1" x14ac:dyDescent="0.3">
      <c r="A2859" s="87" t="s">
        <v>519</v>
      </c>
      <c r="B2859" s="18" t="s">
        <v>57</v>
      </c>
      <c r="C2859" s="19" t="s">
        <v>16</v>
      </c>
      <c r="D2859" s="19">
        <v>20</v>
      </c>
      <c r="E2859" s="19" t="s">
        <v>14</v>
      </c>
      <c r="F2859" s="20" t="s">
        <v>58</v>
      </c>
      <c r="G2859" s="21">
        <v>645611798</v>
      </c>
      <c r="H2859" s="21">
        <v>0</v>
      </c>
      <c r="I2859" s="21">
        <v>0</v>
      </c>
      <c r="J2859" s="21">
        <v>0</v>
      </c>
      <c r="K2859" s="21">
        <v>0</v>
      </c>
      <c r="L2859" s="21">
        <f t="shared" si="1013"/>
        <v>0</v>
      </c>
      <c r="M2859" s="22">
        <v>645611798</v>
      </c>
      <c r="N2859" s="21">
        <v>645611798</v>
      </c>
      <c r="O2859" s="21">
        <v>562429302</v>
      </c>
      <c r="P2859" s="21">
        <v>562429302</v>
      </c>
      <c r="Q2859" s="21">
        <v>510819402</v>
      </c>
    </row>
    <row r="2860" spans="1:17" ht="32.25" thickBot="1" x14ac:dyDescent="0.3">
      <c r="A2860" s="87" t="s">
        <v>519</v>
      </c>
      <c r="B2860" s="15" t="s">
        <v>59</v>
      </c>
      <c r="C2860" s="12" t="s">
        <v>16</v>
      </c>
      <c r="D2860" s="12">
        <v>20</v>
      </c>
      <c r="E2860" s="12" t="s">
        <v>14</v>
      </c>
      <c r="F2860" s="16" t="s">
        <v>60</v>
      </c>
      <c r="G2860" s="17">
        <f>+G2861+G2865+G2866</f>
        <v>4316371000</v>
      </c>
      <c r="H2860" s="17">
        <f>+H2861+H2865+H2866</f>
        <v>0</v>
      </c>
      <c r="I2860" s="17">
        <f>+I2861+I2865+I2866</f>
        <v>0</v>
      </c>
      <c r="J2860" s="17">
        <f>+J2861+J2865+J2866</f>
        <v>2924654638</v>
      </c>
      <c r="K2860" s="17">
        <f>+K2861+K2865+K2866</f>
        <v>0</v>
      </c>
      <c r="L2860" s="17">
        <f t="shared" si="1013"/>
        <v>2924654638</v>
      </c>
      <c r="M2860" s="17">
        <f t="shared" ref="M2860:Q2860" si="1027">+M2861+M2865+M2866</f>
        <v>7241025638</v>
      </c>
      <c r="N2860" s="17">
        <f t="shared" si="1027"/>
        <v>7241025638</v>
      </c>
      <c r="O2860" s="17">
        <f t="shared" si="1027"/>
        <v>4597853032</v>
      </c>
      <c r="P2860" s="17">
        <f t="shared" si="1027"/>
        <v>4597853032</v>
      </c>
      <c r="Q2860" s="17">
        <f t="shared" si="1027"/>
        <v>4597853032</v>
      </c>
    </row>
    <row r="2861" spans="1:17" ht="32.25" thickBot="1" x14ac:dyDescent="0.3">
      <c r="A2861" s="87" t="s">
        <v>519</v>
      </c>
      <c r="B2861" s="15" t="s">
        <v>61</v>
      </c>
      <c r="C2861" s="12" t="s">
        <v>16</v>
      </c>
      <c r="D2861" s="12">
        <v>20</v>
      </c>
      <c r="E2861" s="12" t="s">
        <v>14</v>
      </c>
      <c r="F2861" s="16" t="s">
        <v>62</v>
      </c>
      <c r="G2861" s="17">
        <f>+G2862+G2863+G2864</f>
        <v>2014091242</v>
      </c>
      <c r="H2861" s="17">
        <f>+H2862+H2863+H2864</f>
        <v>0</v>
      </c>
      <c r="I2861" s="17">
        <f>+I2862+I2863+I2864</f>
        <v>0</v>
      </c>
      <c r="J2861" s="17">
        <f>+J2862+J2863+J2864</f>
        <v>2649953559</v>
      </c>
      <c r="K2861" s="17">
        <f>+K2862+K2863+K2864</f>
        <v>0</v>
      </c>
      <c r="L2861" s="17">
        <f t="shared" si="1013"/>
        <v>2649953559</v>
      </c>
      <c r="M2861" s="17">
        <f t="shared" ref="M2861:Q2861" si="1028">+M2862+M2863+M2864</f>
        <v>4664044801</v>
      </c>
      <c r="N2861" s="17">
        <f t="shared" si="1028"/>
        <v>4664044801</v>
      </c>
      <c r="O2861" s="24">
        <f t="shared" si="1028"/>
        <v>2224611092</v>
      </c>
      <c r="P2861" s="17">
        <f t="shared" si="1028"/>
        <v>2224611092</v>
      </c>
      <c r="Q2861" s="17">
        <f t="shared" si="1028"/>
        <v>2224611092</v>
      </c>
    </row>
    <row r="2862" spans="1:17" ht="19.5" thickBot="1" x14ac:dyDescent="0.3">
      <c r="A2862" s="87" t="s">
        <v>519</v>
      </c>
      <c r="B2862" s="18" t="s">
        <v>63</v>
      </c>
      <c r="C2862" s="19" t="s">
        <v>16</v>
      </c>
      <c r="D2862" s="19">
        <v>20</v>
      </c>
      <c r="E2862" s="19" t="s">
        <v>14</v>
      </c>
      <c r="F2862" s="20" t="s">
        <v>64</v>
      </c>
      <c r="G2862" s="21">
        <v>750824259</v>
      </c>
      <c r="H2862" s="21">
        <v>0</v>
      </c>
      <c r="I2862" s="21">
        <v>0</v>
      </c>
      <c r="J2862" s="21">
        <v>616279093</v>
      </c>
      <c r="K2862" s="21">
        <v>0</v>
      </c>
      <c r="L2862" s="21">
        <f t="shared" si="1013"/>
        <v>616279093</v>
      </c>
      <c r="M2862" s="22">
        <v>1367103352</v>
      </c>
      <c r="N2862" s="21">
        <v>1367103352</v>
      </c>
      <c r="O2862" s="21">
        <v>842951072</v>
      </c>
      <c r="P2862" s="21">
        <v>842951072</v>
      </c>
      <c r="Q2862" s="21">
        <v>842951072</v>
      </c>
    </row>
    <row r="2863" spans="1:17" ht="19.5" thickBot="1" x14ac:dyDescent="0.3">
      <c r="A2863" s="87" t="s">
        <v>519</v>
      </c>
      <c r="B2863" s="18" t="s">
        <v>65</v>
      </c>
      <c r="C2863" s="19" t="s">
        <v>16</v>
      </c>
      <c r="D2863" s="19">
        <v>20</v>
      </c>
      <c r="E2863" s="19" t="s">
        <v>14</v>
      </c>
      <c r="F2863" s="20" t="s">
        <v>66</v>
      </c>
      <c r="G2863" s="21">
        <v>1055441724</v>
      </c>
      <c r="H2863" s="21">
        <v>0</v>
      </c>
      <c r="I2863" s="21">
        <v>0</v>
      </c>
      <c r="J2863" s="21">
        <v>1872513653</v>
      </c>
      <c r="K2863" s="21">
        <v>0</v>
      </c>
      <c r="L2863" s="21">
        <f t="shared" si="1013"/>
        <v>1872513653</v>
      </c>
      <c r="M2863" s="22">
        <v>2927955377</v>
      </c>
      <c r="N2863" s="21">
        <v>2927955377</v>
      </c>
      <c r="O2863" s="21">
        <v>1216844591</v>
      </c>
      <c r="P2863" s="21">
        <v>1216844591</v>
      </c>
      <c r="Q2863" s="21">
        <v>1216844591</v>
      </c>
    </row>
    <row r="2864" spans="1:17" ht="19.5" thickBot="1" x14ac:dyDescent="0.3">
      <c r="A2864" s="87" t="s">
        <v>519</v>
      </c>
      <c r="B2864" s="18" t="s">
        <v>67</v>
      </c>
      <c r="C2864" s="19" t="s">
        <v>16</v>
      </c>
      <c r="D2864" s="19">
        <v>20</v>
      </c>
      <c r="E2864" s="19" t="s">
        <v>14</v>
      </c>
      <c r="F2864" s="20" t="s">
        <v>68</v>
      </c>
      <c r="G2864" s="21">
        <v>207825259</v>
      </c>
      <c r="H2864" s="21">
        <v>0</v>
      </c>
      <c r="I2864" s="21">
        <v>0</v>
      </c>
      <c r="J2864" s="21">
        <v>161160813</v>
      </c>
      <c r="K2864" s="21">
        <v>0</v>
      </c>
      <c r="L2864" s="21">
        <f t="shared" si="1013"/>
        <v>161160813</v>
      </c>
      <c r="M2864" s="22">
        <v>368986072</v>
      </c>
      <c r="N2864" s="21">
        <v>368986072</v>
      </c>
      <c r="O2864" s="21">
        <v>164815429</v>
      </c>
      <c r="P2864" s="21">
        <v>164815429</v>
      </c>
      <c r="Q2864" s="21">
        <v>164815429</v>
      </c>
    </row>
    <row r="2865" spans="1:17" ht="19.5" thickBot="1" x14ac:dyDescent="0.3">
      <c r="A2865" s="87" t="s">
        <v>519</v>
      </c>
      <c r="B2865" s="18" t="s">
        <v>69</v>
      </c>
      <c r="C2865" s="19" t="s">
        <v>16</v>
      </c>
      <c r="D2865" s="19">
        <v>20</v>
      </c>
      <c r="E2865" s="19" t="s">
        <v>14</v>
      </c>
      <c r="F2865" s="20" t="s">
        <v>70</v>
      </c>
      <c r="G2865" s="21">
        <v>2176888008</v>
      </c>
      <c r="H2865" s="21">
        <v>0</v>
      </c>
      <c r="I2865" s="21">
        <v>0</v>
      </c>
      <c r="J2865" s="21">
        <v>274701079</v>
      </c>
      <c r="K2865" s="21">
        <v>0</v>
      </c>
      <c r="L2865" s="21">
        <f t="shared" si="1013"/>
        <v>274701079</v>
      </c>
      <c r="M2865" s="22">
        <v>2451589087</v>
      </c>
      <c r="N2865" s="21">
        <v>2451589087</v>
      </c>
      <c r="O2865" s="21">
        <v>2299227289</v>
      </c>
      <c r="P2865" s="21">
        <v>2299227289</v>
      </c>
      <c r="Q2865" s="21">
        <v>2299227289</v>
      </c>
    </row>
    <row r="2866" spans="1:17" ht="19.5" thickBot="1" x14ac:dyDescent="0.3">
      <c r="A2866" s="87" t="s">
        <v>519</v>
      </c>
      <c r="B2866" s="18" t="s">
        <v>71</v>
      </c>
      <c r="C2866" s="19" t="s">
        <v>16</v>
      </c>
      <c r="D2866" s="19">
        <v>20</v>
      </c>
      <c r="E2866" s="19" t="s">
        <v>14</v>
      </c>
      <c r="F2866" s="20" t="s">
        <v>72</v>
      </c>
      <c r="G2866" s="21">
        <v>125391750</v>
      </c>
      <c r="H2866" s="21">
        <v>0</v>
      </c>
      <c r="I2866" s="21">
        <v>0</v>
      </c>
      <c r="J2866" s="21">
        <v>0</v>
      </c>
      <c r="K2866" s="21">
        <v>0</v>
      </c>
      <c r="L2866" s="21">
        <f t="shared" si="1013"/>
        <v>0</v>
      </c>
      <c r="M2866" s="22">
        <v>125391750</v>
      </c>
      <c r="N2866" s="21">
        <v>125391750</v>
      </c>
      <c r="O2866" s="21">
        <v>74014651</v>
      </c>
      <c r="P2866" s="21">
        <v>74014651</v>
      </c>
      <c r="Q2866" s="21">
        <v>74014651</v>
      </c>
    </row>
    <row r="2867" spans="1:17" ht="32.25" thickBot="1" x14ac:dyDescent="0.3">
      <c r="A2867" s="87" t="s">
        <v>519</v>
      </c>
      <c r="B2867" s="15" t="s">
        <v>73</v>
      </c>
      <c r="C2867" s="12" t="s">
        <v>16</v>
      </c>
      <c r="D2867" s="12">
        <v>20</v>
      </c>
      <c r="E2867" s="12" t="s">
        <v>14</v>
      </c>
      <c r="F2867" s="16" t="s">
        <v>74</v>
      </c>
      <c r="G2867" s="26">
        <f>+G2868</f>
        <v>2282058000</v>
      </c>
      <c r="H2867" s="26">
        <f t="shared" ref="H2867:K2867" si="1029">+H2868</f>
        <v>0</v>
      </c>
      <c r="I2867" s="26">
        <f t="shared" si="1029"/>
        <v>0</v>
      </c>
      <c r="J2867" s="26">
        <f t="shared" si="1029"/>
        <v>0</v>
      </c>
      <c r="K2867" s="26">
        <f t="shared" si="1029"/>
        <v>2282058000</v>
      </c>
      <c r="L2867" s="17">
        <f>+H2867-I2867+J2867-K2867</f>
        <v>-2282058000</v>
      </c>
      <c r="M2867" s="26">
        <f t="shared" ref="M2867:Q2867" si="1030">+M2868</f>
        <v>0</v>
      </c>
      <c r="N2867" s="26">
        <f t="shared" si="1030"/>
        <v>0</v>
      </c>
      <c r="O2867" s="26">
        <f t="shared" si="1030"/>
        <v>0</v>
      </c>
      <c r="P2867" s="26">
        <f t="shared" si="1030"/>
        <v>0</v>
      </c>
      <c r="Q2867" s="26">
        <f t="shared" si="1030"/>
        <v>0</v>
      </c>
    </row>
    <row r="2868" spans="1:17" ht="19.5" thickBot="1" x14ac:dyDescent="0.3">
      <c r="A2868" s="87" t="s">
        <v>519</v>
      </c>
      <c r="B2868" s="18" t="s">
        <v>75</v>
      </c>
      <c r="C2868" s="19" t="s">
        <v>16</v>
      </c>
      <c r="D2868" s="19">
        <v>20</v>
      </c>
      <c r="E2868" s="19" t="s">
        <v>14</v>
      </c>
      <c r="F2868" s="20" t="s">
        <v>76</v>
      </c>
      <c r="G2868" s="21">
        <v>2282058000</v>
      </c>
      <c r="H2868" s="21">
        <v>0</v>
      </c>
      <c r="I2868" s="21">
        <v>0</v>
      </c>
      <c r="J2868" s="21">
        <v>0</v>
      </c>
      <c r="K2868" s="21">
        <v>2282058000</v>
      </c>
      <c r="L2868" s="21">
        <f t="shared" ref="L2868" si="1031">+H2868-I2868+J2868-K2868</f>
        <v>-2282058000</v>
      </c>
      <c r="M2868" s="22">
        <v>0</v>
      </c>
      <c r="N2868" s="21">
        <v>0</v>
      </c>
      <c r="O2868" s="21"/>
      <c r="P2868" s="21">
        <v>0</v>
      </c>
      <c r="Q2868" s="21">
        <v>0</v>
      </c>
    </row>
    <row r="2869" spans="1:17" ht="19.5" thickBot="1" x14ac:dyDescent="0.3">
      <c r="A2869" s="87" t="s">
        <v>519</v>
      </c>
      <c r="B2869" s="15" t="s">
        <v>77</v>
      </c>
      <c r="C2869" s="12" t="s">
        <v>16</v>
      </c>
      <c r="D2869" s="12">
        <v>20</v>
      </c>
      <c r="E2869" s="12" t="s">
        <v>14</v>
      </c>
      <c r="F2869" s="16" t="s">
        <v>78</v>
      </c>
      <c r="G2869" s="27">
        <f>+G2870+G2878</f>
        <v>19419071000</v>
      </c>
      <c r="H2869" s="27">
        <f>+H2870+H2878</f>
        <v>0</v>
      </c>
      <c r="I2869" s="27">
        <f>+I2870+I2878</f>
        <v>0</v>
      </c>
      <c r="J2869" s="27">
        <f>+J2870+J2878</f>
        <v>996690293.72000003</v>
      </c>
      <c r="K2869" s="27">
        <f>+K2870+K2878</f>
        <v>996690293.72000003</v>
      </c>
      <c r="L2869" s="27">
        <f t="shared" si="1013"/>
        <v>0</v>
      </c>
      <c r="M2869" s="27">
        <f t="shared" ref="M2869:Q2869" si="1032">+M2870+M2878</f>
        <v>19419071000</v>
      </c>
      <c r="N2869" s="27">
        <f t="shared" si="1032"/>
        <v>18411832621.369999</v>
      </c>
      <c r="O2869" s="27">
        <f t="shared" si="1032"/>
        <v>16984168386.58</v>
      </c>
      <c r="P2869" s="27">
        <f t="shared" si="1032"/>
        <v>14997464439.509996</v>
      </c>
      <c r="Q2869" s="27">
        <f t="shared" si="1032"/>
        <v>14936092143.499998</v>
      </c>
    </row>
    <row r="2870" spans="1:17" ht="19.5" thickBot="1" x14ac:dyDescent="0.3">
      <c r="A2870" s="87" t="s">
        <v>519</v>
      </c>
      <c r="B2870" s="15" t="s">
        <v>79</v>
      </c>
      <c r="C2870" s="12" t="s">
        <v>16</v>
      </c>
      <c r="D2870" s="12">
        <v>20</v>
      </c>
      <c r="E2870" s="12" t="s">
        <v>14</v>
      </c>
      <c r="F2870" s="16" t="s">
        <v>80</v>
      </c>
      <c r="G2870" s="29">
        <f t="shared" ref="G2870:K2870" si="1033">+G2871</f>
        <v>0</v>
      </c>
      <c r="H2870" s="29">
        <f t="shared" si="1033"/>
        <v>0</v>
      </c>
      <c r="I2870" s="29">
        <f t="shared" si="1033"/>
        <v>0</v>
      </c>
      <c r="J2870" s="29">
        <f t="shared" si="1033"/>
        <v>87711778</v>
      </c>
      <c r="K2870" s="29">
        <f t="shared" si="1033"/>
        <v>19610800</v>
      </c>
      <c r="L2870" s="29">
        <f t="shared" si="1013"/>
        <v>68100978</v>
      </c>
      <c r="M2870" s="29">
        <f t="shared" ref="M2870:Q2870" si="1034">+M2871</f>
        <v>68100978</v>
      </c>
      <c r="N2870" s="29">
        <f t="shared" si="1034"/>
        <v>66623656.880000003</v>
      </c>
      <c r="O2870" s="29">
        <f t="shared" si="1034"/>
        <v>65910083.5</v>
      </c>
      <c r="P2870" s="29">
        <f t="shared" si="1034"/>
        <v>44780890.5</v>
      </c>
      <c r="Q2870" s="29">
        <f t="shared" si="1034"/>
        <v>44780890.5</v>
      </c>
    </row>
    <row r="2871" spans="1:17" ht="19.5" thickBot="1" x14ac:dyDescent="0.3">
      <c r="A2871" s="87" t="s">
        <v>519</v>
      </c>
      <c r="B2871" s="15" t="s">
        <v>81</v>
      </c>
      <c r="C2871" s="12" t="s">
        <v>16</v>
      </c>
      <c r="D2871" s="12">
        <v>20</v>
      </c>
      <c r="E2871" s="12" t="s">
        <v>14</v>
      </c>
      <c r="F2871" s="16" t="s">
        <v>82</v>
      </c>
      <c r="G2871" s="27">
        <f>+G2874+G2872</f>
        <v>0</v>
      </c>
      <c r="H2871" s="27">
        <f t="shared" ref="H2871:K2871" si="1035">+H2874+H2872</f>
        <v>0</v>
      </c>
      <c r="I2871" s="27">
        <f t="shared" si="1035"/>
        <v>0</v>
      </c>
      <c r="J2871" s="27">
        <f t="shared" si="1035"/>
        <v>87711778</v>
      </c>
      <c r="K2871" s="27">
        <f t="shared" si="1035"/>
        <v>19610800</v>
      </c>
      <c r="L2871" s="27">
        <f t="shared" si="1013"/>
        <v>68100978</v>
      </c>
      <c r="M2871" s="27">
        <f t="shared" ref="M2871:Q2871" si="1036">+M2874+M2872</f>
        <v>68100978</v>
      </c>
      <c r="N2871" s="27">
        <f t="shared" si="1036"/>
        <v>66623656.880000003</v>
      </c>
      <c r="O2871" s="27">
        <f t="shared" si="1036"/>
        <v>65910083.5</v>
      </c>
      <c r="P2871" s="27">
        <f t="shared" si="1036"/>
        <v>44780890.5</v>
      </c>
      <c r="Q2871" s="27">
        <f t="shared" si="1036"/>
        <v>44780890.5</v>
      </c>
    </row>
    <row r="2872" spans="1:17" ht="32.25" thickBot="1" x14ac:dyDescent="0.3">
      <c r="A2872" s="87" t="s">
        <v>519</v>
      </c>
      <c r="B2872" s="15" t="s">
        <v>83</v>
      </c>
      <c r="C2872" s="12" t="s">
        <v>16</v>
      </c>
      <c r="D2872" s="12">
        <v>20</v>
      </c>
      <c r="E2872" s="12" t="s">
        <v>14</v>
      </c>
      <c r="F2872" s="16" t="s">
        <v>84</v>
      </c>
      <c r="G2872" s="27">
        <f>+G2873</f>
        <v>0</v>
      </c>
      <c r="H2872" s="27">
        <f t="shared" ref="H2872:K2872" si="1037">+H2873</f>
        <v>0</v>
      </c>
      <c r="I2872" s="27">
        <f t="shared" si="1037"/>
        <v>0</v>
      </c>
      <c r="J2872" s="27">
        <f t="shared" si="1037"/>
        <v>60074800</v>
      </c>
      <c r="K2872" s="27">
        <f t="shared" si="1037"/>
        <v>19610800</v>
      </c>
      <c r="L2872" s="27">
        <f t="shared" si="1013"/>
        <v>40464000</v>
      </c>
      <c r="M2872" s="27">
        <f t="shared" ref="M2872:Q2872" si="1038">+M2873</f>
        <v>40464000</v>
      </c>
      <c r="N2872" s="27">
        <f t="shared" si="1038"/>
        <v>40464000</v>
      </c>
      <c r="O2872" s="27">
        <f t="shared" si="1038"/>
        <v>40464000</v>
      </c>
      <c r="P2872" s="27">
        <f t="shared" si="1038"/>
        <v>40451000</v>
      </c>
      <c r="Q2872" s="27">
        <f t="shared" si="1038"/>
        <v>40451000</v>
      </c>
    </row>
    <row r="2873" spans="1:17" ht="32.25" thickBot="1" x14ac:dyDescent="0.3">
      <c r="A2873" s="87" t="s">
        <v>519</v>
      </c>
      <c r="B2873" s="18" t="s">
        <v>85</v>
      </c>
      <c r="C2873" s="19" t="s">
        <v>16</v>
      </c>
      <c r="D2873" s="19">
        <v>20</v>
      </c>
      <c r="E2873" s="19" t="s">
        <v>14</v>
      </c>
      <c r="F2873" s="20" t="s">
        <v>86</v>
      </c>
      <c r="G2873" s="21">
        <v>0</v>
      </c>
      <c r="H2873" s="21">
        <v>0</v>
      </c>
      <c r="I2873" s="21">
        <v>0</v>
      </c>
      <c r="J2873" s="21">
        <v>60074800</v>
      </c>
      <c r="K2873" s="21">
        <v>19610800</v>
      </c>
      <c r="L2873" s="21">
        <f>+H2873-I2873+J2873-K2873</f>
        <v>40464000</v>
      </c>
      <c r="M2873" s="21">
        <v>40464000</v>
      </c>
      <c r="N2873" s="25">
        <v>40464000</v>
      </c>
      <c r="O2873" s="25">
        <v>40464000</v>
      </c>
      <c r="P2873" s="21">
        <v>40451000</v>
      </c>
      <c r="Q2873" s="21">
        <v>40451000</v>
      </c>
    </row>
    <row r="2874" spans="1:17" ht="19.5" thickBot="1" x14ac:dyDescent="0.3">
      <c r="A2874" s="87" t="s">
        <v>519</v>
      </c>
      <c r="B2874" s="15" t="s">
        <v>87</v>
      </c>
      <c r="C2874" s="12" t="s">
        <v>16</v>
      </c>
      <c r="D2874" s="12">
        <v>20</v>
      </c>
      <c r="E2874" s="12" t="s">
        <v>14</v>
      </c>
      <c r="F2874" s="16" t="s">
        <v>88</v>
      </c>
      <c r="G2874" s="27">
        <f>+G2875+G2877+G2876</f>
        <v>0</v>
      </c>
      <c r="H2874" s="27">
        <f>+H2875+H2877+H2876</f>
        <v>0</v>
      </c>
      <c r="I2874" s="27">
        <f>+I2875+I2877+I2876</f>
        <v>0</v>
      </c>
      <c r="J2874" s="27">
        <f>+J2875+J2877+J2876</f>
        <v>27636978</v>
      </c>
      <c r="K2874" s="27">
        <f>+K2875+K2877+K2876</f>
        <v>0</v>
      </c>
      <c r="L2874" s="27">
        <f t="shared" si="1013"/>
        <v>27636978</v>
      </c>
      <c r="M2874" s="27">
        <f t="shared" ref="M2874:Q2874" si="1039">+M2875+M2877+M2876</f>
        <v>27636978</v>
      </c>
      <c r="N2874" s="27">
        <f t="shared" si="1039"/>
        <v>26159656.880000003</v>
      </c>
      <c r="O2874" s="27">
        <f t="shared" si="1039"/>
        <v>25446083.5</v>
      </c>
      <c r="P2874" s="27">
        <f t="shared" si="1039"/>
        <v>4329890.5</v>
      </c>
      <c r="Q2874" s="27">
        <f t="shared" si="1039"/>
        <v>4329890.5</v>
      </c>
    </row>
    <row r="2875" spans="1:17" ht="32.25" thickBot="1" x14ac:dyDescent="0.3">
      <c r="A2875" s="87" t="s">
        <v>519</v>
      </c>
      <c r="B2875" s="18" t="s">
        <v>89</v>
      </c>
      <c r="C2875" s="19" t="s">
        <v>16</v>
      </c>
      <c r="D2875" s="19">
        <v>20</v>
      </c>
      <c r="E2875" s="19" t="s">
        <v>14</v>
      </c>
      <c r="F2875" s="20" t="s">
        <v>90</v>
      </c>
      <c r="G2875" s="21">
        <v>0</v>
      </c>
      <c r="H2875" s="21">
        <v>0</v>
      </c>
      <c r="I2875" s="21">
        <v>0</v>
      </c>
      <c r="J2875" s="21">
        <f>500000+501000+1000000+12841885</f>
        <v>14842885</v>
      </c>
      <c r="K2875" s="21">
        <v>0</v>
      </c>
      <c r="L2875" s="21">
        <f t="shared" si="1013"/>
        <v>14842885</v>
      </c>
      <c r="M2875" s="21">
        <v>14842885</v>
      </c>
      <c r="N2875" s="25">
        <v>13962710.26</v>
      </c>
      <c r="O2875" s="25">
        <v>13763650.880000001</v>
      </c>
      <c r="P2875" s="21">
        <v>1119900.8799999999</v>
      </c>
      <c r="Q2875" s="21">
        <v>1119900.8799999999</v>
      </c>
    </row>
    <row r="2876" spans="1:17" ht="19.5" thickBot="1" x14ac:dyDescent="0.3">
      <c r="A2876" s="87" t="s">
        <v>519</v>
      </c>
      <c r="B2876" s="18" t="s">
        <v>91</v>
      </c>
      <c r="C2876" s="19" t="s">
        <v>16</v>
      </c>
      <c r="D2876" s="19">
        <v>20</v>
      </c>
      <c r="E2876" s="19" t="s">
        <v>14</v>
      </c>
      <c r="F2876" s="20" t="s">
        <v>92</v>
      </c>
      <c r="G2876" s="21">
        <v>0</v>
      </c>
      <c r="H2876" s="21">
        <v>0</v>
      </c>
      <c r="I2876" s="21">
        <v>0</v>
      </c>
      <c r="J2876" s="21">
        <f>1000000+1280000+523600</f>
        <v>2803600</v>
      </c>
      <c r="K2876" s="21">
        <v>0</v>
      </c>
      <c r="L2876" s="21">
        <f t="shared" si="1013"/>
        <v>2803600</v>
      </c>
      <c r="M2876" s="21">
        <v>2803600</v>
      </c>
      <c r="N2876" s="25">
        <v>2264218.6</v>
      </c>
      <c r="O2876" s="25">
        <v>2222568.6</v>
      </c>
      <c r="P2876" s="21">
        <v>1740618.6</v>
      </c>
      <c r="Q2876" s="21">
        <v>1740618.6</v>
      </c>
    </row>
    <row r="2877" spans="1:17" ht="32.25" thickBot="1" x14ac:dyDescent="0.3">
      <c r="A2877" s="87" t="s">
        <v>519</v>
      </c>
      <c r="B2877" s="18" t="s">
        <v>93</v>
      </c>
      <c r="C2877" s="19" t="s">
        <v>16</v>
      </c>
      <c r="D2877" s="19">
        <v>20</v>
      </c>
      <c r="E2877" s="19" t="s">
        <v>14</v>
      </c>
      <c r="F2877" s="20" t="s">
        <v>94</v>
      </c>
      <c r="G2877" s="21">
        <v>0</v>
      </c>
      <c r="H2877" s="21">
        <v>0</v>
      </c>
      <c r="I2877" s="21">
        <v>0</v>
      </c>
      <c r="J2877" s="21">
        <f>500000+500000+1000000+7990493</f>
        <v>9990493</v>
      </c>
      <c r="K2877" s="21">
        <v>0</v>
      </c>
      <c r="L2877" s="21">
        <f t="shared" si="1013"/>
        <v>9990493</v>
      </c>
      <c r="M2877" s="21">
        <v>9990493</v>
      </c>
      <c r="N2877" s="25">
        <v>9932728.0199999996</v>
      </c>
      <c r="O2877" s="25">
        <v>9459864.0199999996</v>
      </c>
      <c r="P2877" s="21">
        <v>1469371.02</v>
      </c>
      <c r="Q2877" s="21">
        <v>1469371.02</v>
      </c>
    </row>
    <row r="2878" spans="1:17" ht="19.5" thickBot="1" x14ac:dyDescent="0.3">
      <c r="A2878" s="87" t="s">
        <v>519</v>
      </c>
      <c r="B2878" s="15" t="s">
        <v>95</v>
      </c>
      <c r="C2878" s="12" t="s">
        <v>16</v>
      </c>
      <c r="D2878" s="12">
        <v>20</v>
      </c>
      <c r="E2878" s="12" t="s">
        <v>14</v>
      </c>
      <c r="F2878" s="16" t="s">
        <v>96</v>
      </c>
      <c r="G2878" s="29">
        <f>+G2879+G2898</f>
        <v>19419071000</v>
      </c>
      <c r="H2878" s="29">
        <f>+H2879+H2898</f>
        <v>0</v>
      </c>
      <c r="I2878" s="29">
        <f>+I2879+I2898</f>
        <v>0</v>
      </c>
      <c r="J2878" s="29">
        <f>+J2879+J2898</f>
        <v>908978515.72000003</v>
      </c>
      <c r="K2878" s="29">
        <f>+K2879+K2898</f>
        <v>977079493.72000003</v>
      </c>
      <c r="L2878" s="29">
        <f t="shared" si="1013"/>
        <v>-68100978</v>
      </c>
      <c r="M2878" s="29">
        <f t="shared" ref="M2878:Q2878" si="1040">+M2879+M2898</f>
        <v>19350970022</v>
      </c>
      <c r="N2878" s="29">
        <f t="shared" si="1040"/>
        <v>18345208964.489998</v>
      </c>
      <c r="O2878" s="29">
        <f t="shared" si="1040"/>
        <v>16918258303.08</v>
      </c>
      <c r="P2878" s="29">
        <f t="shared" si="1040"/>
        <v>14952683549.009996</v>
      </c>
      <c r="Q2878" s="29">
        <f t="shared" si="1040"/>
        <v>14891311252.999998</v>
      </c>
    </row>
    <row r="2879" spans="1:17" ht="19.5" thickBot="1" x14ac:dyDescent="0.3">
      <c r="A2879" s="87" t="s">
        <v>519</v>
      </c>
      <c r="B2879" s="15" t="s">
        <v>97</v>
      </c>
      <c r="C2879" s="12" t="s">
        <v>16</v>
      </c>
      <c r="D2879" s="12">
        <v>20</v>
      </c>
      <c r="E2879" s="12" t="s">
        <v>14</v>
      </c>
      <c r="F2879" s="16" t="s">
        <v>98</v>
      </c>
      <c r="G2879" s="27">
        <f>+G2880+G2884+G2893</f>
        <v>189934492</v>
      </c>
      <c r="H2879" s="27">
        <f t="shared" ref="H2879:K2879" si="1041">+H2880+H2884+H2893</f>
        <v>0</v>
      </c>
      <c r="I2879" s="27">
        <f t="shared" si="1041"/>
        <v>0</v>
      </c>
      <c r="J2879" s="27">
        <f t="shared" si="1041"/>
        <v>158888326.11000001</v>
      </c>
      <c r="K2879" s="27">
        <f t="shared" si="1041"/>
        <v>22723562.109999999</v>
      </c>
      <c r="L2879" s="27">
        <f>+H2879-I2879+J2879-K2879</f>
        <v>136164764</v>
      </c>
      <c r="M2879" s="27">
        <f t="shared" ref="M2879:Q2879" si="1042">+M2880+M2884+M2893</f>
        <v>326099256</v>
      </c>
      <c r="N2879" s="27">
        <f t="shared" si="1042"/>
        <v>294643346</v>
      </c>
      <c r="O2879" s="27">
        <f t="shared" si="1042"/>
        <v>293242765.03000003</v>
      </c>
      <c r="P2879" s="27">
        <f t="shared" si="1042"/>
        <v>128094198.62999998</v>
      </c>
      <c r="Q2879" s="27">
        <f t="shared" si="1042"/>
        <v>125785692.62999998</v>
      </c>
    </row>
    <row r="2880" spans="1:17" ht="48" thickBot="1" x14ac:dyDescent="0.3">
      <c r="A2880" s="87" t="s">
        <v>519</v>
      </c>
      <c r="B2880" s="15" t="s">
        <v>99</v>
      </c>
      <c r="C2880" s="12" t="s">
        <v>16</v>
      </c>
      <c r="D2880" s="12">
        <v>20</v>
      </c>
      <c r="E2880" s="12" t="s">
        <v>14</v>
      </c>
      <c r="F2880" s="16" t="s">
        <v>100</v>
      </c>
      <c r="G2880" s="27">
        <f>+G2881+G2882+G2883</f>
        <v>22285314</v>
      </c>
      <c r="H2880" s="27">
        <f>+H2881+H2882+H2883</f>
        <v>0</v>
      </c>
      <c r="I2880" s="27">
        <f>+I2881+I2882+I2883</f>
        <v>0</v>
      </c>
      <c r="J2880" s="27">
        <f>+J2881+J2882+J2883</f>
        <v>46197953.299999997</v>
      </c>
      <c r="K2880" s="27">
        <f>+K2881+K2882+K2883</f>
        <v>3000000</v>
      </c>
      <c r="L2880" s="27">
        <f t="shared" ref="L2880:L2955" si="1043">+H2880-I2880+J2880-K2880</f>
        <v>43197953.299999997</v>
      </c>
      <c r="M2880" s="27">
        <f t="shared" ref="M2880:Q2880" si="1044">+M2881+M2882+M2883</f>
        <v>65483267.299999997</v>
      </c>
      <c r="N2880" s="27">
        <f t="shared" si="1044"/>
        <v>45767957.890000001</v>
      </c>
      <c r="O2880" s="27">
        <f t="shared" si="1044"/>
        <v>45683071.930000007</v>
      </c>
      <c r="P2880" s="27">
        <f t="shared" si="1044"/>
        <v>15168504.85</v>
      </c>
      <c r="Q2880" s="27">
        <f t="shared" si="1044"/>
        <v>15168504.85</v>
      </c>
    </row>
    <row r="2881" spans="1:17" ht="48" thickBot="1" x14ac:dyDescent="0.3">
      <c r="A2881" s="87" t="s">
        <v>519</v>
      </c>
      <c r="B2881" s="18" t="s">
        <v>101</v>
      </c>
      <c r="C2881" s="19" t="s">
        <v>16</v>
      </c>
      <c r="D2881" s="19">
        <v>20</v>
      </c>
      <c r="E2881" s="19" t="s">
        <v>14</v>
      </c>
      <c r="F2881" s="20" t="s">
        <v>102</v>
      </c>
      <c r="G2881" s="21">
        <v>17785314</v>
      </c>
      <c r="H2881" s="21">
        <v>0</v>
      </c>
      <c r="I2881" s="21">
        <v>0</v>
      </c>
      <c r="J2881" s="21">
        <v>40432155</v>
      </c>
      <c r="K2881" s="21">
        <v>0</v>
      </c>
      <c r="L2881" s="21">
        <f t="shared" si="1043"/>
        <v>40432155</v>
      </c>
      <c r="M2881" s="21">
        <v>58217469</v>
      </c>
      <c r="N2881" s="25">
        <v>38502159.590000004</v>
      </c>
      <c r="O2881" s="25">
        <v>38418255.090000004</v>
      </c>
      <c r="P2881" s="21">
        <v>13705401.15</v>
      </c>
      <c r="Q2881" s="21">
        <v>13705401.15</v>
      </c>
    </row>
    <row r="2882" spans="1:17" ht="32.25" thickBot="1" x14ac:dyDescent="0.3">
      <c r="A2882" s="87" t="s">
        <v>519</v>
      </c>
      <c r="B2882" s="18" t="s">
        <v>103</v>
      </c>
      <c r="C2882" s="19" t="s">
        <v>16</v>
      </c>
      <c r="D2882" s="19">
        <v>20</v>
      </c>
      <c r="E2882" s="19" t="s">
        <v>14</v>
      </c>
      <c r="F2882" s="20" t="s">
        <v>104</v>
      </c>
      <c r="G2882" s="21">
        <v>1500000</v>
      </c>
      <c r="H2882" s="21">
        <v>0</v>
      </c>
      <c r="I2882" s="21">
        <v>0</v>
      </c>
      <c r="J2882" s="21">
        <f>2127429.6+3638368.7</f>
        <v>5765798.3000000007</v>
      </c>
      <c r="K2882" s="21">
        <v>0</v>
      </c>
      <c r="L2882" s="21">
        <f t="shared" si="1043"/>
        <v>5765798.3000000007</v>
      </c>
      <c r="M2882" s="21">
        <v>7265798.3000000007</v>
      </c>
      <c r="N2882" s="25">
        <v>7265798.2999999998</v>
      </c>
      <c r="O2882" s="25">
        <v>7264816.8399999999</v>
      </c>
      <c r="P2882" s="21">
        <v>1463103.7</v>
      </c>
      <c r="Q2882" s="21">
        <v>1463103.7</v>
      </c>
    </row>
    <row r="2883" spans="1:17" ht="19.5" thickBot="1" x14ac:dyDescent="0.3">
      <c r="A2883" s="87" t="s">
        <v>519</v>
      </c>
      <c r="B2883" s="18" t="s">
        <v>105</v>
      </c>
      <c r="C2883" s="19" t="s">
        <v>16</v>
      </c>
      <c r="D2883" s="19">
        <v>20</v>
      </c>
      <c r="E2883" s="19" t="s">
        <v>14</v>
      </c>
      <c r="F2883" s="20" t="s">
        <v>106</v>
      </c>
      <c r="G2883" s="21">
        <v>3000000</v>
      </c>
      <c r="H2883" s="21">
        <v>0</v>
      </c>
      <c r="I2883" s="21">
        <v>0</v>
      </c>
      <c r="J2883" s="21">
        <v>0</v>
      </c>
      <c r="K2883" s="21">
        <v>3000000</v>
      </c>
      <c r="L2883" s="21">
        <f t="shared" si="1043"/>
        <v>-3000000</v>
      </c>
      <c r="M2883" s="21">
        <v>0</v>
      </c>
      <c r="N2883" s="25">
        <v>0</v>
      </c>
      <c r="O2883" s="25">
        <v>0</v>
      </c>
      <c r="P2883" s="21">
        <v>0</v>
      </c>
      <c r="Q2883" s="21">
        <v>0</v>
      </c>
    </row>
    <row r="2884" spans="1:17" ht="32.25" thickBot="1" x14ac:dyDescent="0.3">
      <c r="A2884" s="87" t="s">
        <v>519</v>
      </c>
      <c r="B2884" s="30" t="s">
        <v>107</v>
      </c>
      <c r="C2884" s="12" t="s">
        <v>16</v>
      </c>
      <c r="D2884" s="12">
        <v>20</v>
      </c>
      <c r="E2884" s="12" t="s">
        <v>14</v>
      </c>
      <c r="F2884" s="16" t="s">
        <v>108</v>
      </c>
      <c r="G2884" s="27">
        <f t="shared" ref="G2884:J2884" si="1045">+G2886+G2887+G2889+G2890+G2892+G2888+G2885+G2891</f>
        <v>167649178</v>
      </c>
      <c r="H2884" s="27">
        <f t="shared" si="1045"/>
        <v>0</v>
      </c>
      <c r="I2884" s="27">
        <f t="shared" si="1045"/>
        <v>0</v>
      </c>
      <c r="J2884" s="27">
        <f t="shared" si="1045"/>
        <v>101603312.81</v>
      </c>
      <c r="K2884" s="27">
        <f>+K2886+K2887+K2889+K2890+K2892+K2888+K2885+K2891</f>
        <v>19723562.109999999</v>
      </c>
      <c r="L2884" s="27">
        <f>+H2884-I2884+J2884-K2884</f>
        <v>81879750.700000003</v>
      </c>
      <c r="M2884" s="27">
        <f>+M2886+M2887+M2889+M2890+M2892+M2888+M2885+M2891</f>
        <v>249528928.69999999</v>
      </c>
      <c r="N2884" s="27">
        <f>+N2886+N2887+N2889+N2890+N2892+N2888+N2885+N2891</f>
        <v>245671078.10999998</v>
      </c>
      <c r="O2884" s="27">
        <f>+O2886+O2887+O2889+O2890+O2892+O2888+O2885+O2891</f>
        <v>244360508.28</v>
      </c>
      <c r="P2884" s="27">
        <f t="shared" ref="P2884:Q2884" si="1046">+P2886+P2887+P2889+P2890+P2892+P2888+P2885+P2891</f>
        <v>112467532.95999999</v>
      </c>
      <c r="Q2884" s="27">
        <f t="shared" si="1046"/>
        <v>110159026.95999999</v>
      </c>
    </row>
    <row r="2885" spans="1:17" ht="32.25" thickBot="1" x14ac:dyDescent="0.3">
      <c r="A2885" s="87" t="s">
        <v>519</v>
      </c>
      <c r="B2885" s="18" t="s">
        <v>109</v>
      </c>
      <c r="C2885" s="19" t="s">
        <v>16</v>
      </c>
      <c r="D2885" s="19">
        <v>20</v>
      </c>
      <c r="E2885" s="19" t="s">
        <v>14</v>
      </c>
      <c r="F2885" s="20" t="s">
        <v>110</v>
      </c>
      <c r="G2885" s="21">
        <v>0</v>
      </c>
      <c r="H2885" s="21">
        <v>0</v>
      </c>
      <c r="I2885" s="21">
        <v>0</v>
      </c>
      <c r="J2885" s="21">
        <v>7056000</v>
      </c>
      <c r="K2885" s="21">
        <v>2448000</v>
      </c>
      <c r="L2885" s="21">
        <f t="shared" ref="L2885:L2892" si="1047">+H2885-I2885+J2885-K2885</f>
        <v>4608000</v>
      </c>
      <c r="M2885" s="21">
        <v>4608000</v>
      </c>
      <c r="N2885" s="25">
        <v>4608000</v>
      </c>
      <c r="O2885" s="25">
        <v>4608000</v>
      </c>
      <c r="P2885" s="21">
        <v>4608000</v>
      </c>
      <c r="Q2885" s="21">
        <v>4608000</v>
      </c>
    </row>
    <row r="2886" spans="1:17" ht="32.25" thickBot="1" x14ac:dyDescent="0.3">
      <c r="A2886" s="87" t="s">
        <v>519</v>
      </c>
      <c r="B2886" s="31" t="s">
        <v>111</v>
      </c>
      <c r="C2886" s="19" t="s">
        <v>16</v>
      </c>
      <c r="D2886" s="19">
        <v>20</v>
      </c>
      <c r="E2886" s="19" t="s">
        <v>14</v>
      </c>
      <c r="F2886" s="20" t="s">
        <v>112</v>
      </c>
      <c r="G2886" s="21">
        <v>97696672</v>
      </c>
      <c r="H2886" s="21">
        <v>0</v>
      </c>
      <c r="I2886" s="21">
        <v>0</v>
      </c>
      <c r="J2886" s="21">
        <v>0</v>
      </c>
      <c r="K2886" s="21">
        <v>17275562.109999999</v>
      </c>
      <c r="L2886" s="21">
        <f t="shared" si="1047"/>
        <v>-17275562.109999999</v>
      </c>
      <c r="M2886" s="21">
        <v>80421109.890000001</v>
      </c>
      <c r="N2886" s="25">
        <v>79910805.219999999</v>
      </c>
      <c r="O2886" s="25">
        <v>79798716.489999995</v>
      </c>
      <c r="P2886" s="21">
        <v>6353590.9000000004</v>
      </c>
      <c r="Q2886" s="21">
        <v>6353590.9000000004</v>
      </c>
    </row>
    <row r="2887" spans="1:17" ht="48" thickBot="1" x14ac:dyDescent="0.3">
      <c r="A2887" s="87" t="s">
        <v>519</v>
      </c>
      <c r="B2887" s="31" t="s">
        <v>113</v>
      </c>
      <c r="C2887" s="19" t="s">
        <v>16</v>
      </c>
      <c r="D2887" s="19">
        <v>20</v>
      </c>
      <c r="E2887" s="19" t="s">
        <v>14</v>
      </c>
      <c r="F2887" s="20" t="s">
        <v>114</v>
      </c>
      <c r="G2887" s="21">
        <v>53360773</v>
      </c>
      <c r="H2887" s="21">
        <v>0</v>
      </c>
      <c r="I2887" s="21">
        <v>0</v>
      </c>
      <c r="J2887" s="21">
        <v>7788434</v>
      </c>
      <c r="K2887" s="21">
        <v>0</v>
      </c>
      <c r="L2887" s="21">
        <f t="shared" si="1047"/>
        <v>7788434</v>
      </c>
      <c r="M2887" s="21">
        <v>61149207</v>
      </c>
      <c r="N2887" s="25">
        <v>61109092</v>
      </c>
      <c r="O2887" s="25">
        <v>61108376.259999998</v>
      </c>
      <c r="P2887" s="21">
        <v>54467583.259999998</v>
      </c>
      <c r="Q2887" s="21">
        <v>52159077.259999998</v>
      </c>
    </row>
    <row r="2888" spans="1:17" ht="19.5" thickBot="1" x14ac:dyDescent="0.3">
      <c r="A2888" s="87" t="s">
        <v>519</v>
      </c>
      <c r="B2888" s="31" t="s">
        <v>115</v>
      </c>
      <c r="C2888" s="19" t="s">
        <v>16</v>
      </c>
      <c r="D2888" s="19">
        <v>20</v>
      </c>
      <c r="E2888" s="19" t="s">
        <v>14</v>
      </c>
      <c r="F2888" s="20" t="s">
        <v>116</v>
      </c>
      <c r="G2888" s="21">
        <v>3000000</v>
      </c>
      <c r="H2888" s="21">
        <v>0</v>
      </c>
      <c r="I2888" s="21">
        <v>0</v>
      </c>
      <c r="J2888" s="21">
        <v>0</v>
      </c>
      <c r="K2888" s="21">
        <v>0</v>
      </c>
      <c r="L2888" s="21">
        <f t="shared" si="1047"/>
        <v>0</v>
      </c>
      <c r="M2888" s="21">
        <v>3000000</v>
      </c>
      <c r="N2888" s="25">
        <v>282700</v>
      </c>
      <c r="O2888" s="25">
        <v>281712.44</v>
      </c>
      <c r="P2888" s="21">
        <v>281712.44</v>
      </c>
      <c r="Q2888" s="21">
        <v>281712.44</v>
      </c>
    </row>
    <row r="2889" spans="1:17" ht="48" thickBot="1" x14ac:dyDescent="0.3">
      <c r="A2889" s="87" t="s">
        <v>519</v>
      </c>
      <c r="B2889" s="31" t="s">
        <v>117</v>
      </c>
      <c r="C2889" s="19" t="s">
        <v>16</v>
      </c>
      <c r="D2889" s="19">
        <v>20</v>
      </c>
      <c r="E2889" s="19" t="s">
        <v>14</v>
      </c>
      <c r="F2889" s="20" t="s">
        <v>118</v>
      </c>
      <c r="G2889" s="21">
        <v>3492117</v>
      </c>
      <c r="H2889" s="21">
        <v>0</v>
      </c>
      <c r="I2889" s="21">
        <v>0</v>
      </c>
      <c r="J2889" s="21">
        <f>2000000+4566885+1474650</f>
        <v>8041535</v>
      </c>
      <c r="K2889" s="21">
        <v>0</v>
      </c>
      <c r="L2889" s="21">
        <f t="shared" si="1047"/>
        <v>8041535</v>
      </c>
      <c r="M2889" s="21">
        <v>11533652</v>
      </c>
      <c r="N2889" s="25">
        <v>10996688.67</v>
      </c>
      <c r="O2889" s="25">
        <v>10934535.84</v>
      </c>
      <c r="P2889" s="21">
        <v>5952328.5099999998</v>
      </c>
      <c r="Q2889" s="21">
        <v>5952328.5099999998</v>
      </c>
    </row>
    <row r="2890" spans="1:17" ht="19.5" thickBot="1" x14ac:dyDescent="0.3">
      <c r="A2890" s="87" t="s">
        <v>519</v>
      </c>
      <c r="B2890" s="31" t="s">
        <v>119</v>
      </c>
      <c r="C2890" s="19" t="s">
        <v>16</v>
      </c>
      <c r="D2890" s="19">
        <v>20</v>
      </c>
      <c r="E2890" s="19" t="s">
        <v>14</v>
      </c>
      <c r="F2890" s="20" t="s">
        <v>120</v>
      </c>
      <c r="G2890" s="21">
        <v>8099616</v>
      </c>
      <c r="H2890" s="21">
        <v>0</v>
      </c>
      <c r="I2890" s="21">
        <v>0</v>
      </c>
      <c r="J2890" s="21">
        <f>2546667+5098854+5811738+6139144.91</f>
        <v>19596403.91</v>
      </c>
      <c r="K2890" s="21">
        <v>0</v>
      </c>
      <c r="L2890" s="21">
        <f t="shared" si="1047"/>
        <v>19596403.91</v>
      </c>
      <c r="M2890" s="21">
        <v>27696019.91</v>
      </c>
      <c r="N2890" s="25">
        <v>27696019.91</v>
      </c>
      <c r="O2890" s="25">
        <v>27695025.77</v>
      </c>
      <c r="P2890" s="21">
        <v>10417105.550000001</v>
      </c>
      <c r="Q2890" s="21">
        <v>10417105.550000001</v>
      </c>
    </row>
    <row r="2891" spans="1:17" ht="32.25" thickBot="1" x14ac:dyDescent="0.3">
      <c r="A2891" s="87" t="s">
        <v>519</v>
      </c>
      <c r="B2891" s="31" t="s">
        <v>121</v>
      </c>
      <c r="C2891" s="19" t="s">
        <v>16</v>
      </c>
      <c r="D2891" s="19">
        <v>20</v>
      </c>
      <c r="E2891" s="19" t="s">
        <v>14</v>
      </c>
      <c r="F2891" s="20" t="s">
        <v>122</v>
      </c>
      <c r="G2891" s="21">
        <v>0</v>
      </c>
      <c r="H2891" s="21">
        <v>0</v>
      </c>
      <c r="I2891" s="21">
        <v>0</v>
      </c>
      <c r="J2891" s="21">
        <v>223350</v>
      </c>
      <c r="K2891" s="21">
        <v>0</v>
      </c>
      <c r="L2891" s="21">
        <f t="shared" si="1047"/>
        <v>223350</v>
      </c>
      <c r="M2891" s="21">
        <v>223350</v>
      </c>
      <c r="N2891" s="25">
        <v>170182.41</v>
      </c>
      <c r="O2891" s="25">
        <v>170182.41</v>
      </c>
      <c r="P2891" s="21">
        <v>109625.83</v>
      </c>
      <c r="Q2891" s="21">
        <v>109625.83</v>
      </c>
    </row>
    <row r="2892" spans="1:17" ht="19.5" thickBot="1" x14ac:dyDescent="0.3">
      <c r="A2892" s="87" t="s">
        <v>519</v>
      </c>
      <c r="B2892" s="31" t="s">
        <v>123</v>
      </c>
      <c r="C2892" s="19" t="s">
        <v>16</v>
      </c>
      <c r="D2892" s="19">
        <v>20</v>
      </c>
      <c r="E2892" s="19" t="s">
        <v>14</v>
      </c>
      <c r="F2892" s="20" t="s">
        <v>124</v>
      </c>
      <c r="G2892" s="21">
        <v>2000000</v>
      </c>
      <c r="H2892" s="21">
        <v>0</v>
      </c>
      <c r="I2892" s="21">
        <v>0</v>
      </c>
      <c r="J2892" s="21">
        <f>37000000+18587660+3309929.9</f>
        <v>58897589.899999999</v>
      </c>
      <c r="K2892" s="21">
        <v>0</v>
      </c>
      <c r="L2892" s="21">
        <f t="shared" si="1047"/>
        <v>58897589.899999999</v>
      </c>
      <c r="M2892" s="21">
        <v>60897589.899999999</v>
      </c>
      <c r="N2892" s="25">
        <v>60897589.899999999</v>
      </c>
      <c r="O2892" s="25">
        <v>59763959.07</v>
      </c>
      <c r="P2892" s="21">
        <v>30277586.469999999</v>
      </c>
      <c r="Q2892" s="21">
        <v>30277586.469999999</v>
      </c>
    </row>
    <row r="2893" spans="1:17" ht="32.25" thickBot="1" x14ac:dyDescent="0.3">
      <c r="A2893" s="87" t="s">
        <v>519</v>
      </c>
      <c r="B2893" s="15" t="s">
        <v>125</v>
      </c>
      <c r="C2893" s="12" t="s">
        <v>16</v>
      </c>
      <c r="D2893" s="12">
        <v>20</v>
      </c>
      <c r="E2893" s="12" t="s">
        <v>14</v>
      </c>
      <c r="F2893" s="16" t="s">
        <v>126</v>
      </c>
      <c r="G2893" s="27">
        <f>+G2895+G2894+G2896+G2897</f>
        <v>0</v>
      </c>
      <c r="H2893" s="27">
        <f t="shared" ref="H2893:K2893" si="1048">+H2895+H2894+H2896+H2897</f>
        <v>0</v>
      </c>
      <c r="I2893" s="27">
        <f t="shared" si="1048"/>
        <v>0</v>
      </c>
      <c r="J2893" s="27">
        <f t="shared" si="1048"/>
        <v>11087060</v>
      </c>
      <c r="K2893" s="27">
        <f t="shared" si="1048"/>
        <v>0</v>
      </c>
      <c r="L2893" s="27">
        <f>+H2893-I2893+J2893-K2893</f>
        <v>11087060</v>
      </c>
      <c r="M2893" s="27">
        <f t="shared" ref="M2893:Q2893" si="1049">+M2895+M2894+M2896+M2897</f>
        <v>11087060</v>
      </c>
      <c r="N2893" s="27">
        <f t="shared" si="1049"/>
        <v>3204310</v>
      </c>
      <c r="O2893" s="27">
        <f t="shared" si="1049"/>
        <v>3199184.82</v>
      </c>
      <c r="P2893" s="27">
        <f t="shared" si="1049"/>
        <v>458160.82</v>
      </c>
      <c r="Q2893" s="27">
        <f t="shared" si="1049"/>
        <v>458160.82</v>
      </c>
    </row>
    <row r="2894" spans="1:17" ht="32.25" thickBot="1" x14ac:dyDescent="0.3">
      <c r="A2894" s="87" t="s">
        <v>519</v>
      </c>
      <c r="B2894" s="18" t="s">
        <v>127</v>
      </c>
      <c r="C2894" s="19" t="s">
        <v>16</v>
      </c>
      <c r="D2894" s="19">
        <v>20</v>
      </c>
      <c r="E2894" s="19" t="s">
        <v>14</v>
      </c>
      <c r="F2894" s="20" t="s">
        <v>128</v>
      </c>
      <c r="G2894" s="21">
        <v>0</v>
      </c>
      <c r="H2894" s="21">
        <v>0</v>
      </c>
      <c r="I2894" s="21">
        <v>0</v>
      </c>
      <c r="J2894" s="21">
        <v>842790</v>
      </c>
      <c r="K2894" s="21">
        <v>0</v>
      </c>
      <c r="L2894" s="21">
        <f>+H2894-I2894+J2894-K2894</f>
        <v>842790</v>
      </c>
      <c r="M2894" s="21">
        <v>842790</v>
      </c>
      <c r="N2894" s="25">
        <v>842790</v>
      </c>
      <c r="O2894" s="25">
        <v>842790</v>
      </c>
      <c r="P2894" s="21">
        <v>0</v>
      </c>
      <c r="Q2894" s="21">
        <v>0</v>
      </c>
    </row>
    <row r="2895" spans="1:17" ht="32.25" thickBot="1" x14ac:dyDescent="0.3">
      <c r="A2895" s="87" t="s">
        <v>519</v>
      </c>
      <c r="B2895" s="18" t="s">
        <v>129</v>
      </c>
      <c r="C2895" s="19" t="s">
        <v>16</v>
      </c>
      <c r="D2895" s="19">
        <v>20</v>
      </c>
      <c r="E2895" s="19" t="s">
        <v>14</v>
      </c>
      <c r="F2895" s="20" t="s">
        <v>90</v>
      </c>
      <c r="G2895" s="21">
        <v>0</v>
      </c>
      <c r="H2895" s="21">
        <v>0</v>
      </c>
      <c r="I2895" s="21">
        <v>0</v>
      </c>
      <c r="J2895" s="21">
        <v>8925000</v>
      </c>
      <c r="K2895" s="21">
        <v>0</v>
      </c>
      <c r="L2895" s="21">
        <f>+H2895-I2895+J2895-K2895</f>
        <v>8925000</v>
      </c>
      <c r="M2895" s="21">
        <v>8925000</v>
      </c>
      <c r="N2895" s="25">
        <v>1042250</v>
      </c>
      <c r="O2895" s="25">
        <v>1041260.82</v>
      </c>
      <c r="P2895" s="21">
        <v>458160.82</v>
      </c>
      <c r="Q2895" s="21">
        <v>458160.82</v>
      </c>
    </row>
    <row r="2896" spans="1:17" ht="19.5" thickBot="1" x14ac:dyDescent="0.3">
      <c r="A2896" s="87" t="s">
        <v>519</v>
      </c>
      <c r="B2896" s="18" t="s">
        <v>130</v>
      </c>
      <c r="C2896" s="19" t="s">
        <v>16</v>
      </c>
      <c r="D2896" s="19">
        <v>20</v>
      </c>
      <c r="E2896" s="19" t="s">
        <v>14</v>
      </c>
      <c r="F2896" s="20" t="s">
        <v>92</v>
      </c>
      <c r="G2896" s="21">
        <v>0</v>
      </c>
      <c r="H2896" s="21">
        <v>0</v>
      </c>
      <c r="I2896" s="21">
        <v>0</v>
      </c>
      <c r="J2896" s="21">
        <v>953920</v>
      </c>
      <c r="K2896" s="21">
        <v>0</v>
      </c>
      <c r="L2896" s="21">
        <f t="shared" ref="L2896:L2897" si="1050">+H2896-I2896+J2896-K2896</f>
        <v>953920</v>
      </c>
      <c r="M2896" s="21">
        <v>953920</v>
      </c>
      <c r="N2896" s="25">
        <v>953920</v>
      </c>
      <c r="O2896" s="25">
        <v>949784</v>
      </c>
      <c r="P2896" s="21">
        <v>0</v>
      </c>
      <c r="Q2896" s="21">
        <v>0</v>
      </c>
    </row>
    <row r="2897" spans="1:17" ht="32.25" thickBot="1" x14ac:dyDescent="0.3">
      <c r="A2897" s="87" t="s">
        <v>519</v>
      </c>
      <c r="B2897" s="18" t="s">
        <v>131</v>
      </c>
      <c r="C2897" s="19" t="s">
        <v>16</v>
      </c>
      <c r="D2897" s="19">
        <v>20</v>
      </c>
      <c r="E2897" s="19" t="s">
        <v>14</v>
      </c>
      <c r="F2897" s="20" t="s">
        <v>132</v>
      </c>
      <c r="G2897" s="21">
        <v>0</v>
      </c>
      <c r="H2897" s="21">
        <v>0</v>
      </c>
      <c r="I2897" s="21">
        <v>0</v>
      </c>
      <c r="J2897" s="21">
        <v>365350</v>
      </c>
      <c r="K2897" s="21">
        <v>0</v>
      </c>
      <c r="L2897" s="21">
        <f t="shared" si="1050"/>
        <v>365350</v>
      </c>
      <c r="M2897" s="21">
        <v>365350</v>
      </c>
      <c r="N2897" s="25">
        <v>365350</v>
      </c>
      <c r="O2897" s="25">
        <v>365350</v>
      </c>
      <c r="P2897" s="21">
        <v>0</v>
      </c>
      <c r="Q2897" s="21">
        <v>0</v>
      </c>
    </row>
    <row r="2898" spans="1:17" ht="19.5" thickBot="1" x14ac:dyDescent="0.3">
      <c r="A2898" s="87" t="s">
        <v>519</v>
      </c>
      <c r="B2898" s="15" t="s">
        <v>133</v>
      </c>
      <c r="C2898" s="12" t="s">
        <v>16</v>
      </c>
      <c r="D2898" s="12">
        <v>20</v>
      </c>
      <c r="E2898" s="12" t="s">
        <v>14</v>
      </c>
      <c r="F2898" s="16" t="s">
        <v>134</v>
      </c>
      <c r="G2898" s="27">
        <f>+G2901+G2912+G2919+G2925+G2908+G2899</f>
        <v>19229136508</v>
      </c>
      <c r="H2898" s="27">
        <f>+H2901+H2912+H2919+H2925+H2908+H2899</f>
        <v>0</v>
      </c>
      <c r="I2898" s="27">
        <f>+I2901+I2912+I2919+I2925+I2908+I2899</f>
        <v>0</v>
      </c>
      <c r="J2898" s="27">
        <f>+J2901+J2912+J2919+J2925+J2908+J2899</f>
        <v>750090189.61000001</v>
      </c>
      <c r="K2898" s="27">
        <f t="shared" ref="K2898" si="1051">+K2901+K2912+K2919+K2925+K2908+K2899</f>
        <v>954355931.61000001</v>
      </c>
      <c r="L2898" s="27">
        <f t="shared" si="1043"/>
        <v>-204265742</v>
      </c>
      <c r="M2898" s="27">
        <f t="shared" ref="M2898:Q2898" si="1052">+M2901+M2912+M2919+M2925+M2908+M2899</f>
        <v>19024870766</v>
      </c>
      <c r="N2898" s="27">
        <f t="shared" si="1052"/>
        <v>18050565618.489998</v>
      </c>
      <c r="O2898" s="27">
        <f t="shared" si="1052"/>
        <v>16625015538.049999</v>
      </c>
      <c r="P2898" s="27">
        <f t="shared" si="1052"/>
        <v>14824589350.379997</v>
      </c>
      <c r="Q2898" s="27">
        <f t="shared" si="1052"/>
        <v>14765525560.369999</v>
      </c>
    </row>
    <row r="2899" spans="1:17" ht="19.5" thickBot="1" x14ac:dyDescent="0.3">
      <c r="A2899" s="87" t="s">
        <v>519</v>
      </c>
      <c r="B2899" s="15" t="s">
        <v>135</v>
      </c>
      <c r="C2899" s="12" t="s">
        <v>16</v>
      </c>
      <c r="D2899" s="12">
        <v>20</v>
      </c>
      <c r="E2899" s="12" t="s">
        <v>14</v>
      </c>
      <c r="F2899" s="16" t="s">
        <v>136</v>
      </c>
      <c r="G2899" s="27">
        <f>+G2900</f>
        <v>0</v>
      </c>
      <c r="H2899" s="27">
        <f>+H2900</f>
        <v>0</v>
      </c>
      <c r="I2899" s="27">
        <f>+I2900</f>
        <v>0</v>
      </c>
      <c r="J2899" s="27">
        <f>+J2900</f>
        <v>10307123</v>
      </c>
      <c r="K2899" s="27">
        <f>+K2900</f>
        <v>0</v>
      </c>
      <c r="L2899" s="27">
        <f>+H2899-I2899+J2899-K2899</f>
        <v>10307123</v>
      </c>
      <c r="M2899" s="27">
        <f t="shared" ref="M2899:Q2899" si="1053">+M2900</f>
        <v>10307123</v>
      </c>
      <c r="N2899" s="27">
        <f t="shared" si="1053"/>
        <v>10307123</v>
      </c>
      <c r="O2899" s="27">
        <f t="shared" si="1053"/>
        <v>10000169.140000001</v>
      </c>
      <c r="P2899" s="27">
        <f t="shared" si="1053"/>
        <v>6569309.4800000004</v>
      </c>
      <c r="Q2899" s="27">
        <f t="shared" si="1053"/>
        <v>6569309.4800000004</v>
      </c>
    </row>
    <row r="2900" spans="1:17" ht="19.5" thickBot="1" x14ac:dyDescent="0.3">
      <c r="A2900" s="87" t="s">
        <v>519</v>
      </c>
      <c r="B2900" s="18" t="s">
        <v>137</v>
      </c>
      <c r="C2900" s="19" t="s">
        <v>16</v>
      </c>
      <c r="D2900" s="19">
        <v>20</v>
      </c>
      <c r="E2900" s="19" t="s">
        <v>14</v>
      </c>
      <c r="F2900" s="20" t="s">
        <v>138</v>
      </c>
      <c r="G2900" s="21">
        <v>0</v>
      </c>
      <c r="H2900" s="21">
        <v>0</v>
      </c>
      <c r="I2900" s="21">
        <v>0</v>
      </c>
      <c r="J2900" s="21">
        <f>10000000+306123+1000</f>
        <v>10307123</v>
      </c>
      <c r="K2900" s="21">
        <v>0</v>
      </c>
      <c r="L2900" s="21">
        <f>+H2900-I2900+J2900-K2900</f>
        <v>10307123</v>
      </c>
      <c r="M2900" s="21">
        <v>10307123</v>
      </c>
      <c r="N2900" s="25">
        <v>10307123</v>
      </c>
      <c r="O2900" s="25">
        <v>10000169.140000001</v>
      </c>
      <c r="P2900" s="21">
        <v>6569309.4800000004</v>
      </c>
      <c r="Q2900" s="21">
        <v>6569309.4800000004</v>
      </c>
    </row>
    <row r="2901" spans="1:17" ht="63.75" thickBot="1" x14ac:dyDescent="0.3">
      <c r="A2901" s="87" t="s">
        <v>519</v>
      </c>
      <c r="B2901" s="15" t="s">
        <v>139</v>
      </c>
      <c r="C2901" s="12" t="s">
        <v>16</v>
      </c>
      <c r="D2901" s="12">
        <v>20</v>
      </c>
      <c r="E2901" s="12" t="s">
        <v>14</v>
      </c>
      <c r="F2901" s="16" t="s">
        <v>140</v>
      </c>
      <c r="G2901" s="27">
        <f>+G2902+G2905+G2906+G2907+G2904+G2903</f>
        <v>952153325</v>
      </c>
      <c r="H2901" s="27">
        <f>+H2902+H2905+H2906+H2907+H2904+H2903</f>
        <v>0</v>
      </c>
      <c r="I2901" s="27">
        <f>+I2902+I2905+I2906+I2907+I2904+I2903</f>
        <v>0</v>
      </c>
      <c r="J2901" s="27">
        <f>+J2902+J2905+J2906+J2907+J2904+J2903</f>
        <v>45000000</v>
      </c>
      <c r="K2901" s="27">
        <f>+K2902+K2905+K2906+K2907+K2904+K2903</f>
        <v>58392931</v>
      </c>
      <c r="L2901" s="27">
        <f t="shared" si="1043"/>
        <v>-13392931</v>
      </c>
      <c r="M2901" s="27">
        <f t="shared" ref="M2901:Q2901" si="1054">+M2902+M2905+M2906+M2907+M2904+M2903</f>
        <v>938760394</v>
      </c>
      <c r="N2901" s="27">
        <f t="shared" si="1054"/>
        <v>898629023.42000008</v>
      </c>
      <c r="O2901" s="27">
        <f t="shared" si="1054"/>
        <v>725697670.70999992</v>
      </c>
      <c r="P2901" s="27">
        <f t="shared" si="1054"/>
        <v>655347649.41999996</v>
      </c>
      <c r="Q2901" s="27">
        <f t="shared" si="1054"/>
        <v>655347649.41999996</v>
      </c>
    </row>
    <row r="2902" spans="1:17" ht="32.25" thickBot="1" x14ac:dyDescent="0.3">
      <c r="A2902" s="87" t="s">
        <v>519</v>
      </c>
      <c r="B2902" s="18" t="s">
        <v>141</v>
      </c>
      <c r="C2902" s="19" t="s">
        <v>16</v>
      </c>
      <c r="D2902" s="19">
        <v>20</v>
      </c>
      <c r="E2902" s="19" t="s">
        <v>14</v>
      </c>
      <c r="F2902" s="20" t="s">
        <v>142</v>
      </c>
      <c r="G2902" s="21">
        <v>16420000</v>
      </c>
      <c r="H2902" s="21">
        <v>0</v>
      </c>
      <c r="I2902" s="21">
        <v>0</v>
      </c>
      <c r="J2902" s="21">
        <v>0</v>
      </c>
      <c r="K2902" s="21">
        <v>0</v>
      </c>
      <c r="L2902" s="21">
        <f t="shared" si="1043"/>
        <v>0</v>
      </c>
      <c r="M2902" s="21">
        <v>16420000</v>
      </c>
      <c r="N2902" s="25">
        <v>6277828.29</v>
      </c>
      <c r="O2902" s="25">
        <v>6277828.29</v>
      </c>
      <c r="P2902" s="21">
        <v>6277828.29</v>
      </c>
      <c r="Q2902" s="21">
        <v>6277828.29</v>
      </c>
    </row>
    <row r="2903" spans="1:17" ht="19.5" thickBot="1" x14ac:dyDescent="0.3">
      <c r="A2903" s="87" t="s">
        <v>519</v>
      </c>
      <c r="B2903" s="18" t="s">
        <v>143</v>
      </c>
      <c r="C2903" s="19" t="s">
        <v>16</v>
      </c>
      <c r="D2903" s="19">
        <v>20</v>
      </c>
      <c r="E2903" s="19" t="s">
        <v>14</v>
      </c>
      <c r="F2903" s="20" t="s">
        <v>144</v>
      </c>
      <c r="G2903" s="21">
        <v>86852600</v>
      </c>
      <c r="H2903" s="21">
        <v>0</v>
      </c>
      <c r="I2903" s="21">
        <v>0</v>
      </c>
      <c r="J2903" s="21">
        <v>45000000</v>
      </c>
      <c r="K2903" s="21">
        <v>0</v>
      </c>
      <c r="L2903" s="21">
        <f t="shared" si="1043"/>
        <v>45000000</v>
      </c>
      <c r="M2903" s="21">
        <v>131852600</v>
      </c>
      <c r="N2903" s="25">
        <v>130539048</v>
      </c>
      <c r="O2903" s="25">
        <v>130538104.54000001</v>
      </c>
      <c r="P2903" s="21">
        <v>130538104.54000001</v>
      </c>
      <c r="Q2903" s="21">
        <v>130538104.54000001</v>
      </c>
    </row>
    <row r="2904" spans="1:17" ht="19.5" thickBot="1" x14ac:dyDescent="0.3">
      <c r="A2904" s="87" t="s">
        <v>519</v>
      </c>
      <c r="B2904" s="18" t="s">
        <v>145</v>
      </c>
      <c r="C2904" s="19" t="s">
        <v>16</v>
      </c>
      <c r="D2904" s="19">
        <v>20</v>
      </c>
      <c r="E2904" s="19" t="s">
        <v>14</v>
      </c>
      <c r="F2904" s="20" t="s">
        <v>146</v>
      </c>
      <c r="G2904" s="21">
        <v>15717514</v>
      </c>
      <c r="H2904" s="21">
        <v>0</v>
      </c>
      <c r="I2904" s="21">
        <v>0</v>
      </c>
      <c r="J2904" s="21">
        <v>0</v>
      </c>
      <c r="K2904" s="21">
        <v>0</v>
      </c>
      <c r="L2904" s="21">
        <f t="shared" si="1043"/>
        <v>0</v>
      </c>
      <c r="M2904" s="21">
        <v>15717514</v>
      </c>
      <c r="N2904" s="25">
        <v>2942570</v>
      </c>
      <c r="O2904" s="25">
        <v>2941609.02</v>
      </c>
      <c r="P2904" s="21">
        <v>1792365.69</v>
      </c>
      <c r="Q2904" s="21">
        <v>1792365.69</v>
      </c>
    </row>
    <row r="2905" spans="1:17" ht="19.5" thickBot="1" x14ac:dyDescent="0.3">
      <c r="A2905" s="87" t="s">
        <v>519</v>
      </c>
      <c r="B2905" s="18" t="s">
        <v>147</v>
      </c>
      <c r="C2905" s="19" t="s">
        <v>16</v>
      </c>
      <c r="D2905" s="19">
        <v>20</v>
      </c>
      <c r="E2905" s="19" t="s">
        <v>14</v>
      </c>
      <c r="F2905" s="20" t="s">
        <v>148</v>
      </c>
      <c r="G2905" s="21">
        <v>25215211</v>
      </c>
      <c r="H2905" s="21">
        <v>0</v>
      </c>
      <c r="I2905" s="21">
        <v>0</v>
      </c>
      <c r="J2905" s="21">
        <v>0</v>
      </c>
      <c r="K2905" s="21">
        <v>0</v>
      </c>
      <c r="L2905" s="21">
        <f t="shared" si="1043"/>
        <v>0</v>
      </c>
      <c r="M2905" s="21">
        <v>25215211</v>
      </c>
      <c r="N2905" s="25">
        <v>9314508.1300000008</v>
      </c>
      <c r="O2905" s="25">
        <v>9313573.9900000002</v>
      </c>
      <c r="P2905" s="21">
        <v>9154924.0299999993</v>
      </c>
      <c r="Q2905" s="21">
        <v>9154924.0299999993</v>
      </c>
    </row>
    <row r="2906" spans="1:17" ht="19.5" thickBot="1" x14ac:dyDescent="0.3">
      <c r="A2906" s="87" t="s">
        <v>519</v>
      </c>
      <c r="B2906" s="18" t="s">
        <v>149</v>
      </c>
      <c r="C2906" s="19" t="s">
        <v>16</v>
      </c>
      <c r="D2906" s="19">
        <v>20</v>
      </c>
      <c r="E2906" s="19" t="s">
        <v>14</v>
      </c>
      <c r="F2906" s="20" t="s">
        <v>150</v>
      </c>
      <c r="G2906" s="21">
        <v>421698000</v>
      </c>
      <c r="H2906" s="21">
        <v>0</v>
      </c>
      <c r="I2906" s="21">
        <v>0</v>
      </c>
      <c r="J2906" s="21">
        <v>0</v>
      </c>
      <c r="K2906" s="21">
        <v>58392931</v>
      </c>
      <c r="L2906" s="21">
        <f t="shared" si="1043"/>
        <v>-58392931</v>
      </c>
      <c r="M2906" s="21">
        <v>363305069</v>
      </c>
      <c r="N2906" s="25">
        <v>363305069</v>
      </c>
      <c r="O2906" s="25">
        <v>318583844.87</v>
      </c>
      <c r="P2906" s="21">
        <v>249541716.87</v>
      </c>
      <c r="Q2906" s="21">
        <v>249541716.87</v>
      </c>
    </row>
    <row r="2907" spans="1:17" ht="32.25" thickBot="1" x14ac:dyDescent="0.3">
      <c r="A2907" s="87" t="s">
        <v>519</v>
      </c>
      <c r="B2907" s="18" t="s">
        <v>151</v>
      </c>
      <c r="C2907" s="19" t="s">
        <v>16</v>
      </c>
      <c r="D2907" s="19">
        <v>20</v>
      </c>
      <c r="E2907" s="19" t="s">
        <v>14</v>
      </c>
      <c r="F2907" s="20" t="s">
        <v>152</v>
      </c>
      <c r="G2907" s="21">
        <v>386250000</v>
      </c>
      <c r="H2907" s="21">
        <v>0</v>
      </c>
      <c r="I2907" s="21">
        <v>0</v>
      </c>
      <c r="J2907" s="21">
        <v>0</v>
      </c>
      <c r="K2907" s="21">
        <v>0</v>
      </c>
      <c r="L2907" s="21">
        <f t="shared" si="1043"/>
        <v>0</v>
      </c>
      <c r="M2907" s="21">
        <v>386250000</v>
      </c>
      <c r="N2907" s="25">
        <v>386250000</v>
      </c>
      <c r="O2907" s="25">
        <v>258042710</v>
      </c>
      <c r="P2907" s="21">
        <v>258042710</v>
      </c>
      <c r="Q2907" s="21">
        <v>258042710</v>
      </c>
    </row>
    <row r="2908" spans="1:17" ht="48" thickBot="1" x14ac:dyDescent="0.3">
      <c r="A2908" s="87" t="s">
        <v>519</v>
      </c>
      <c r="B2908" s="15" t="s">
        <v>153</v>
      </c>
      <c r="C2908" s="12" t="s">
        <v>16</v>
      </c>
      <c r="D2908" s="12">
        <v>20</v>
      </c>
      <c r="E2908" s="12" t="s">
        <v>14</v>
      </c>
      <c r="F2908" s="16" t="s">
        <v>154</v>
      </c>
      <c r="G2908" s="27">
        <f>+G2909+G2910+G2911</f>
        <v>9992637352</v>
      </c>
      <c r="H2908" s="27">
        <f>+H2909+H2910+H2911</f>
        <v>0</v>
      </c>
      <c r="I2908" s="27">
        <f>+I2909+I2910+I2911</f>
        <v>0</v>
      </c>
      <c r="J2908" s="27">
        <f>+J2909+J2910+J2911</f>
        <v>300503886.61000001</v>
      </c>
      <c r="K2908" s="27">
        <f>+K2909+K2910+K2911</f>
        <v>460149555.00999999</v>
      </c>
      <c r="L2908" s="27">
        <f t="shared" si="1043"/>
        <v>-159645668.39999998</v>
      </c>
      <c r="M2908" s="27">
        <f t="shared" ref="M2908:Q2908" si="1055">+M2909+M2910+M2911</f>
        <v>9832991683.6000004</v>
      </c>
      <c r="N2908" s="27">
        <f t="shared" si="1055"/>
        <v>9375895491.5900002</v>
      </c>
      <c r="O2908" s="27">
        <f t="shared" si="1055"/>
        <v>8478944392.4499998</v>
      </c>
      <c r="P2908" s="27">
        <f t="shared" si="1055"/>
        <v>8081772320.7999992</v>
      </c>
      <c r="Q2908" s="27">
        <f t="shared" si="1055"/>
        <v>8080641753.7999992</v>
      </c>
    </row>
    <row r="2909" spans="1:17" ht="19.5" thickBot="1" x14ac:dyDescent="0.3">
      <c r="A2909" s="87" t="s">
        <v>519</v>
      </c>
      <c r="B2909" s="18" t="s">
        <v>155</v>
      </c>
      <c r="C2909" s="19" t="s">
        <v>16</v>
      </c>
      <c r="D2909" s="19">
        <v>20</v>
      </c>
      <c r="E2909" s="19" t="s">
        <v>14</v>
      </c>
      <c r="F2909" s="20" t="s">
        <v>156</v>
      </c>
      <c r="G2909" s="21">
        <v>1637544870</v>
      </c>
      <c r="H2909" s="21">
        <v>0</v>
      </c>
      <c r="I2909" s="21">
        <v>0</v>
      </c>
      <c r="J2909" s="21">
        <v>0</v>
      </c>
      <c r="K2909" s="21">
        <f>218899760+93346328.01</f>
        <v>312246088.00999999</v>
      </c>
      <c r="L2909" s="21">
        <f t="shared" si="1043"/>
        <v>-312246088.00999999</v>
      </c>
      <c r="M2909" s="21">
        <v>1325298781.99</v>
      </c>
      <c r="N2909" s="21">
        <v>1371270723.99</v>
      </c>
      <c r="O2909" s="21">
        <v>1308426421.99</v>
      </c>
      <c r="P2909" s="21">
        <v>1193901161.99</v>
      </c>
      <c r="Q2909" s="21">
        <v>1192770594.99</v>
      </c>
    </row>
    <row r="2910" spans="1:17" ht="19.5" thickBot="1" x14ac:dyDescent="0.3">
      <c r="A2910" s="87" t="s">
        <v>519</v>
      </c>
      <c r="B2910" s="18" t="s">
        <v>157</v>
      </c>
      <c r="C2910" s="19" t="s">
        <v>16</v>
      </c>
      <c r="D2910" s="19">
        <v>20</v>
      </c>
      <c r="E2910" s="19" t="s">
        <v>14</v>
      </c>
      <c r="F2910" s="20" t="s">
        <v>158</v>
      </c>
      <c r="G2910" s="21">
        <v>8350831932</v>
      </c>
      <c r="H2910" s="21">
        <v>0</v>
      </c>
      <c r="I2910" s="21">
        <v>0</v>
      </c>
      <c r="J2910" s="21">
        <f>122935465+160992489.61</f>
        <v>283927954.61000001</v>
      </c>
      <c r="K2910" s="21">
        <f>48021000+99882467</f>
        <v>147903467</v>
      </c>
      <c r="L2910" s="21">
        <f t="shared" si="1043"/>
        <v>136024487.61000001</v>
      </c>
      <c r="M2910" s="21">
        <v>8486856419.6099997</v>
      </c>
      <c r="N2910" s="21">
        <v>7988422552.6099997</v>
      </c>
      <c r="O2910" s="21">
        <v>7154317727.5299997</v>
      </c>
      <c r="P2910" s="21">
        <v>6886237005.5299997</v>
      </c>
      <c r="Q2910" s="21">
        <v>6886237005.5299997</v>
      </c>
    </row>
    <row r="2911" spans="1:17" ht="32.25" thickBot="1" x14ac:dyDescent="0.3">
      <c r="A2911" s="87" t="s">
        <v>519</v>
      </c>
      <c r="B2911" s="18" t="s">
        <v>159</v>
      </c>
      <c r="C2911" s="19" t="s">
        <v>16</v>
      </c>
      <c r="D2911" s="19">
        <v>20</v>
      </c>
      <c r="E2911" s="19" t="s">
        <v>14</v>
      </c>
      <c r="F2911" s="20" t="s">
        <v>160</v>
      </c>
      <c r="G2911" s="21">
        <v>4260550</v>
      </c>
      <c r="H2911" s="21">
        <v>0</v>
      </c>
      <c r="I2911" s="21">
        <v>0</v>
      </c>
      <c r="J2911" s="21">
        <v>16575932</v>
      </c>
      <c r="K2911" s="21">
        <v>0</v>
      </c>
      <c r="L2911" s="21">
        <f t="shared" si="1043"/>
        <v>16575932</v>
      </c>
      <c r="M2911" s="21">
        <v>20836482</v>
      </c>
      <c r="N2911" s="21">
        <v>16202214.99</v>
      </c>
      <c r="O2911" s="21">
        <v>16200242.93</v>
      </c>
      <c r="P2911" s="21">
        <v>1634153.28</v>
      </c>
      <c r="Q2911" s="21">
        <v>1634153.28</v>
      </c>
    </row>
    <row r="2912" spans="1:17" ht="32.25" thickBot="1" x14ac:dyDescent="0.3">
      <c r="A2912" s="87" t="s">
        <v>519</v>
      </c>
      <c r="B2912" s="15" t="s">
        <v>161</v>
      </c>
      <c r="C2912" s="12" t="s">
        <v>16</v>
      </c>
      <c r="D2912" s="12">
        <v>20</v>
      </c>
      <c r="E2912" s="12" t="s">
        <v>14</v>
      </c>
      <c r="F2912" s="16" t="s">
        <v>162</v>
      </c>
      <c r="G2912" s="27">
        <f>SUM(G2913:G2918)</f>
        <v>7651445831</v>
      </c>
      <c r="H2912" s="27">
        <f>SUM(H2913:H2918)</f>
        <v>0</v>
      </c>
      <c r="I2912" s="27">
        <f>SUM(I2913:I2918)</f>
        <v>0</v>
      </c>
      <c r="J2912" s="27">
        <f>SUM(J2913:J2918)</f>
        <v>300058000</v>
      </c>
      <c r="K2912" s="27">
        <f>SUM(K2913:K2918)</f>
        <v>361612265.60000002</v>
      </c>
      <c r="L2912" s="27">
        <f t="shared" si="1043"/>
        <v>-61554265.600000024</v>
      </c>
      <c r="M2912" s="27">
        <f t="shared" ref="M2912:Q2912" si="1056">SUM(M2913:M2918)</f>
        <v>7589891565.3999996</v>
      </c>
      <c r="N2912" s="27">
        <f t="shared" si="1056"/>
        <v>7171065088.7399998</v>
      </c>
      <c r="O2912" s="27">
        <f t="shared" si="1056"/>
        <v>6857881980.8200006</v>
      </c>
      <c r="P2912" s="27">
        <f t="shared" si="1056"/>
        <v>5659951719.75</v>
      </c>
      <c r="Q2912" s="27">
        <f t="shared" si="1056"/>
        <v>5602018496.7399998</v>
      </c>
    </row>
    <row r="2913" spans="1:17" ht="19.5" thickBot="1" x14ac:dyDescent="0.3">
      <c r="A2913" s="87" t="s">
        <v>519</v>
      </c>
      <c r="B2913" s="18" t="s">
        <v>163</v>
      </c>
      <c r="C2913" s="19" t="s">
        <v>16</v>
      </c>
      <c r="D2913" s="19">
        <v>20</v>
      </c>
      <c r="E2913" s="19" t="s">
        <v>14</v>
      </c>
      <c r="F2913" s="20" t="s">
        <v>164</v>
      </c>
      <c r="G2913" s="21">
        <v>2184505767</v>
      </c>
      <c r="H2913" s="21">
        <v>0</v>
      </c>
      <c r="I2913" s="21">
        <v>0</v>
      </c>
      <c r="J2913" s="21">
        <v>0</v>
      </c>
      <c r="K2913" s="21">
        <v>70000000</v>
      </c>
      <c r="L2913" s="21">
        <f t="shared" si="1043"/>
        <v>-70000000</v>
      </c>
      <c r="M2913" s="21">
        <v>2114505767</v>
      </c>
      <c r="N2913" s="21">
        <v>2016521723.26</v>
      </c>
      <c r="O2913" s="21">
        <v>1981265759.96</v>
      </c>
      <c r="P2913" s="21">
        <v>1678720631.96</v>
      </c>
      <c r="Q2913" s="21">
        <v>1678720631.96</v>
      </c>
    </row>
    <row r="2914" spans="1:17" ht="32.25" thickBot="1" x14ac:dyDescent="0.3">
      <c r="A2914" s="87" t="s">
        <v>519</v>
      </c>
      <c r="B2914" s="18" t="s">
        <v>165</v>
      </c>
      <c r="C2914" s="19" t="s">
        <v>16</v>
      </c>
      <c r="D2914" s="19">
        <v>20</v>
      </c>
      <c r="E2914" s="19" t="s">
        <v>14</v>
      </c>
      <c r="F2914" s="20" t="s">
        <v>166</v>
      </c>
      <c r="G2914" s="21">
        <v>3068205231</v>
      </c>
      <c r="H2914" s="21">
        <v>0</v>
      </c>
      <c r="I2914" s="21">
        <v>0</v>
      </c>
      <c r="J2914" s="21">
        <f>70000000+150000000</f>
        <v>220000000</v>
      </c>
      <c r="K2914" s="21">
        <v>0</v>
      </c>
      <c r="L2914" s="21">
        <f t="shared" si="1043"/>
        <v>220000000</v>
      </c>
      <c r="M2914" s="21">
        <v>3288205231</v>
      </c>
      <c r="N2914" s="21">
        <v>3218039005</v>
      </c>
      <c r="O2914" s="21">
        <v>3052867697.6599998</v>
      </c>
      <c r="P2914" s="21">
        <v>2494104585.6599998</v>
      </c>
      <c r="Q2914" s="21">
        <v>2494072785.6599998</v>
      </c>
    </row>
    <row r="2915" spans="1:17" ht="32.25" thickBot="1" x14ac:dyDescent="0.3">
      <c r="A2915" s="87" t="s">
        <v>519</v>
      </c>
      <c r="B2915" s="18" t="s">
        <v>167</v>
      </c>
      <c r="C2915" s="19" t="s">
        <v>16</v>
      </c>
      <c r="D2915" s="19">
        <v>20</v>
      </c>
      <c r="E2915" s="19" t="s">
        <v>14</v>
      </c>
      <c r="F2915" s="20" t="s">
        <v>168</v>
      </c>
      <c r="G2915" s="21">
        <v>373553600</v>
      </c>
      <c r="H2915" s="21">
        <v>0</v>
      </c>
      <c r="I2915" s="21">
        <v>0</v>
      </c>
      <c r="J2915" s="21">
        <v>0</v>
      </c>
      <c r="K2915" s="21">
        <f>5000000+150000000</f>
        <v>155000000</v>
      </c>
      <c r="L2915" s="21">
        <f t="shared" si="1043"/>
        <v>-155000000</v>
      </c>
      <c r="M2915" s="21">
        <v>218553600</v>
      </c>
      <c r="N2915" s="21">
        <v>133224600</v>
      </c>
      <c r="O2915" s="21">
        <v>100785618.56999999</v>
      </c>
      <c r="P2915" s="21">
        <v>91165953.549999997</v>
      </c>
      <c r="Q2915" s="21">
        <v>91075985.549999997</v>
      </c>
    </row>
    <row r="2916" spans="1:17" ht="19.5" thickBot="1" x14ac:dyDescent="0.3">
      <c r="A2916" s="87" t="s">
        <v>519</v>
      </c>
      <c r="B2916" s="18" t="s">
        <v>169</v>
      </c>
      <c r="C2916" s="19" t="s">
        <v>16</v>
      </c>
      <c r="D2916" s="19">
        <v>20</v>
      </c>
      <c r="E2916" s="19" t="s">
        <v>14</v>
      </c>
      <c r="F2916" s="20" t="s">
        <v>170</v>
      </c>
      <c r="G2916" s="21">
        <v>1353159517</v>
      </c>
      <c r="H2916" s="21">
        <v>0</v>
      </c>
      <c r="I2916" s="21">
        <v>0</v>
      </c>
      <c r="J2916" s="21">
        <v>0</v>
      </c>
      <c r="K2916" s="21">
        <v>87612265.599999994</v>
      </c>
      <c r="L2916" s="21">
        <f t="shared" si="1043"/>
        <v>-87612265.599999994</v>
      </c>
      <c r="M2916" s="21">
        <v>1265547251.4000001</v>
      </c>
      <c r="N2916" s="21">
        <v>1241524049.48</v>
      </c>
      <c r="O2916" s="21">
        <v>1190032743.73</v>
      </c>
      <c r="P2916" s="21">
        <v>953853277.83000004</v>
      </c>
      <c r="Q2916" s="21">
        <v>953853277.83000004</v>
      </c>
    </row>
    <row r="2917" spans="1:17" ht="48" thickBot="1" x14ac:dyDescent="0.3">
      <c r="A2917" s="87" t="s">
        <v>519</v>
      </c>
      <c r="B2917" s="18" t="s">
        <v>171</v>
      </c>
      <c r="C2917" s="19" t="s">
        <v>16</v>
      </c>
      <c r="D2917" s="19">
        <v>20</v>
      </c>
      <c r="E2917" s="19" t="s">
        <v>14</v>
      </c>
      <c r="F2917" s="20" t="s">
        <v>172</v>
      </c>
      <c r="G2917" s="21">
        <v>213650000</v>
      </c>
      <c r="H2917" s="21">
        <v>0</v>
      </c>
      <c r="I2917" s="21">
        <v>0</v>
      </c>
      <c r="J2917" s="21">
        <v>80058000</v>
      </c>
      <c r="K2917" s="21">
        <v>49000000</v>
      </c>
      <c r="L2917" s="21">
        <f t="shared" si="1043"/>
        <v>31058000</v>
      </c>
      <c r="M2917" s="21">
        <v>244708000</v>
      </c>
      <c r="N2917" s="21">
        <v>244708000</v>
      </c>
      <c r="O2917" s="21">
        <v>243162227.13999999</v>
      </c>
      <c r="P2917" s="21">
        <v>183359010.66999999</v>
      </c>
      <c r="Q2917" s="21">
        <v>125547555.66</v>
      </c>
    </row>
    <row r="2918" spans="1:17" ht="48" thickBot="1" x14ac:dyDescent="0.3">
      <c r="A2918" s="87" t="s">
        <v>519</v>
      </c>
      <c r="B2918" s="18" t="s">
        <v>173</v>
      </c>
      <c r="C2918" s="19" t="s">
        <v>16</v>
      </c>
      <c r="D2918" s="19">
        <v>20</v>
      </c>
      <c r="E2918" s="19" t="s">
        <v>14</v>
      </c>
      <c r="F2918" s="20" t="s">
        <v>174</v>
      </c>
      <c r="G2918" s="21">
        <v>458371716</v>
      </c>
      <c r="H2918" s="21">
        <v>0</v>
      </c>
      <c r="I2918" s="21">
        <v>0</v>
      </c>
      <c r="J2918" s="21">
        <v>0</v>
      </c>
      <c r="K2918" s="21">
        <v>0</v>
      </c>
      <c r="L2918" s="21">
        <f t="shared" si="1043"/>
        <v>0</v>
      </c>
      <c r="M2918" s="21">
        <v>458371716</v>
      </c>
      <c r="N2918" s="21">
        <v>317047711</v>
      </c>
      <c r="O2918" s="21">
        <v>289767933.75999999</v>
      </c>
      <c r="P2918" s="21">
        <v>258748260.08000001</v>
      </c>
      <c r="Q2918" s="21">
        <v>258748260.08000001</v>
      </c>
    </row>
    <row r="2919" spans="1:17" ht="32.25" thickBot="1" x14ac:dyDescent="0.3">
      <c r="A2919" s="87" t="s">
        <v>519</v>
      </c>
      <c r="B2919" s="15" t="s">
        <v>175</v>
      </c>
      <c r="C2919" s="12" t="s">
        <v>16</v>
      </c>
      <c r="D2919" s="12">
        <v>20</v>
      </c>
      <c r="E2919" s="12" t="s">
        <v>14</v>
      </c>
      <c r="F2919" s="16" t="s">
        <v>176</v>
      </c>
      <c r="G2919" s="27">
        <f>SUM(G2920:G2924)</f>
        <v>587900000</v>
      </c>
      <c r="H2919" s="27">
        <f>SUM(H2920:H2924)</f>
        <v>0</v>
      </c>
      <c r="I2919" s="27">
        <f>SUM(I2920:I2924)</f>
        <v>0</v>
      </c>
      <c r="J2919" s="27">
        <f>SUM(J2920:J2924)</f>
        <v>94221180</v>
      </c>
      <c r="K2919" s="27">
        <f>SUM(K2920:K2924)</f>
        <v>74201180</v>
      </c>
      <c r="L2919" s="27">
        <f t="shared" si="1043"/>
        <v>20020000</v>
      </c>
      <c r="M2919" s="27">
        <f t="shared" ref="M2919:Q2919" si="1057">SUM(M2920:M2924)</f>
        <v>607920000</v>
      </c>
      <c r="N2919" s="27">
        <f t="shared" si="1057"/>
        <v>577324228</v>
      </c>
      <c r="O2919" s="27">
        <f t="shared" si="1057"/>
        <v>535146661.19</v>
      </c>
      <c r="P2919" s="27">
        <f t="shared" si="1057"/>
        <v>403603687.19</v>
      </c>
      <c r="Q2919" s="27">
        <f t="shared" si="1057"/>
        <v>403603687.19</v>
      </c>
    </row>
    <row r="2920" spans="1:17" ht="19.5" thickBot="1" x14ac:dyDescent="0.3">
      <c r="A2920" s="87" t="s">
        <v>519</v>
      </c>
      <c r="B2920" s="18" t="s">
        <v>177</v>
      </c>
      <c r="C2920" s="19" t="s">
        <v>16</v>
      </c>
      <c r="D2920" s="19">
        <v>20</v>
      </c>
      <c r="E2920" s="19" t="s">
        <v>14</v>
      </c>
      <c r="F2920" s="20" t="s">
        <v>178</v>
      </c>
      <c r="G2920" s="21">
        <v>282000000</v>
      </c>
      <c r="H2920" s="21">
        <v>0</v>
      </c>
      <c r="I2920" s="21">
        <v>0</v>
      </c>
      <c r="J2920" s="21">
        <v>20000000</v>
      </c>
      <c r="K2920" s="21">
        <v>1948380</v>
      </c>
      <c r="L2920" s="21">
        <f t="shared" si="1043"/>
        <v>18051620</v>
      </c>
      <c r="M2920" s="21">
        <v>300051620</v>
      </c>
      <c r="N2920" s="21">
        <v>278631400</v>
      </c>
      <c r="O2920" s="21">
        <v>278631400</v>
      </c>
      <c r="P2920" s="21">
        <v>225431400</v>
      </c>
      <c r="Q2920" s="21">
        <v>225431400</v>
      </c>
    </row>
    <row r="2921" spans="1:17" ht="32.25" thickBot="1" x14ac:dyDescent="0.3">
      <c r="A2921" s="87" t="s">
        <v>519</v>
      </c>
      <c r="B2921" s="18" t="s">
        <v>179</v>
      </c>
      <c r="C2921" s="19" t="s">
        <v>16</v>
      </c>
      <c r="D2921" s="19">
        <v>20</v>
      </c>
      <c r="E2921" s="19" t="s">
        <v>14</v>
      </c>
      <c r="F2921" s="20" t="s">
        <v>180</v>
      </c>
      <c r="G2921" s="21">
        <v>35000000</v>
      </c>
      <c r="H2921" s="21">
        <v>0</v>
      </c>
      <c r="I2921" s="21">
        <v>0</v>
      </c>
      <c r="J2921" s="21">
        <v>0</v>
      </c>
      <c r="K2921" s="21">
        <v>0</v>
      </c>
      <c r="L2921" s="21">
        <f t="shared" si="1043"/>
        <v>0</v>
      </c>
      <c r="M2921" s="21">
        <v>35000000</v>
      </c>
      <c r="N2921" s="21">
        <v>25824448</v>
      </c>
      <c r="O2921" s="21">
        <v>25819506.5</v>
      </c>
      <c r="P2921" s="21">
        <v>9999188.5</v>
      </c>
      <c r="Q2921" s="21">
        <v>9999188.5</v>
      </c>
    </row>
    <row r="2922" spans="1:17" ht="48" thickBot="1" x14ac:dyDescent="0.3">
      <c r="A2922" s="87" t="s">
        <v>519</v>
      </c>
      <c r="B2922" s="18" t="s">
        <v>181</v>
      </c>
      <c r="C2922" s="19" t="s">
        <v>16</v>
      </c>
      <c r="D2922" s="19">
        <v>20</v>
      </c>
      <c r="E2922" s="19" t="s">
        <v>14</v>
      </c>
      <c r="F2922" s="20" t="s">
        <v>182</v>
      </c>
      <c r="G2922" s="21">
        <v>1500000</v>
      </c>
      <c r="H2922" s="21">
        <v>0</v>
      </c>
      <c r="I2922" s="21">
        <v>0</v>
      </c>
      <c r="J2922" s="21">
        <v>10000</v>
      </c>
      <c r="K2922" s="21">
        <v>0</v>
      </c>
      <c r="L2922" s="21">
        <f t="shared" si="1043"/>
        <v>10000</v>
      </c>
      <c r="M2922" s="21">
        <v>1510000</v>
      </c>
      <c r="N2922" s="21">
        <v>1510000</v>
      </c>
      <c r="O2922" s="21">
        <v>688345</v>
      </c>
      <c r="P2922" s="21">
        <v>688345</v>
      </c>
      <c r="Q2922" s="21">
        <v>688345</v>
      </c>
    </row>
    <row r="2923" spans="1:17" ht="32.25" thickBot="1" x14ac:dyDescent="0.3">
      <c r="A2923" s="87" t="s">
        <v>519</v>
      </c>
      <c r="B2923" s="18" t="s">
        <v>183</v>
      </c>
      <c r="C2923" s="19" t="s">
        <v>16</v>
      </c>
      <c r="D2923" s="19">
        <v>20</v>
      </c>
      <c r="E2923" s="19" t="s">
        <v>14</v>
      </c>
      <c r="F2923" s="20" t="s">
        <v>184</v>
      </c>
      <c r="G2923" s="21">
        <v>239400000</v>
      </c>
      <c r="H2923" s="21">
        <v>0</v>
      </c>
      <c r="I2923" s="21">
        <v>0</v>
      </c>
      <c r="J2923" s="21">
        <v>1948380</v>
      </c>
      <c r="K2923" s="21">
        <v>72252800</v>
      </c>
      <c r="L2923" s="21">
        <f t="shared" si="1043"/>
        <v>-70304420</v>
      </c>
      <c r="M2923" s="25">
        <v>169095580</v>
      </c>
      <c r="N2923" s="21">
        <v>169095580</v>
      </c>
      <c r="O2923" s="21">
        <v>127752920.98999999</v>
      </c>
      <c r="P2923" s="21">
        <v>82918264.989999995</v>
      </c>
      <c r="Q2923" s="21">
        <v>82918264.989999995</v>
      </c>
    </row>
    <row r="2924" spans="1:17" ht="19.5" thickBot="1" x14ac:dyDescent="0.3">
      <c r="A2924" s="87" t="s">
        <v>519</v>
      </c>
      <c r="B2924" s="18" t="s">
        <v>185</v>
      </c>
      <c r="C2924" s="19" t="s">
        <v>16</v>
      </c>
      <c r="D2924" s="19">
        <v>20</v>
      </c>
      <c r="E2924" s="19" t="s">
        <v>14</v>
      </c>
      <c r="F2924" s="20" t="s">
        <v>186</v>
      </c>
      <c r="G2924" s="21">
        <v>30000000</v>
      </c>
      <c r="H2924" s="21">
        <v>0</v>
      </c>
      <c r="I2924" s="21">
        <v>0</v>
      </c>
      <c r="J2924" s="21">
        <f>10000+72252800</f>
        <v>72262800</v>
      </c>
      <c r="K2924" s="21">
        <v>0</v>
      </c>
      <c r="L2924" s="21">
        <f t="shared" si="1043"/>
        <v>72262800</v>
      </c>
      <c r="M2924" s="25">
        <v>102262800</v>
      </c>
      <c r="N2924" s="21">
        <v>102262800</v>
      </c>
      <c r="O2924" s="21">
        <v>102254488.7</v>
      </c>
      <c r="P2924" s="21">
        <v>84566488.700000003</v>
      </c>
      <c r="Q2924" s="21">
        <v>84566488.700000003</v>
      </c>
    </row>
    <row r="2925" spans="1:17" ht="19.5" thickBot="1" x14ac:dyDescent="0.3">
      <c r="A2925" s="87" t="s">
        <v>519</v>
      </c>
      <c r="B2925" s="15" t="s">
        <v>187</v>
      </c>
      <c r="C2925" s="12" t="s">
        <v>16</v>
      </c>
      <c r="D2925" s="12">
        <v>20</v>
      </c>
      <c r="E2925" s="12" t="s">
        <v>14</v>
      </c>
      <c r="F2925" s="16" t="s">
        <v>188</v>
      </c>
      <c r="G2925" s="27">
        <v>45000000</v>
      </c>
      <c r="H2925" s="27">
        <v>0</v>
      </c>
      <c r="I2925" s="27">
        <v>0</v>
      </c>
      <c r="J2925" s="27">
        <v>0</v>
      </c>
      <c r="K2925" s="27">
        <v>0</v>
      </c>
      <c r="L2925" s="27">
        <f t="shared" si="1043"/>
        <v>0</v>
      </c>
      <c r="M2925" s="27">
        <v>45000000</v>
      </c>
      <c r="N2925" s="27">
        <v>17344663.739999998</v>
      </c>
      <c r="O2925" s="27">
        <v>17344663.739999998</v>
      </c>
      <c r="P2925" s="27">
        <v>17344663.739999998</v>
      </c>
      <c r="Q2925" s="27">
        <v>17344663.739999998</v>
      </c>
    </row>
    <row r="2926" spans="1:17" ht="19.5" thickBot="1" x14ac:dyDescent="0.3">
      <c r="A2926" s="87" t="s">
        <v>519</v>
      </c>
      <c r="B2926" s="15" t="s">
        <v>189</v>
      </c>
      <c r="C2926" s="12" t="s">
        <v>13</v>
      </c>
      <c r="D2926" s="12">
        <v>10</v>
      </c>
      <c r="E2926" s="12" t="s">
        <v>14</v>
      </c>
      <c r="F2926" s="16" t="s">
        <v>190</v>
      </c>
      <c r="G2926" s="27">
        <f>+G2938</f>
        <v>1451042370</v>
      </c>
      <c r="H2926" s="27">
        <f>+H2938</f>
        <v>0</v>
      </c>
      <c r="I2926" s="27">
        <f>+I2938</f>
        <v>0</v>
      </c>
      <c r="J2926" s="27">
        <f>+J2938</f>
        <v>1451042370</v>
      </c>
      <c r="K2926" s="27">
        <f>+K2938</f>
        <v>1451042370</v>
      </c>
      <c r="L2926" s="27">
        <f t="shared" si="1043"/>
        <v>0</v>
      </c>
      <c r="M2926" s="27">
        <f t="shared" ref="M2926:Q2926" si="1058">+M2938</f>
        <v>1451042370</v>
      </c>
      <c r="N2926" s="27">
        <f t="shared" si="1058"/>
        <v>0</v>
      </c>
      <c r="O2926" s="27">
        <f t="shared" si="1058"/>
        <v>0</v>
      </c>
      <c r="P2926" s="27">
        <f t="shared" si="1058"/>
        <v>0</v>
      </c>
      <c r="Q2926" s="27">
        <f t="shared" si="1058"/>
        <v>0</v>
      </c>
    </row>
    <row r="2927" spans="1:17" ht="19.5" thickBot="1" x14ac:dyDescent="0.3">
      <c r="A2927" s="87" t="s">
        <v>519</v>
      </c>
      <c r="B2927" s="15" t="s">
        <v>189</v>
      </c>
      <c r="C2927" s="12" t="s">
        <v>16</v>
      </c>
      <c r="D2927" s="12">
        <v>20</v>
      </c>
      <c r="E2927" s="12" t="s">
        <v>14</v>
      </c>
      <c r="F2927" s="16" t="s">
        <v>190</v>
      </c>
      <c r="G2927" s="27">
        <f>+G2928+G2931+G2937</f>
        <v>13400055000</v>
      </c>
      <c r="H2927" s="27">
        <f>+H2928+H2931+H2937</f>
        <v>0</v>
      </c>
      <c r="I2927" s="27">
        <f>+I2928+I2931+I2937</f>
        <v>0</v>
      </c>
      <c r="J2927" s="27">
        <f>+J2928+J2931+J2937</f>
        <v>1313048503</v>
      </c>
      <c r="K2927" s="27">
        <f>+K2928+K2931+K2937</f>
        <v>6157373583</v>
      </c>
      <c r="L2927" s="27">
        <f t="shared" si="1043"/>
        <v>-4844325080</v>
      </c>
      <c r="M2927" s="27">
        <f t="shared" ref="M2927:Q2927" si="1059">+M2928+M2931+M2937</f>
        <v>8555729920</v>
      </c>
      <c r="N2927" s="27">
        <f t="shared" si="1059"/>
        <v>2938545460.6400003</v>
      </c>
      <c r="O2927" s="27">
        <f t="shared" si="1059"/>
        <v>2874924898.6399999</v>
      </c>
      <c r="P2927" s="27">
        <f t="shared" si="1059"/>
        <v>2828309775.6399999</v>
      </c>
      <c r="Q2927" s="27">
        <f t="shared" si="1059"/>
        <v>2828309775.6399999</v>
      </c>
    </row>
    <row r="2928" spans="1:17" ht="19.5" thickBot="1" x14ac:dyDescent="0.3">
      <c r="A2928" s="87" t="s">
        <v>519</v>
      </c>
      <c r="B2928" s="15" t="s">
        <v>191</v>
      </c>
      <c r="C2928" s="12" t="s">
        <v>16</v>
      </c>
      <c r="D2928" s="12">
        <v>20</v>
      </c>
      <c r="E2928" s="12" t="s">
        <v>14</v>
      </c>
      <c r="F2928" s="16" t="s">
        <v>192</v>
      </c>
      <c r="G2928" s="27">
        <f t="shared" ref="G2928:K2929" si="1060">+G2929</f>
        <v>5574395000</v>
      </c>
      <c r="H2928" s="27">
        <f t="shared" si="1060"/>
        <v>0</v>
      </c>
      <c r="I2928" s="27">
        <f t="shared" si="1060"/>
        <v>0</v>
      </c>
      <c r="J2928" s="27">
        <f t="shared" si="1060"/>
        <v>0</v>
      </c>
      <c r="K2928" s="27">
        <f t="shared" si="1060"/>
        <v>4709671068</v>
      </c>
      <c r="L2928" s="27">
        <f t="shared" si="1043"/>
        <v>-4709671068</v>
      </c>
      <c r="M2928" s="27">
        <f t="shared" ref="M2928:Q2929" si="1061">+M2929</f>
        <v>864723932</v>
      </c>
      <c r="N2928" s="27">
        <f t="shared" si="1061"/>
        <v>0</v>
      </c>
      <c r="O2928" s="27">
        <f t="shared" si="1061"/>
        <v>0</v>
      </c>
      <c r="P2928" s="27">
        <f t="shared" si="1061"/>
        <v>0</v>
      </c>
      <c r="Q2928" s="27">
        <f t="shared" si="1061"/>
        <v>0</v>
      </c>
    </row>
    <row r="2929" spans="1:17" ht="19.5" thickBot="1" x14ac:dyDescent="0.3">
      <c r="A2929" s="87" t="s">
        <v>519</v>
      </c>
      <c r="B2929" s="15" t="s">
        <v>193</v>
      </c>
      <c r="C2929" s="12" t="s">
        <v>16</v>
      </c>
      <c r="D2929" s="12">
        <v>20</v>
      </c>
      <c r="E2929" s="12" t="s">
        <v>14</v>
      </c>
      <c r="F2929" s="16" t="s">
        <v>194</v>
      </c>
      <c r="G2929" s="27">
        <f t="shared" si="1060"/>
        <v>5574395000</v>
      </c>
      <c r="H2929" s="27">
        <f t="shared" si="1060"/>
        <v>0</v>
      </c>
      <c r="I2929" s="27">
        <f t="shared" si="1060"/>
        <v>0</v>
      </c>
      <c r="J2929" s="27">
        <f t="shared" si="1060"/>
        <v>0</v>
      </c>
      <c r="K2929" s="27">
        <f t="shared" si="1060"/>
        <v>4709671068</v>
      </c>
      <c r="L2929" s="27">
        <f t="shared" si="1043"/>
        <v>-4709671068</v>
      </c>
      <c r="M2929" s="27">
        <f t="shared" si="1061"/>
        <v>864723932</v>
      </c>
      <c r="N2929" s="27">
        <f t="shared" si="1061"/>
        <v>0</v>
      </c>
      <c r="O2929" s="27">
        <f t="shared" si="1061"/>
        <v>0</v>
      </c>
      <c r="P2929" s="27">
        <f t="shared" si="1061"/>
        <v>0</v>
      </c>
      <c r="Q2929" s="27">
        <f t="shared" si="1061"/>
        <v>0</v>
      </c>
    </row>
    <row r="2930" spans="1:17" ht="32.25" thickBot="1" x14ac:dyDescent="0.3">
      <c r="A2930" s="87" t="s">
        <v>519</v>
      </c>
      <c r="B2930" s="18" t="s">
        <v>195</v>
      </c>
      <c r="C2930" s="19" t="s">
        <v>16</v>
      </c>
      <c r="D2930" s="19">
        <v>20</v>
      </c>
      <c r="E2930" s="19" t="s">
        <v>14</v>
      </c>
      <c r="F2930" s="20" t="s">
        <v>196</v>
      </c>
      <c r="G2930" s="32">
        <v>5574395000</v>
      </c>
      <c r="H2930" s="21">
        <v>0</v>
      </c>
      <c r="I2930" s="21">
        <v>0</v>
      </c>
      <c r="J2930" s="21">
        <v>0</v>
      </c>
      <c r="K2930" s="21">
        <v>4709671068</v>
      </c>
      <c r="L2930" s="21">
        <f t="shared" si="1043"/>
        <v>-4709671068</v>
      </c>
      <c r="M2930" s="21">
        <v>864723932</v>
      </c>
      <c r="N2930" s="21">
        <v>0</v>
      </c>
      <c r="O2930" s="21">
        <v>0</v>
      </c>
      <c r="P2930" s="21">
        <v>0</v>
      </c>
      <c r="Q2930" s="21">
        <v>0</v>
      </c>
    </row>
    <row r="2931" spans="1:17" ht="19.5" thickBot="1" x14ac:dyDescent="0.3">
      <c r="A2931" s="87" t="s">
        <v>519</v>
      </c>
      <c r="B2931" s="15" t="s">
        <v>197</v>
      </c>
      <c r="C2931" s="12" t="s">
        <v>16</v>
      </c>
      <c r="D2931" s="12">
        <v>20</v>
      </c>
      <c r="E2931" s="12" t="s">
        <v>14</v>
      </c>
      <c r="F2931" s="16" t="s">
        <v>198</v>
      </c>
      <c r="G2931" s="27">
        <f t="shared" ref="G2931:K2932" si="1062">+G2932</f>
        <v>193264000</v>
      </c>
      <c r="H2931" s="27">
        <f t="shared" si="1062"/>
        <v>0</v>
      </c>
      <c r="I2931" s="27">
        <f t="shared" si="1062"/>
        <v>0</v>
      </c>
      <c r="J2931" s="27">
        <f t="shared" si="1062"/>
        <v>0</v>
      </c>
      <c r="K2931" s="27">
        <f t="shared" si="1062"/>
        <v>134654012</v>
      </c>
      <c r="L2931" s="27">
        <f t="shared" si="1043"/>
        <v>-134654012</v>
      </c>
      <c r="M2931" s="27">
        <f t="shared" ref="M2931:Q2932" si="1063">+M2932</f>
        <v>58609988</v>
      </c>
      <c r="N2931" s="27">
        <f t="shared" si="1063"/>
        <v>58609988</v>
      </c>
      <c r="O2931" s="27">
        <f t="shared" si="1063"/>
        <v>10976118</v>
      </c>
      <c r="P2931" s="27">
        <f t="shared" si="1063"/>
        <v>5038573</v>
      </c>
      <c r="Q2931" s="27">
        <f t="shared" si="1063"/>
        <v>5038573</v>
      </c>
    </row>
    <row r="2932" spans="1:17" ht="32.25" thickBot="1" x14ac:dyDescent="0.3">
      <c r="A2932" s="87" t="s">
        <v>519</v>
      </c>
      <c r="B2932" s="15" t="s">
        <v>199</v>
      </c>
      <c r="C2932" s="12" t="s">
        <v>16</v>
      </c>
      <c r="D2932" s="12">
        <v>20</v>
      </c>
      <c r="E2932" s="12" t="s">
        <v>14</v>
      </c>
      <c r="F2932" s="16" t="s">
        <v>200</v>
      </c>
      <c r="G2932" s="27">
        <f t="shared" si="1062"/>
        <v>193264000</v>
      </c>
      <c r="H2932" s="27">
        <f t="shared" si="1062"/>
        <v>0</v>
      </c>
      <c r="I2932" s="27">
        <f t="shared" si="1062"/>
        <v>0</v>
      </c>
      <c r="J2932" s="27">
        <f t="shared" si="1062"/>
        <v>0</v>
      </c>
      <c r="K2932" s="27">
        <f t="shared" si="1062"/>
        <v>134654012</v>
      </c>
      <c r="L2932" s="27">
        <f t="shared" si="1043"/>
        <v>-134654012</v>
      </c>
      <c r="M2932" s="27">
        <f t="shared" si="1063"/>
        <v>58609988</v>
      </c>
      <c r="N2932" s="27">
        <f t="shared" si="1063"/>
        <v>58609988</v>
      </c>
      <c r="O2932" s="27">
        <f t="shared" si="1063"/>
        <v>10976118</v>
      </c>
      <c r="P2932" s="27">
        <f t="shared" si="1063"/>
        <v>5038573</v>
      </c>
      <c r="Q2932" s="27">
        <f t="shared" si="1063"/>
        <v>5038573</v>
      </c>
    </row>
    <row r="2933" spans="1:17" ht="32.25" thickBot="1" x14ac:dyDescent="0.3">
      <c r="A2933" s="87" t="s">
        <v>519</v>
      </c>
      <c r="B2933" s="15" t="s">
        <v>201</v>
      </c>
      <c r="C2933" s="12" t="s">
        <v>16</v>
      </c>
      <c r="D2933" s="12">
        <v>20</v>
      </c>
      <c r="E2933" s="12" t="s">
        <v>14</v>
      </c>
      <c r="F2933" s="16" t="s">
        <v>202</v>
      </c>
      <c r="G2933" s="27">
        <f>+G2934+G2935</f>
        <v>193264000</v>
      </c>
      <c r="H2933" s="27">
        <f>+H2934+H2935</f>
        <v>0</v>
      </c>
      <c r="I2933" s="27">
        <f>+I2934+I2935</f>
        <v>0</v>
      </c>
      <c r="J2933" s="27">
        <f>+J2934+J2935</f>
        <v>0</v>
      </c>
      <c r="K2933" s="27">
        <f>+K2934+K2935</f>
        <v>134654012</v>
      </c>
      <c r="L2933" s="27">
        <f t="shared" si="1043"/>
        <v>-134654012</v>
      </c>
      <c r="M2933" s="27">
        <f>+M2934+M2935</f>
        <v>58609988</v>
      </c>
      <c r="N2933" s="27">
        <f>+N2934+N2935</f>
        <v>58609988</v>
      </c>
      <c r="O2933" s="27">
        <f t="shared" ref="O2933:Q2933" si="1064">+O2934+O2935</f>
        <v>10976118</v>
      </c>
      <c r="P2933" s="27">
        <f t="shared" si="1064"/>
        <v>5038573</v>
      </c>
      <c r="Q2933" s="27">
        <f t="shared" si="1064"/>
        <v>5038573</v>
      </c>
    </row>
    <row r="2934" spans="1:17" ht="19.5" thickBot="1" x14ac:dyDescent="0.3">
      <c r="A2934" s="87" t="s">
        <v>519</v>
      </c>
      <c r="B2934" s="18" t="s">
        <v>203</v>
      </c>
      <c r="C2934" s="19" t="s">
        <v>16</v>
      </c>
      <c r="D2934" s="19">
        <v>20</v>
      </c>
      <c r="E2934" s="19" t="s">
        <v>14</v>
      </c>
      <c r="F2934" s="20" t="s">
        <v>204</v>
      </c>
      <c r="G2934" s="21">
        <v>92662153</v>
      </c>
      <c r="H2934" s="21">
        <v>0</v>
      </c>
      <c r="I2934" s="21">
        <v>0</v>
      </c>
      <c r="J2934" s="21">
        <v>0</v>
      </c>
      <c r="K2934" s="21">
        <v>65529185</v>
      </c>
      <c r="L2934" s="21">
        <f t="shared" si="1043"/>
        <v>-65529185</v>
      </c>
      <c r="M2934" s="21">
        <v>27132968</v>
      </c>
      <c r="N2934" s="21">
        <v>27132968</v>
      </c>
      <c r="O2934" s="21">
        <v>7342067</v>
      </c>
      <c r="P2934" s="21">
        <v>2552282</v>
      </c>
      <c r="Q2934" s="21">
        <v>2552282</v>
      </c>
    </row>
    <row r="2935" spans="1:17" ht="32.25" thickBot="1" x14ac:dyDescent="0.3">
      <c r="A2935" s="87" t="s">
        <v>519</v>
      </c>
      <c r="B2935" s="18" t="s">
        <v>205</v>
      </c>
      <c r="C2935" s="19" t="s">
        <v>16</v>
      </c>
      <c r="D2935" s="19">
        <v>20</v>
      </c>
      <c r="E2935" s="19" t="s">
        <v>14</v>
      </c>
      <c r="F2935" s="20" t="s">
        <v>206</v>
      </c>
      <c r="G2935" s="21">
        <v>100601847</v>
      </c>
      <c r="H2935" s="21">
        <v>0</v>
      </c>
      <c r="I2935" s="21">
        <v>0</v>
      </c>
      <c r="J2935" s="21">
        <v>0</v>
      </c>
      <c r="K2935" s="21">
        <v>69124827</v>
      </c>
      <c r="L2935" s="21">
        <f t="shared" si="1043"/>
        <v>-69124827</v>
      </c>
      <c r="M2935" s="21">
        <v>31477020</v>
      </c>
      <c r="N2935" s="21">
        <v>31477020</v>
      </c>
      <c r="O2935" s="21">
        <v>3634051</v>
      </c>
      <c r="P2935" s="21">
        <v>2486291</v>
      </c>
      <c r="Q2935" s="21">
        <v>2486291</v>
      </c>
    </row>
    <row r="2936" spans="1:17" ht="19.5" thickBot="1" x14ac:dyDescent="0.3">
      <c r="A2936" s="87" t="s">
        <v>519</v>
      </c>
      <c r="B2936" s="15" t="s">
        <v>207</v>
      </c>
      <c r="C2936" s="12" t="s">
        <v>13</v>
      </c>
      <c r="D2936" s="12">
        <v>10</v>
      </c>
      <c r="E2936" s="12" t="s">
        <v>14</v>
      </c>
      <c r="F2936" s="16" t="s">
        <v>208</v>
      </c>
      <c r="G2936" s="27">
        <f>+G2938</f>
        <v>1451042370</v>
      </c>
      <c r="H2936" s="27">
        <f t="shared" ref="H2936:K2937" si="1065">+H2938</f>
        <v>0</v>
      </c>
      <c r="I2936" s="27">
        <f t="shared" si="1065"/>
        <v>0</v>
      </c>
      <c r="J2936" s="27">
        <f t="shared" si="1065"/>
        <v>1451042370</v>
      </c>
      <c r="K2936" s="27">
        <f t="shared" si="1065"/>
        <v>1451042370</v>
      </c>
      <c r="L2936" s="27">
        <f t="shared" si="1043"/>
        <v>0</v>
      </c>
      <c r="M2936" s="27">
        <f t="shared" ref="M2936:Q2937" si="1066">+M2938</f>
        <v>1451042370</v>
      </c>
      <c r="N2936" s="27">
        <f t="shared" si="1066"/>
        <v>0</v>
      </c>
      <c r="O2936" s="27">
        <f t="shared" si="1066"/>
        <v>0</v>
      </c>
      <c r="P2936" s="27">
        <f t="shared" si="1066"/>
        <v>0</v>
      </c>
      <c r="Q2936" s="27">
        <f t="shared" si="1066"/>
        <v>0</v>
      </c>
    </row>
    <row r="2937" spans="1:17" ht="19.5" thickBot="1" x14ac:dyDescent="0.3">
      <c r="A2937" s="87" t="s">
        <v>519</v>
      </c>
      <c r="B2937" s="15" t="s">
        <v>207</v>
      </c>
      <c r="C2937" s="12" t="s">
        <v>16</v>
      </c>
      <c r="D2937" s="12">
        <v>20</v>
      </c>
      <c r="E2937" s="12" t="s">
        <v>14</v>
      </c>
      <c r="F2937" s="16" t="s">
        <v>208</v>
      </c>
      <c r="G2937" s="27">
        <f>+G2939</f>
        <v>7632396000</v>
      </c>
      <c r="H2937" s="27">
        <f t="shared" si="1065"/>
        <v>0</v>
      </c>
      <c r="I2937" s="27">
        <f t="shared" si="1065"/>
        <v>0</v>
      </c>
      <c r="J2937" s="27">
        <f t="shared" si="1065"/>
        <v>1313048503</v>
      </c>
      <c r="K2937" s="27">
        <f t="shared" si="1065"/>
        <v>1313048503</v>
      </c>
      <c r="L2937" s="27">
        <f t="shared" si="1043"/>
        <v>0</v>
      </c>
      <c r="M2937" s="27">
        <f t="shared" si="1066"/>
        <v>7632396000</v>
      </c>
      <c r="N2937" s="27">
        <f t="shared" si="1066"/>
        <v>2879935472.6400003</v>
      </c>
      <c r="O2937" s="27">
        <f t="shared" si="1066"/>
        <v>2863948780.6399999</v>
      </c>
      <c r="P2937" s="27">
        <f t="shared" si="1066"/>
        <v>2823271202.6399999</v>
      </c>
      <c r="Q2937" s="27">
        <f t="shared" si="1066"/>
        <v>2823271202.6399999</v>
      </c>
    </row>
    <row r="2938" spans="1:17" ht="19.5" thickBot="1" x14ac:dyDescent="0.3">
      <c r="A2938" s="87" t="s">
        <v>519</v>
      </c>
      <c r="B2938" s="15" t="s">
        <v>209</v>
      </c>
      <c r="C2938" s="12" t="s">
        <v>13</v>
      </c>
      <c r="D2938" s="12">
        <v>10</v>
      </c>
      <c r="E2938" s="12" t="s">
        <v>14</v>
      </c>
      <c r="F2938" s="16" t="s">
        <v>210</v>
      </c>
      <c r="G2938" s="27">
        <f>+G2940+G2942</f>
        <v>1451042370</v>
      </c>
      <c r="H2938" s="27">
        <f t="shared" ref="H2938:K2938" si="1067">+H2940+H2942</f>
        <v>0</v>
      </c>
      <c r="I2938" s="27">
        <f t="shared" si="1067"/>
        <v>0</v>
      </c>
      <c r="J2938" s="27">
        <f t="shared" si="1067"/>
        <v>1451042370</v>
      </c>
      <c r="K2938" s="27">
        <f t="shared" si="1067"/>
        <v>1451042370</v>
      </c>
      <c r="L2938" s="27">
        <f>+H2938-I2938+J2938-K2938</f>
        <v>0</v>
      </c>
      <c r="M2938" s="27">
        <f>+M2940+M2942</f>
        <v>1451042370</v>
      </c>
      <c r="N2938" s="27">
        <f>+N2940+N2942</f>
        <v>0</v>
      </c>
      <c r="O2938" s="27">
        <f t="shared" ref="O2938:Q2938" si="1068">+O2940+O2942</f>
        <v>0</v>
      </c>
      <c r="P2938" s="27">
        <f t="shared" si="1068"/>
        <v>0</v>
      </c>
      <c r="Q2938" s="27">
        <f t="shared" si="1068"/>
        <v>0</v>
      </c>
    </row>
    <row r="2939" spans="1:17" ht="19.5" thickBot="1" x14ac:dyDescent="0.3">
      <c r="A2939" s="87" t="s">
        <v>519</v>
      </c>
      <c r="B2939" s="15" t="s">
        <v>209</v>
      </c>
      <c r="C2939" s="12" t="s">
        <v>16</v>
      </c>
      <c r="D2939" s="12">
        <v>20</v>
      </c>
      <c r="E2939" s="12" t="s">
        <v>14</v>
      </c>
      <c r="F2939" s="16" t="s">
        <v>210</v>
      </c>
      <c r="G2939" s="27">
        <f>+G2941+G2943</f>
        <v>7632396000</v>
      </c>
      <c r="H2939" s="27">
        <f>+H2941+H2943</f>
        <v>0</v>
      </c>
      <c r="I2939" s="27">
        <f>+I2941+I2943</f>
        <v>0</v>
      </c>
      <c r="J2939" s="27">
        <f>+J2941+J2943</f>
        <v>1313048503</v>
      </c>
      <c r="K2939" s="27">
        <f>+K2941+K2943</f>
        <v>1313048503</v>
      </c>
      <c r="L2939" s="27">
        <f t="shared" si="1043"/>
        <v>0</v>
      </c>
      <c r="M2939" s="27">
        <f t="shared" ref="M2939:Q2939" si="1069">+M2941+M2943</f>
        <v>7632396000</v>
      </c>
      <c r="N2939" s="27">
        <f t="shared" si="1069"/>
        <v>2879935472.6400003</v>
      </c>
      <c r="O2939" s="27">
        <f t="shared" si="1069"/>
        <v>2863948780.6399999</v>
      </c>
      <c r="P2939" s="27">
        <f t="shared" si="1069"/>
        <v>2823271202.6399999</v>
      </c>
      <c r="Q2939" s="27">
        <f t="shared" si="1069"/>
        <v>2823271202.6399999</v>
      </c>
    </row>
    <row r="2940" spans="1:17" ht="19.5" thickBot="1" x14ac:dyDescent="0.3">
      <c r="A2940" s="87" t="s">
        <v>519</v>
      </c>
      <c r="B2940" s="18" t="s">
        <v>211</v>
      </c>
      <c r="C2940" s="19" t="s">
        <v>13</v>
      </c>
      <c r="D2940" s="19">
        <v>10</v>
      </c>
      <c r="E2940" s="19" t="s">
        <v>14</v>
      </c>
      <c r="F2940" s="20" t="s">
        <v>212</v>
      </c>
      <c r="G2940" s="21">
        <v>1451042370</v>
      </c>
      <c r="H2940" s="21">
        <v>0</v>
      </c>
      <c r="I2940" s="21">
        <v>0</v>
      </c>
      <c r="J2940" s="21">
        <v>0</v>
      </c>
      <c r="K2940" s="21">
        <v>1451042370</v>
      </c>
      <c r="L2940" s="21">
        <f t="shared" si="1043"/>
        <v>-1451042370</v>
      </c>
      <c r="M2940" s="21">
        <v>0</v>
      </c>
      <c r="N2940" s="21">
        <v>0</v>
      </c>
      <c r="O2940" s="21">
        <v>0</v>
      </c>
      <c r="P2940" s="21">
        <v>0</v>
      </c>
      <c r="Q2940" s="21">
        <v>0</v>
      </c>
    </row>
    <row r="2941" spans="1:17" ht="19.5" thickBot="1" x14ac:dyDescent="0.3">
      <c r="A2941" s="87" t="s">
        <v>519</v>
      </c>
      <c r="B2941" s="18" t="s">
        <v>211</v>
      </c>
      <c r="C2941" s="19" t="s">
        <v>16</v>
      </c>
      <c r="D2941" s="19">
        <v>20</v>
      </c>
      <c r="E2941" s="19" t="s">
        <v>14</v>
      </c>
      <c r="F2941" s="20" t="s">
        <v>212</v>
      </c>
      <c r="G2941" s="21">
        <v>3100000000</v>
      </c>
      <c r="H2941" s="21">
        <v>0</v>
      </c>
      <c r="I2941" s="21">
        <v>0</v>
      </c>
      <c r="J2941" s="21">
        <v>0</v>
      </c>
      <c r="K2941" s="21">
        <v>1313048503</v>
      </c>
      <c r="L2941" s="21">
        <f t="shared" si="1043"/>
        <v>-1313048503</v>
      </c>
      <c r="M2941" s="21">
        <v>1786951497</v>
      </c>
      <c r="N2941" s="21">
        <v>1741426142.6400001</v>
      </c>
      <c r="O2941" s="21">
        <v>1734781445.28</v>
      </c>
      <c r="P2941" s="21">
        <v>1694103867.28</v>
      </c>
      <c r="Q2941" s="21">
        <v>1694103867.28</v>
      </c>
    </row>
    <row r="2942" spans="1:17" ht="19.5" thickBot="1" x14ac:dyDescent="0.3">
      <c r="A2942" s="87" t="s">
        <v>519</v>
      </c>
      <c r="B2942" s="18" t="s">
        <v>213</v>
      </c>
      <c r="C2942" s="19" t="s">
        <v>13</v>
      </c>
      <c r="D2942" s="19">
        <v>10</v>
      </c>
      <c r="E2942" s="19" t="s">
        <v>14</v>
      </c>
      <c r="F2942" s="20" t="s">
        <v>214</v>
      </c>
      <c r="G2942" s="21">
        <v>0</v>
      </c>
      <c r="H2942" s="21">
        <v>0</v>
      </c>
      <c r="I2942" s="21">
        <v>0</v>
      </c>
      <c r="J2942" s="21">
        <v>1451042370</v>
      </c>
      <c r="K2942" s="21">
        <v>0</v>
      </c>
      <c r="L2942" s="21">
        <f t="shared" si="1043"/>
        <v>1451042370</v>
      </c>
      <c r="M2942" s="21">
        <v>1451042370</v>
      </c>
      <c r="N2942" s="21">
        <v>0</v>
      </c>
      <c r="O2942" s="21">
        <v>0</v>
      </c>
      <c r="P2942" s="21">
        <v>0</v>
      </c>
      <c r="Q2942" s="21">
        <v>0</v>
      </c>
    </row>
    <row r="2943" spans="1:17" ht="19.5" thickBot="1" x14ac:dyDescent="0.3">
      <c r="A2943" s="87" t="s">
        <v>519</v>
      </c>
      <c r="B2943" s="18" t="s">
        <v>213</v>
      </c>
      <c r="C2943" s="19" t="s">
        <v>16</v>
      </c>
      <c r="D2943" s="19">
        <v>20</v>
      </c>
      <c r="E2943" s="19" t="s">
        <v>14</v>
      </c>
      <c r="F2943" s="20" t="s">
        <v>214</v>
      </c>
      <c r="G2943" s="21">
        <v>4532396000</v>
      </c>
      <c r="H2943" s="21">
        <v>0</v>
      </c>
      <c r="I2943" s="21">
        <v>0</v>
      </c>
      <c r="J2943" s="21">
        <v>1313048503</v>
      </c>
      <c r="K2943" s="21">
        <v>0</v>
      </c>
      <c r="L2943" s="21">
        <f t="shared" si="1043"/>
        <v>1313048503</v>
      </c>
      <c r="M2943" s="21">
        <v>5845444503</v>
      </c>
      <c r="N2943" s="21">
        <v>1138509330</v>
      </c>
      <c r="O2943" s="21">
        <v>1129167335.3599999</v>
      </c>
      <c r="P2943" s="21">
        <v>1129167335.3599999</v>
      </c>
      <c r="Q2943" s="21">
        <v>1129167335.3599999</v>
      </c>
    </row>
    <row r="2944" spans="1:17" ht="32.25" thickBot="1" x14ac:dyDescent="0.3">
      <c r="A2944" s="87" t="s">
        <v>519</v>
      </c>
      <c r="B2944" s="15" t="s">
        <v>215</v>
      </c>
      <c r="C2944" s="33" t="s">
        <v>16</v>
      </c>
      <c r="D2944" s="33">
        <v>20</v>
      </c>
      <c r="E2944" s="33" t="s">
        <v>14</v>
      </c>
      <c r="F2944" s="16" t="s">
        <v>216</v>
      </c>
      <c r="G2944" s="27">
        <f t="shared" ref="G2944:K2945" si="1070">+G2945</f>
        <v>14051472000</v>
      </c>
      <c r="H2944" s="27">
        <f t="shared" si="1070"/>
        <v>0</v>
      </c>
      <c r="I2944" s="27">
        <f t="shared" si="1070"/>
        <v>0</v>
      </c>
      <c r="J2944" s="27">
        <f t="shared" si="1070"/>
        <v>0</v>
      </c>
      <c r="K2944" s="27">
        <f t="shared" si="1070"/>
        <v>0</v>
      </c>
      <c r="L2944" s="27">
        <f t="shared" si="1043"/>
        <v>0</v>
      </c>
      <c r="M2944" s="27">
        <f t="shared" ref="M2944:Q2945" si="1071">+M2945</f>
        <v>14051472000</v>
      </c>
      <c r="N2944" s="27">
        <f t="shared" si="1071"/>
        <v>12154495889</v>
      </c>
      <c r="O2944" s="27">
        <f t="shared" si="1071"/>
        <v>12151431268</v>
      </c>
      <c r="P2944" s="27">
        <f t="shared" si="1071"/>
        <v>12151431268</v>
      </c>
      <c r="Q2944" s="27">
        <f t="shared" si="1071"/>
        <v>12151431268</v>
      </c>
    </row>
    <row r="2945" spans="1:17" ht="19.5" thickBot="1" x14ac:dyDescent="0.3">
      <c r="A2945" s="87" t="s">
        <v>519</v>
      </c>
      <c r="B2945" s="15" t="s">
        <v>217</v>
      </c>
      <c r="C2945" s="33" t="s">
        <v>16</v>
      </c>
      <c r="D2945" s="33">
        <v>20</v>
      </c>
      <c r="E2945" s="33" t="s">
        <v>14</v>
      </c>
      <c r="F2945" s="16" t="s">
        <v>218</v>
      </c>
      <c r="G2945" s="27">
        <f t="shared" si="1070"/>
        <v>14051472000</v>
      </c>
      <c r="H2945" s="27">
        <f t="shared" si="1070"/>
        <v>0</v>
      </c>
      <c r="I2945" s="27">
        <f t="shared" si="1070"/>
        <v>0</v>
      </c>
      <c r="J2945" s="27">
        <f t="shared" si="1070"/>
        <v>0</v>
      </c>
      <c r="K2945" s="27">
        <f t="shared" si="1070"/>
        <v>0</v>
      </c>
      <c r="L2945" s="27">
        <f t="shared" si="1043"/>
        <v>0</v>
      </c>
      <c r="M2945" s="27">
        <f t="shared" si="1071"/>
        <v>14051472000</v>
      </c>
      <c r="N2945" s="27">
        <f t="shared" si="1071"/>
        <v>12154495889</v>
      </c>
      <c r="O2945" s="27">
        <f t="shared" si="1071"/>
        <v>12151431268</v>
      </c>
      <c r="P2945" s="27">
        <f t="shared" si="1071"/>
        <v>12151431268</v>
      </c>
      <c r="Q2945" s="27">
        <f t="shared" si="1071"/>
        <v>12151431268</v>
      </c>
    </row>
    <row r="2946" spans="1:17" ht="19.5" thickBot="1" x14ac:dyDescent="0.3">
      <c r="A2946" s="87" t="s">
        <v>519</v>
      </c>
      <c r="B2946" s="34" t="s">
        <v>219</v>
      </c>
      <c r="C2946" s="35" t="s">
        <v>16</v>
      </c>
      <c r="D2946" s="35">
        <v>20</v>
      </c>
      <c r="E2946" s="35" t="s">
        <v>14</v>
      </c>
      <c r="F2946" s="36" t="s">
        <v>220</v>
      </c>
      <c r="G2946" s="37">
        <v>14051472000</v>
      </c>
      <c r="H2946" s="37">
        <v>0</v>
      </c>
      <c r="I2946" s="37">
        <v>0</v>
      </c>
      <c r="J2946" s="37"/>
      <c r="K2946" s="37">
        <v>0</v>
      </c>
      <c r="L2946" s="37">
        <f t="shared" si="1043"/>
        <v>0</v>
      </c>
      <c r="M2946" s="37">
        <v>14051472000</v>
      </c>
      <c r="N2946" s="21">
        <v>12154495889</v>
      </c>
      <c r="O2946" s="21">
        <v>12151431268</v>
      </c>
      <c r="P2946" s="21">
        <v>12151431268</v>
      </c>
      <c r="Q2946" s="21">
        <v>12151431268</v>
      </c>
    </row>
    <row r="2947" spans="1:17" ht="19.5" thickBot="1" x14ac:dyDescent="0.3">
      <c r="A2947" s="87" t="s">
        <v>519</v>
      </c>
      <c r="B2947" s="7" t="s">
        <v>221</v>
      </c>
      <c r="C2947" s="39" t="s">
        <v>13</v>
      </c>
      <c r="D2947" s="40">
        <v>11</v>
      </c>
      <c r="E2947" s="39" t="s">
        <v>222</v>
      </c>
      <c r="F2947" s="9" t="s">
        <v>223</v>
      </c>
      <c r="G2947" s="10">
        <f t="shared" ref="G2947:K2949" si="1072">+G2949</f>
        <v>139786580047</v>
      </c>
      <c r="H2947" s="10">
        <f t="shared" si="1072"/>
        <v>0</v>
      </c>
      <c r="I2947" s="10">
        <f t="shared" si="1072"/>
        <v>0</v>
      </c>
      <c r="J2947" s="10">
        <f t="shared" si="1072"/>
        <v>0</v>
      </c>
      <c r="K2947" s="10">
        <f t="shared" si="1072"/>
        <v>0</v>
      </c>
      <c r="L2947" s="10">
        <f t="shared" si="1043"/>
        <v>0</v>
      </c>
      <c r="M2947" s="10">
        <f t="shared" ref="M2947:Q2949" si="1073">+M2949</f>
        <v>139786580047</v>
      </c>
      <c r="N2947" s="10">
        <f t="shared" si="1073"/>
        <v>139786580047</v>
      </c>
      <c r="O2947" s="10">
        <f t="shared" si="1073"/>
        <v>139786580047</v>
      </c>
      <c r="P2947" s="10">
        <f t="shared" si="1073"/>
        <v>139786580047</v>
      </c>
      <c r="Q2947" s="10">
        <f t="shared" si="1073"/>
        <v>139786580047</v>
      </c>
    </row>
    <row r="2948" spans="1:17" ht="19.5" thickBot="1" x14ac:dyDescent="0.3">
      <c r="A2948" s="87" t="s">
        <v>519</v>
      </c>
      <c r="B2948" s="7" t="s">
        <v>221</v>
      </c>
      <c r="C2948" s="39" t="s">
        <v>13</v>
      </c>
      <c r="D2948" s="40">
        <v>11</v>
      </c>
      <c r="E2948" s="39" t="s">
        <v>14</v>
      </c>
      <c r="F2948" s="9" t="s">
        <v>223</v>
      </c>
      <c r="G2948" s="10">
        <f t="shared" si="1072"/>
        <v>1027817755000</v>
      </c>
      <c r="H2948" s="10">
        <f t="shared" si="1072"/>
        <v>0</v>
      </c>
      <c r="I2948" s="10">
        <f t="shared" si="1072"/>
        <v>0</v>
      </c>
      <c r="J2948" s="10">
        <f t="shared" si="1072"/>
        <v>0</v>
      </c>
      <c r="K2948" s="10">
        <f t="shared" si="1072"/>
        <v>0</v>
      </c>
      <c r="L2948" s="10">
        <f t="shared" si="1043"/>
        <v>0</v>
      </c>
      <c r="M2948" s="10">
        <f t="shared" si="1073"/>
        <v>1027817755000</v>
      </c>
      <c r="N2948" s="10">
        <f t="shared" si="1073"/>
        <v>815204172782</v>
      </c>
      <c r="O2948" s="10">
        <f t="shared" si="1073"/>
        <v>815204172782</v>
      </c>
      <c r="P2948" s="10">
        <f t="shared" si="1073"/>
        <v>815204172782</v>
      </c>
      <c r="Q2948" s="10">
        <f t="shared" si="1073"/>
        <v>815204172782</v>
      </c>
    </row>
    <row r="2949" spans="1:17" ht="19.5" thickBot="1" x14ac:dyDescent="0.3">
      <c r="A2949" s="87" t="s">
        <v>519</v>
      </c>
      <c r="B2949" s="15" t="s">
        <v>224</v>
      </c>
      <c r="C2949" s="12" t="s">
        <v>13</v>
      </c>
      <c r="D2949" s="12">
        <v>11</v>
      </c>
      <c r="E2949" s="12" t="s">
        <v>222</v>
      </c>
      <c r="F2949" s="16" t="s">
        <v>225</v>
      </c>
      <c r="G2949" s="28">
        <f t="shared" si="1072"/>
        <v>139786580047</v>
      </c>
      <c r="H2949" s="28">
        <f t="shared" si="1072"/>
        <v>0</v>
      </c>
      <c r="I2949" s="28">
        <f t="shared" si="1072"/>
        <v>0</v>
      </c>
      <c r="J2949" s="28">
        <f t="shared" si="1072"/>
        <v>0</v>
      </c>
      <c r="K2949" s="28">
        <f t="shared" si="1072"/>
        <v>0</v>
      </c>
      <c r="L2949" s="28">
        <f t="shared" si="1043"/>
        <v>0</v>
      </c>
      <c r="M2949" s="28">
        <f t="shared" si="1073"/>
        <v>139786580047</v>
      </c>
      <c r="N2949" s="28">
        <f t="shared" si="1073"/>
        <v>139786580047</v>
      </c>
      <c r="O2949" s="28">
        <f t="shared" si="1073"/>
        <v>139786580047</v>
      </c>
      <c r="P2949" s="28">
        <f t="shared" si="1073"/>
        <v>139786580047</v>
      </c>
      <c r="Q2949" s="28">
        <f t="shared" si="1073"/>
        <v>139786580047</v>
      </c>
    </row>
    <row r="2950" spans="1:17" ht="19.5" thickBot="1" x14ac:dyDescent="0.3">
      <c r="A2950" s="87" t="s">
        <v>519</v>
      </c>
      <c r="B2950" s="15" t="s">
        <v>224</v>
      </c>
      <c r="C2950" s="33" t="s">
        <v>13</v>
      </c>
      <c r="D2950" s="33">
        <v>11</v>
      </c>
      <c r="E2950" s="33" t="s">
        <v>14</v>
      </c>
      <c r="F2950" s="16" t="s">
        <v>225</v>
      </c>
      <c r="G2950" s="28">
        <f>+G2954</f>
        <v>1027817755000</v>
      </c>
      <c r="H2950" s="28">
        <f>+H2954</f>
        <v>0</v>
      </c>
      <c r="I2950" s="28">
        <f>+I2954</f>
        <v>0</v>
      </c>
      <c r="J2950" s="28">
        <f>+J2954</f>
        <v>0</v>
      </c>
      <c r="K2950" s="28">
        <f>+K2954</f>
        <v>0</v>
      </c>
      <c r="L2950" s="28">
        <f t="shared" si="1043"/>
        <v>0</v>
      </c>
      <c r="M2950" s="28">
        <f t="shared" ref="M2950:Q2950" si="1074">+M2954</f>
        <v>1027817755000</v>
      </c>
      <c r="N2950" s="28">
        <f t="shared" si="1074"/>
        <v>815204172782</v>
      </c>
      <c r="O2950" s="28">
        <f t="shared" si="1074"/>
        <v>815204172782</v>
      </c>
      <c r="P2950" s="28">
        <f t="shared" si="1074"/>
        <v>815204172782</v>
      </c>
      <c r="Q2950" s="28">
        <f t="shared" si="1074"/>
        <v>815204172782</v>
      </c>
    </row>
    <row r="2951" spans="1:17" ht="19.5" thickBot="1" x14ac:dyDescent="0.3">
      <c r="A2951" s="87" t="s">
        <v>519</v>
      </c>
      <c r="B2951" s="15" t="s">
        <v>226</v>
      </c>
      <c r="C2951" s="12" t="s">
        <v>13</v>
      </c>
      <c r="D2951" s="12">
        <v>11</v>
      </c>
      <c r="E2951" s="12" t="s">
        <v>222</v>
      </c>
      <c r="F2951" s="16" t="s">
        <v>227</v>
      </c>
      <c r="G2951" s="28">
        <f t="shared" ref="G2951:K2952" si="1075">+G2952</f>
        <v>139786580047</v>
      </c>
      <c r="H2951" s="28">
        <f t="shared" si="1075"/>
        <v>0</v>
      </c>
      <c r="I2951" s="28">
        <f t="shared" si="1075"/>
        <v>0</v>
      </c>
      <c r="J2951" s="28">
        <f t="shared" si="1075"/>
        <v>0</v>
      </c>
      <c r="K2951" s="28">
        <f t="shared" si="1075"/>
        <v>0</v>
      </c>
      <c r="L2951" s="28">
        <f t="shared" si="1043"/>
        <v>0</v>
      </c>
      <c r="M2951" s="28">
        <f t="shared" ref="M2951:O2952" si="1076">+M2952</f>
        <v>139786580047</v>
      </c>
      <c r="N2951" s="28">
        <f t="shared" si="1076"/>
        <v>139786580047</v>
      </c>
      <c r="O2951" s="28">
        <f t="shared" si="1076"/>
        <v>139786580047</v>
      </c>
      <c r="P2951" s="28">
        <f>+P2952</f>
        <v>139786580047</v>
      </c>
      <c r="Q2951" s="28">
        <f>+Q2952</f>
        <v>139786580047</v>
      </c>
    </row>
    <row r="2952" spans="1:17" ht="19.5" thickBot="1" x14ac:dyDescent="0.3">
      <c r="A2952" s="87" t="s">
        <v>519</v>
      </c>
      <c r="B2952" s="15" t="s">
        <v>228</v>
      </c>
      <c r="C2952" s="12" t="s">
        <v>13</v>
      </c>
      <c r="D2952" s="12">
        <v>11</v>
      </c>
      <c r="E2952" s="12" t="s">
        <v>222</v>
      </c>
      <c r="F2952" s="16" t="s">
        <v>229</v>
      </c>
      <c r="G2952" s="28">
        <f t="shared" si="1075"/>
        <v>139786580047</v>
      </c>
      <c r="H2952" s="28">
        <f t="shared" si="1075"/>
        <v>0</v>
      </c>
      <c r="I2952" s="28">
        <f t="shared" si="1075"/>
        <v>0</v>
      </c>
      <c r="J2952" s="28">
        <f t="shared" si="1075"/>
        <v>0</v>
      </c>
      <c r="K2952" s="28">
        <f t="shared" si="1075"/>
        <v>0</v>
      </c>
      <c r="L2952" s="28">
        <f t="shared" si="1043"/>
        <v>0</v>
      </c>
      <c r="M2952" s="28">
        <f t="shared" si="1076"/>
        <v>139786580047</v>
      </c>
      <c r="N2952" s="28">
        <f t="shared" si="1076"/>
        <v>139786580047</v>
      </c>
      <c r="O2952" s="28">
        <f t="shared" si="1076"/>
        <v>139786580047</v>
      </c>
      <c r="P2952" s="28">
        <f>+P2953</f>
        <v>139786580047</v>
      </c>
      <c r="Q2952" s="28">
        <f>+Q2953</f>
        <v>139786580047</v>
      </c>
    </row>
    <row r="2953" spans="1:17" ht="19.5" thickBot="1" x14ac:dyDescent="0.3">
      <c r="A2953" s="87" t="s">
        <v>519</v>
      </c>
      <c r="B2953" s="18" t="s">
        <v>230</v>
      </c>
      <c r="C2953" s="19" t="s">
        <v>13</v>
      </c>
      <c r="D2953" s="19">
        <v>11</v>
      </c>
      <c r="E2953" s="19" t="s">
        <v>222</v>
      </c>
      <c r="F2953" s="20" t="s">
        <v>13</v>
      </c>
      <c r="G2953" s="23">
        <v>139786580047</v>
      </c>
      <c r="H2953" s="23">
        <v>0</v>
      </c>
      <c r="I2953" s="23">
        <v>0</v>
      </c>
      <c r="J2953" s="23"/>
      <c r="K2953" s="23">
        <v>0</v>
      </c>
      <c r="L2953" s="23">
        <f t="shared" si="1043"/>
        <v>0</v>
      </c>
      <c r="M2953" s="23">
        <v>139786580047</v>
      </c>
      <c r="N2953" s="21">
        <v>139786580047</v>
      </c>
      <c r="O2953" s="21">
        <v>139786580047</v>
      </c>
      <c r="P2953" s="21">
        <v>139786580047</v>
      </c>
      <c r="Q2953" s="21">
        <v>139786580047</v>
      </c>
    </row>
    <row r="2954" spans="1:17" ht="19.5" thickBot="1" x14ac:dyDescent="0.3">
      <c r="A2954" s="87" t="s">
        <v>519</v>
      </c>
      <c r="B2954" s="15" t="s">
        <v>231</v>
      </c>
      <c r="C2954" s="33" t="s">
        <v>13</v>
      </c>
      <c r="D2954" s="33">
        <v>11</v>
      </c>
      <c r="E2954" s="33" t="s">
        <v>14</v>
      </c>
      <c r="F2954" s="16" t="s">
        <v>232</v>
      </c>
      <c r="G2954" s="28">
        <f>+G2955</f>
        <v>1027817755000</v>
      </c>
      <c r="H2954" s="28">
        <f>+H2955</f>
        <v>0</v>
      </c>
      <c r="I2954" s="28">
        <f>+I2955</f>
        <v>0</v>
      </c>
      <c r="J2954" s="28">
        <f>+J2955</f>
        <v>0</v>
      </c>
      <c r="K2954" s="28">
        <f>+K2955</f>
        <v>0</v>
      </c>
      <c r="L2954" s="28">
        <f t="shared" si="1043"/>
        <v>0</v>
      </c>
      <c r="M2954" s="28">
        <f t="shared" ref="M2954:Q2954" si="1077">+M2955</f>
        <v>1027817755000</v>
      </c>
      <c r="N2954" s="28">
        <f t="shared" si="1077"/>
        <v>815204172782</v>
      </c>
      <c r="O2954" s="28">
        <f t="shared" si="1077"/>
        <v>815204172782</v>
      </c>
      <c r="P2954" s="28">
        <f t="shared" si="1077"/>
        <v>815204172782</v>
      </c>
      <c r="Q2954" s="28">
        <f t="shared" si="1077"/>
        <v>815204172782</v>
      </c>
    </row>
    <row r="2955" spans="1:17" ht="19.5" thickBot="1" x14ac:dyDescent="0.3">
      <c r="A2955" s="87" t="s">
        <v>519</v>
      </c>
      <c r="B2955" s="34" t="s">
        <v>233</v>
      </c>
      <c r="C2955" s="35" t="s">
        <v>13</v>
      </c>
      <c r="D2955" s="35">
        <v>11</v>
      </c>
      <c r="E2955" s="35" t="s">
        <v>14</v>
      </c>
      <c r="F2955" s="36" t="s">
        <v>234</v>
      </c>
      <c r="G2955" s="21">
        <v>1027817755000</v>
      </c>
      <c r="H2955" s="38">
        <v>0</v>
      </c>
      <c r="I2955" s="38">
        <v>0</v>
      </c>
      <c r="J2955" s="38">
        <v>0</v>
      </c>
      <c r="K2955" s="38">
        <v>0</v>
      </c>
      <c r="L2955" s="38">
        <f t="shared" si="1043"/>
        <v>0</v>
      </c>
      <c r="M2955" s="38">
        <v>1027817755000</v>
      </c>
      <c r="N2955" s="21">
        <v>815204172782</v>
      </c>
      <c r="O2955" s="21">
        <v>815204172782</v>
      </c>
      <c r="P2955" s="21">
        <v>815204172782</v>
      </c>
      <c r="Q2955" s="21">
        <v>815204172782</v>
      </c>
    </row>
    <row r="2956" spans="1:17" ht="19.5" thickBot="1" x14ac:dyDescent="0.3">
      <c r="A2956" s="87" t="s">
        <v>519</v>
      </c>
      <c r="B2956" s="7" t="s">
        <v>235</v>
      </c>
      <c r="C2956" s="39" t="s">
        <v>13</v>
      </c>
      <c r="D2956" s="40">
        <v>11</v>
      </c>
      <c r="E2956" s="39" t="s">
        <v>14</v>
      </c>
      <c r="F2956" s="9" t="s">
        <v>236</v>
      </c>
      <c r="G2956" s="10">
        <f>+G2959</f>
        <v>25000000000</v>
      </c>
      <c r="H2956" s="10">
        <f>+H2959</f>
        <v>0</v>
      </c>
      <c r="I2956" s="10">
        <f>+I2959</f>
        <v>0</v>
      </c>
      <c r="J2956" s="10">
        <f>+J2959</f>
        <v>0</v>
      </c>
      <c r="K2956" s="10">
        <f>+K2959</f>
        <v>0</v>
      </c>
      <c r="L2956" s="10">
        <f t="shared" ref="L2956:L3020" si="1078">+H2956-I2956+J2956-K2956</f>
        <v>0</v>
      </c>
      <c r="M2956" s="10">
        <f t="shared" ref="M2956:Q2956" si="1079">+M2959</f>
        <v>25000000000</v>
      </c>
      <c r="N2956" s="10">
        <f t="shared" si="1079"/>
        <v>10331485743.870001</v>
      </c>
      <c r="O2956" s="10">
        <f t="shared" si="1079"/>
        <v>9310143702.9599991</v>
      </c>
      <c r="P2956" s="10">
        <f t="shared" si="1079"/>
        <v>2013138244.46</v>
      </c>
      <c r="Q2956" s="10">
        <f t="shared" si="1079"/>
        <v>2012502744.46</v>
      </c>
    </row>
    <row r="2957" spans="1:17" ht="19.5" thickBot="1" x14ac:dyDescent="0.3">
      <c r="A2957" s="87" t="s">
        <v>519</v>
      </c>
      <c r="B2957" s="7" t="s">
        <v>235</v>
      </c>
      <c r="C2957" s="39" t="s">
        <v>13</v>
      </c>
      <c r="D2957" s="40">
        <v>13</v>
      </c>
      <c r="E2957" s="39" t="s">
        <v>14</v>
      </c>
      <c r="F2957" s="9" t="s">
        <v>236</v>
      </c>
      <c r="G2957" s="10">
        <f>+G2960+G3065+G3075+G3089+G3099+G3105</f>
        <v>4393946143700</v>
      </c>
      <c r="H2957" s="10">
        <f>+H2960+H3065+H3075+H3089+H3099+H3105</f>
        <v>0</v>
      </c>
      <c r="I2957" s="10">
        <f>+I2960+I3065+I3075+I3089+I3099+I3105</f>
        <v>0</v>
      </c>
      <c r="J2957" s="10">
        <f>+J2960+J3065+J3075+J3089+J3099+J3105</f>
        <v>0</v>
      </c>
      <c r="K2957" s="10">
        <f>+K2960+K3065+K3075+K3089+K3099+K3105</f>
        <v>0</v>
      </c>
      <c r="L2957" s="10">
        <f t="shared" si="1078"/>
        <v>0</v>
      </c>
      <c r="M2957" s="10">
        <f t="shared" ref="M2957:Q2957" si="1080">+M2960+M3065+M3075+M3089+M3099+M3105</f>
        <v>4393946143700</v>
      </c>
      <c r="N2957" s="10">
        <f t="shared" si="1080"/>
        <v>4373789787630.8994</v>
      </c>
      <c r="O2957" s="10">
        <f t="shared" si="1080"/>
        <v>4356970887710.7197</v>
      </c>
      <c r="P2957" s="10">
        <f t="shared" si="1080"/>
        <v>349926331728.5</v>
      </c>
      <c r="Q2957" s="10">
        <f t="shared" si="1080"/>
        <v>349471748031.34003</v>
      </c>
    </row>
    <row r="2958" spans="1:17" ht="19.5" thickBot="1" x14ac:dyDescent="0.3">
      <c r="A2958" s="87" t="s">
        <v>519</v>
      </c>
      <c r="B2958" s="7" t="s">
        <v>235</v>
      </c>
      <c r="C2958" s="39" t="s">
        <v>16</v>
      </c>
      <c r="D2958" s="40">
        <v>20</v>
      </c>
      <c r="E2958" s="39" t="s">
        <v>14</v>
      </c>
      <c r="F2958" s="9" t="s">
        <v>236</v>
      </c>
      <c r="G2958" s="10">
        <f>+G3076+G3106</f>
        <v>86235881312</v>
      </c>
      <c r="H2958" s="10">
        <f>+H3076+H3106</f>
        <v>0</v>
      </c>
      <c r="I2958" s="10">
        <f>+I3076+I3106</f>
        <v>0</v>
      </c>
      <c r="J2958" s="10">
        <f>+J3076+J3106</f>
        <v>2169597828.6199999</v>
      </c>
      <c r="K2958" s="10">
        <f>+K3076+K3106</f>
        <v>2169597828.6199999</v>
      </c>
      <c r="L2958" s="10">
        <f t="shared" si="1078"/>
        <v>0</v>
      </c>
      <c r="M2958" s="10">
        <f t="shared" ref="M2958:Q2958" si="1081">+M3076+M3106</f>
        <v>86235881312</v>
      </c>
      <c r="N2958" s="10">
        <f t="shared" si="1081"/>
        <v>84412328936.619995</v>
      </c>
      <c r="O2958" s="10">
        <f t="shared" si="1081"/>
        <v>73592948133.169998</v>
      </c>
      <c r="P2958" s="10">
        <f t="shared" si="1081"/>
        <v>46335676873.57</v>
      </c>
      <c r="Q2958" s="10">
        <f t="shared" si="1081"/>
        <v>40126189316.190002</v>
      </c>
    </row>
    <row r="2959" spans="1:17" ht="19.5" thickBot="1" x14ac:dyDescent="0.3">
      <c r="A2959" s="87" t="s">
        <v>519</v>
      </c>
      <c r="B2959" s="11" t="s">
        <v>237</v>
      </c>
      <c r="C2959" s="41" t="s">
        <v>13</v>
      </c>
      <c r="D2959" s="41">
        <v>11</v>
      </c>
      <c r="E2959" s="41" t="s">
        <v>14</v>
      </c>
      <c r="F2959" s="13" t="s">
        <v>238</v>
      </c>
      <c r="G2959" s="42">
        <f t="shared" ref="G2959:K2960" si="1082">+G2961</f>
        <v>25000000000</v>
      </c>
      <c r="H2959" s="42">
        <f t="shared" si="1082"/>
        <v>0</v>
      </c>
      <c r="I2959" s="42">
        <f t="shared" si="1082"/>
        <v>0</v>
      </c>
      <c r="J2959" s="42">
        <f t="shared" si="1082"/>
        <v>0</v>
      </c>
      <c r="K2959" s="42">
        <f t="shared" si="1082"/>
        <v>0</v>
      </c>
      <c r="L2959" s="42">
        <f t="shared" si="1078"/>
        <v>0</v>
      </c>
      <c r="M2959" s="42">
        <f t="shared" ref="M2959:Q2960" si="1083">+M2961</f>
        <v>25000000000</v>
      </c>
      <c r="N2959" s="42">
        <f t="shared" si="1083"/>
        <v>10331485743.870001</v>
      </c>
      <c r="O2959" s="42">
        <f t="shared" si="1083"/>
        <v>9310143702.9599991</v>
      </c>
      <c r="P2959" s="42">
        <f t="shared" si="1083"/>
        <v>2013138244.46</v>
      </c>
      <c r="Q2959" s="42">
        <f t="shared" si="1083"/>
        <v>2012502744.46</v>
      </c>
    </row>
    <row r="2960" spans="1:17" ht="19.5" thickBot="1" x14ac:dyDescent="0.3">
      <c r="A2960" s="87" t="s">
        <v>519</v>
      </c>
      <c r="B2960" s="15" t="s">
        <v>237</v>
      </c>
      <c r="C2960" s="12" t="s">
        <v>13</v>
      </c>
      <c r="D2960" s="12">
        <v>13</v>
      </c>
      <c r="E2960" s="12" t="s">
        <v>14</v>
      </c>
      <c r="F2960" s="16" t="s">
        <v>238</v>
      </c>
      <c r="G2960" s="27">
        <f t="shared" si="1082"/>
        <v>4326815240292</v>
      </c>
      <c r="H2960" s="27">
        <f t="shared" si="1082"/>
        <v>0</v>
      </c>
      <c r="I2960" s="27">
        <f t="shared" si="1082"/>
        <v>0</v>
      </c>
      <c r="J2960" s="27">
        <f t="shared" si="1082"/>
        <v>0</v>
      </c>
      <c r="K2960" s="27">
        <f t="shared" si="1082"/>
        <v>0</v>
      </c>
      <c r="L2960" s="27">
        <f t="shared" si="1078"/>
        <v>0</v>
      </c>
      <c r="M2960" s="27">
        <f t="shared" si="1083"/>
        <v>4326815240292</v>
      </c>
      <c r="N2960" s="27">
        <f t="shared" si="1083"/>
        <v>4326216648605.5898</v>
      </c>
      <c r="O2960" s="27">
        <f t="shared" si="1083"/>
        <v>4325951601065.9399</v>
      </c>
      <c r="P2960" s="27">
        <f t="shared" si="1083"/>
        <v>326930621110.73999</v>
      </c>
      <c r="Q2960" s="27">
        <f t="shared" si="1083"/>
        <v>326905895139.73999</v>
      </c>
    </row>
    <row r="2961" spans="1:17" ht="19.5" thickBot="1" x14ac:dyDescent="0.3">
      <c r="A2961" s="87" t="s">
        <v>519</v>
      </c>
      <c r="B2961" s="15" t="s">
        <v>239</v>
      </c>
      <c r="C2961" s="12" t="s">
        <v>13</v>
      </c>
      <c r="D2961" s="12">
        <v>11</v>
      </c>
      <c r="E2961" s="12" t="s">
        <v>14</v>
      </c>
      <c r="F2961" s="16" t="s">
        <v>240</v>
      </c>
      <c r="G2961" s="27">
        <f>+G3057</f>
        <v>25000000000</v>
      </c>
      <c r="H2961" s="27">
        <f>+H3057</f>
        <v>0</v>
      </c>
      <c r="I2961" s="27">
        <f>+I3057</f>
        <v>0</v>
      </c>
      <c r="J2961" s="27">
        <f>+J3057</f>
        <v>0</v>
      </c>
      <c r="K2961" s="27">
        <f>+K3057</f>
        <v>0</v>
      </c>
      <c r="L2961" s="27">
        <f t="shared" si="1078"/>
        <v>0</v>
      </c>
      <c r="M2961" s="27">
        <f t="shared" ref="M2961:Q2961" si="1084">+M3057</f>
        <v>25000000000</v>
      </c>
      <c r="N2961" s="27">
        <f t="shared" si="1084"/>
        <v>10331485743.870001</v>
      </c>
      <c r="O2961" s="27">
        <f t="shared" si="1084"/>
        <v>9310143702.9599991</v>
      </c>
      <c r="P2961" s="27">
        <f t="shared" si="1084"/>
        <v>2013138244.46</v>
      </c>
      <c r="Q2961" s="27">
        <f t="shared" si="1084"/>
        <v>2012502744.46</v>
      </c>
    </row>
    <row r="2962" spans="1:17" ht="19.5" thickBot="1" x14ac:dyDescent="0.3">
      <c r="A2962" s="87" t="s">
        <v>519</v>
      </c>
      <c r="B2962" s="15" t="s">
        <v>239</v>
      </c>
      <c r="C2962" s="12" t="s">
        <v>13</v>
      </c>
      <c r="D2962" s="12">
        <v>13</v>
      </c>
      <c r="E2962" s="12" t="s">
        <v>14</v>
      </c>
      <c r="F2962" s="16" t="s">
        <v>240</v>
      </c>
      <c r="G2962" s="27">
        <f>+G2964+G2968+G2972+G2976+G2980+G2984+G2988+G2992+G2996+G3000+G3004+G3008+G3012+G3016+G3020+G3024+G3028+G3033+G3036+G3040+G3044+G3048+G3052+G3056</f>
        <v>4326815240292</v>
      </c>
      <c r="H2962" s="27">
        <f>+H2964+H2968+H2972+H2976+H2980+H2984+H2988+H2992+H2996+H3000+H3004+H3008+H3012+H3016+H3020+H3024+H3028+H3033+H3036+H3040+H3044+H3048+H3052+H3056</f>
        <v>0</v>
      </c>
      <c r="I2962" s="27">
        <f>+I2964+I2968+I2972+I2976+I2980+I2984+I2988+I2992+I2996+I3000+I3004+I3008+I3012+I3016+I3020+I3024+I3028+I3033+I3036+I3040+I3044+I3048+I3052+I3056</f>
        <v>0</v>
      </c>
      <c r="J2962" s="27">
        <f>+J2964+J2968+J2972+J2976+J2980+J2984+J2988+J2992+J2996+J3000+J3004+J3008+J3012+J3016+J3020+J3024+J3028+J3033+J3036+J3040+J3044+J3048+J3052+J3056</f>
        <v>0</v>
      </c>
      <c r="K2962" s="27">
        <f>+K2964+K2968+K2972+K2976+K2980+K2984+K2988+K2992+K2996+K3000+K3004+K3008+K3012+K3016+K3020+K3024+K3028+K3033+K3036+K3040+K3044+K3048+K3052+K3056</f>
        <v>0</v>
      </c>
      <c r="L2962" s="27">
        <f t="shared" si="1078"/>
        <v>0</v>
      </c>
      <c r="M2962" s="27">
        <f t="shared" ref="M2962:Q2962" si="1085">+M2964+M2968+M2972+M2976+M2980+M2984+M2988+M2992+M2996+M3000+M3004+M3008+M3012+M3016+M3020+M3024+M3028+M3033+M3036+M3040+M3044+M3048+M3052+M3056</f>
        <v>4326815240292</v>
      </c>
      <c r="N2962" s="27">
        <f t="shared" si="1085"/>
        <v>4326216648605.5898</v>
      </c>
      <c r="O2962" s="27">
        <f t="shared" si="1085"/>
        <v>4325951601065.9399</v>
      </c>
      <c r="P2962" s="27">
        <f t="shared" si="1085"/>
        <v>326930621110.73999</v>
      </c>
      <c r="Q2962" s="27">
        <f t="shared" si="1085"/>
        <v>326905895139.73999</v>
      </c>
    </row>
    <row r="2963" spans="1:17" ht="48" thickBot="1" x14ac:dyDescent="0.3">
      <c r="A2963" s="87" t="s">
        <v>519</v>
      </c>
      <c r="B2963" s="15" t="s">
        <v>241</v>
      </c>
      <c r="C2963" s="12" t="s">
        <v>13</v>
      </c>
      <c r="D2963" s="12">
        <v>13</v>
      </c>
      <c r="E2963" s="12" t="s">
        <v>14</v>
      </c>
      <c r="F2963" s="16" t="s">
        <v>242</v>
      </c>
      <c r="G2963" s="27">
        <f t="shared" ref="G2963:K2965" si="1086">+G2964</f>
        <v>199229942693</v>
      </c>
      <c r="H2963" s="27">
        <f t="shared" si="1086"/>
        <v>0</v>
      </c>
      <c r="I2963" s="27">
        <f t="shared" si="1086"/>
        <v>0</v>
      </c>
      <c r="J2963" s="27">
        <f t="shared" si="1086"/>
        <v>0</v>
      </c>
      <c r="K2963" s="27">
        <f t="shared" si="1086"/>
        <v>0</v>
      </c>
      <c r="L2963" s="27">
        <f t="shared" si="1078"/>
        <v>0</v>
      </c>
      <c r="M2963" s="27">
        <f t="shared" ref="M2963:Q2965" si="1087">+M2964</f>
        <v>199229942693</v>
      </c>
      <c r="N2963" s="27">
        <f t="shared" si="1087"/>
        <v>199229942693</v>
      </c>
      <c r="O2963" s="27">
        <f t="shared" si="1087"/>
        <v>199229942693</v>
      </c>
      <c r="P2963" s="27">
        <f t="shared" si="1087"/>
        <v>667460180</v>
      </c>
      <c r="Q2963" s="27">
        <f t="shared" si="1087"/>
        <v>667460180</v>
      </c>
    </row>
    <row r="2964" spans="1:17" ht="48" thickBot="1" x14ac:dyDescent="0.3">
      <c r="A2964" s="87" t="s">
        <v>519</v>
      </c>
      <c r="B2964" s="15" t="s">
        <v>243</v>
      </c>
      <c r="C2964" s="12" t="s">
        <v>13</v>
      </c>
      <c r="D2964" s="12">
        <v>13</v>
      </c>
      <c r="E2964" s="12" t="s">
        <v>14</v>
      </c>
      <c r="F2964" s="16" t="s">
        <v>242</v>
      </c>
      <c r="G2964" s="27">
        <f t="shared" si="1086"/>
        <v>199229942693</v>
      </c>
      <c r="H2964" s="27">
        <f t="shared" si="1086"/>
        <v>0</v>
      </c>
      <c r="I2964" s="27">
        <f t="shared" si="1086"/>
        <v>0</v>
      </c>
      <c r="J2964" s="27">
        <f t="shared" si="1086"/>
        <v>0</v>
      </c>
      <c r="K2964" s="27">
        <f t="shared" si="1086"/>
        <v>0</v>
      </c>
      <c r="L2964" s="27">
        <f t="shared" si="1078"/>
        <v>0</v>
      </c>
      <c r="M2964" s="27">
        <f t="shared" si="1087"/>
        <v>199229942693</v>
      </c>
      <c r="N2964" s="27">
        <f t="shared" si="1087"/>
        <v>199229942693</v>
      </c>
      <c r="O2964" s="27">
        <f t="shared" si="1087"/>
        <v>199229942693</v>
      </c>
      <c r="P2964" s="27">
        <f t="shared" si="1087"/>
        <v>667460180</v>
      </c>
      <c r="Q2964" s="27">
        <f t="shared" si="1087"/>
        <v>667460180</v>
      </c>
    </row>
    <row r="2965" spans="1:17" ht="19.5" thickBot="1" x14ac:dyDescent="0.3">
      <c r="A2965" s="87" t="s">
        <v>519</v>
      </c>
      <c r="B2965" s="15" t="s">
        <v>244</v>
      </c>
      <c r="C2965" s="12" t="s">
        <v>13</v>
      </c>
      <c r="D2965" s="12">
        <v>13</v>
      </c>
      <c r="E2965" s="12" t="s">
        <v>14</v>
      </c>
      <c r="F2965" s="16" t="s">
        <v>245</v>
      </c>
      <c r="G2965" s="27">
        <f t="shared" si="1086"/>
        <v>199229942693</v>
      </c>
      <c r="H2965" s="27">
        <f t="shared" si="1086"/>
        <v>0</v>
      </c>
      <c r="I2965" s="27">
        <f t="shared" si="1086"/>
        <v>0</v>
      </c>
      <c r="J2965" s="27">
        <f t="shared" si="1086"/>
        <v>0</v>
      </c>
      <c r="K2965" s="27">
        <f t="shared" si="1086"/>
        <v>0</v>
      </c>
      <c r="L2965" s="27">
        <f t="shared" si="1078"/>
        <v>0</v>
      </c>
      <c r="M2965" s="27">
        <f t="shared" si="1087"/>
        <v>199229942693</v>
      </c>
      <c r="N2965" s="27">
        <f t="shared" si="1087"/>
        <v>199229942693</v>
      </c>
      <c r="O2965" s="27">
        <f t="shared" si="1087"/>
        <v>199229942693</v>
      </c>
      <c r="P2965" s="27">
        <f t="shared" si="1087"/>
        <v>667460180</v>
      </c>
      <c r="Q2965" s="27">
        <f t="shared" si="1087"/>
        <v>667460180</v>
      </c>
    </row>
    <row r="2966" spans="1:17" ht="19.5" thickBot="1" x14ac:dyDescent="0.3">
      <c r="A2966" s="87" t="s">
        <v>519</v>
      </c>
      <c r="B2966" s="18" t="s">
        <v>246</v>
      </c>
      <c r="C2966" s="19" t="s">
        <v>13</v>
      </c>
      <c r="D2966" s="19">
        <v>13</v>
      </c>
      <c r="E2966" s="19" t="s">
        <v>14</v>
      </c>
      <c r="F2966" s="20" t="s">
        <v>247</v>
      </c>
      <c r="G2966" s="21">
        <v>199229942693</v>
      </c>
      <c r="H2966" s="21">
        <v>0</v>
      </c>
      <c r="I2966" s="21">
        <v>0</v>
      </c>
      <c r="J2966" s="21">
        <v>0</v>
      </c>
      <c r="K2966" s="21">
        <v>0</v>
      </c>
      <c r="L2966" s="21">
        <f t="shared" si="1078"/>
        <v>0</v>
      </c>
      <c r="M2966" s="21">
        <v>199229942693</v>
      </c>
      <c r="N2966" s="21">
        <v>199229942693</v>
      </c>
      <c r="O2966" s="21">
        <v>199229942693</v>
      </c>
      <c r="P2966" s="21">
        <v>667460180</v>
      </c>
      <c r="Q2966" s="21">
        <v>667460180</v>
      </c>
    </row>
    <row r="2967" spans="1:17" ht="48" thickBot="1" x14ac:dyDescent="0.3">
      <c r="A2967" s="87" t="s">
        <v>519</v>
      </c>
      <c r="B2967" s="15" t="s">
        <v>248</v>
      </c>
      <c r="C2967" s="12" t="s">
        <v>13</v>
      </c>
      <c r="D2967" s="12">
        <v>13</v>
      </c>
      <c r="E2967" s="12" t="s">
        <v>14</v>
      </c>
      <c r="F2967" s="16" t="s">
        <v>249</v>
      </c>
      <c r="G2967" s="27">
        <f t="shared" ref="G2967:K2969" si="1088">+G2968</f>
        <v>3111246158</v>
      </c>
      <c r="H2967" s="27">
        <f t="shared" si="1088"/>
        <v>0</v>
      </c>
      <c r="I2967" s="27">
        <f t="shared" si="1088"/>
        <v>0</v>
      </c>
      <c r="J2967" s="27">
        <f t="shared" si="1088"/>
        <v>0</v>
      </c>
      <c r="K2967" s="27">
        <f t="shared" si="1088"/>
        <v>0</v>
      </c>
      <c r="L2967" s="27">
        <f t="shared" si="1078"/>
        <v>0</v>
      </c>
      <c r="M2967" s="27">
        <f t="shared" ref="M2967:Q2969" si="1089">+M2968</f>
        <v>3111246158</v>
      </c>
      <c r="N2967" s="27">
        <f t="shared" si="1089"/>
        <v>3111246158</v>
      </c>
      <c r="O2967" s="27">
        <f t="shared" si="1089"/>
        <v>3111246158</v>
      </c>
      <c r="P2967" s="27">
        <f t="shared" si="1089"/>
        <v>0</v>
      </c>
      <c r="Q2967" s="27">
        <f t="shared" si="1089"/>
        <v>0</v>
      </c>
    </row>
    <row r="2968" spans="1:17" ht="48" thickBot="1" x14ac:dyDescent="0.3">
      <c r="A2968" s="87" t="s">
        <v>519</v>
      </c>
      <c r="B2968" s="15" t="s">
        <v>250</v>
      </c>
      <c r="C2968" s="12" t="s">
        <v>13</v>
      </c>
      <c r="D2968" s="12">
        <v>13</v>
      </c>
      <c r="E2968" s="12" t="s">
        <v>14</v>
      </c>
      <c r="F2968" s="43" t="s">
        <v>249</v>
      </c>
      <c r="G2968" s="27">
        <f t="shared" si="1088"/>
        <v>3111246158</v>
      </c>
      <c r="H2968" s="27">
        <f t="shared" si="1088"/>
        <v>0</v>
      </c>
      <c r="I2968" s="27">
        <f t="shared" si="1088"/>
        <v>0</v>
      </c>
      <c r="J2968" s="27">
        <f t="shared" si="1088"/>
        <v>0</v>
      </c>
      <c r="K2968" s="27">
        <f t="shared" si="1088"/>
        <v>0</v>
      </c>
      <c r="L2968" s="27">
        <f t="shared" si="1078"/>
        <v>0</v>
      </c>
      <c r="M2968" s="27">
        <f t="shared" si="1089"/>
        <v>3111246158</v>
      </c>
      <c r="N2968" s="27">
        <f t="shared" si="1089"/>
        <v>3111246158</v>
      </c>
      <c r="O2968" s="27">
        <f t="shared" si="1089"/>
        <v>3111246158</v>
      </c>
      <c r="P2968" s="27">
        <f t="shared" si="1089"/>
        <v>0</v>
      </c>
      <c r="Q2968" s="27">
        <f t="shared" si="1089"/>
        <v>0</v>
      </c>
    </row>
    <row r="2969" spans="1:17" ht="19.5" thickBot="1" x14ac:dyDescent="0.3">
      <c r="A2969" s="87" t="s">
        <v>519</v>
      </c>
      <c r="B2969" s="15" t="s">
        <v>251</v>
      </c>
      <c r="C2969" s="12" t="s">
        <v>13</v>
      </c>
      <c r="D2969" s="12">
        <v>13</v>
      </c>
      <c r="E2969" s="12" t="s">
        <v>14</v>
      </c>
      <c r="F2969" s="16" t="s">
        <v>245</v>
      </c>
      <c r="G2969" s="27">
        <f t="shared" si="1088"/>
        <v>3111246158</v>
      </c>
      <c r="H2969" s="27">
        <f t="shared" si="1088"/>
        <v>0</v>
      </c>
      <c r="I2969" s="27">
        <f t="shared" si="1088"/>
        <v>0</v>
      </c>
      <c r="J2969" s="27">
        <f t="shared" si="1088"/>
        <v>0</v>
      </c>
      <c r="K2969" s="27">
        <f t="shared" si="1088"/>
        <v>0</v>
      </c>
      <c r="L2969" s="27">
        <f t="shared" si="1078"/>
        <v>0</v>
      </c>
      <c r="M2969" s="27">
        <f t="shared" si="1089"/>
        <v>3111246158</v>
      </c>
      <c r="N2969" s="27">
        <f t="shared" si="1089"/>
        <v>3111246158</v>
      </c>
      <c r="O2969" s="27">
        <f t="shared" si="1089"/>
        <v>3111246158</v>
      </c>
      <c r="P2969" s="27">
        <f t="shared" si="1089"/>
        <v>0</v>
      </c>
      <c r="Q2969" s="27">
        <f t="shared" si="1089"/>
        <v>0</v>
      </c>
    </row>
    <row r="2970" spans="1:17" ht="19.5" thickBot="1" x14ac:dyDescent="0.3">
      <c r="A2970" s="87" t="s">
        <v>519</v>
      </c>
      <c r="B2970" s="18" t="s">
        <v>252</v>
      </c>
      <c r="C2970" s="19" t="s">
        <v>13</v>
      </c>
      <c r="D2970" s="19">
        <v>13</v>
      </c>
      <c r="E2970" s="19" t="s">
        <v>14</v>
      </c>
      <c r="F2970" s="20" t="s">
        <v>247</v>
      </c>
      <c r="G2970" s="21">
        <v>3111246158</v>
      </c>
      <c r="H2970" s="21">
        <v>0</v>
      </c>
      <c r="I2970" s="21">
        <v>0</v>
      </c>
      <c r="J2970" s="21">
        <v>0</v>
      </c>
      <c r="K2970" s="21">
        <v>0</v>
      </c>
      <c r="L2970" s="21">
        <f t="shared" si="1078"/>
        <v>0</v>
      </c>
      <c r="M2970" s="21">
        <v>3111246158</v>
      </c>
      <c r="N2970" s="21">
        <v>3111246158</v>
      </c>
      <c r="O2970" s="21">
        <v>3111246158</v>
      </c>
      <c r="P2970" s="21">
        <v>0</v>
      </c>
      <c r="Q2970" s="21">
        <v>0</v>
      </c>
    </row>
    <row r="2971" spans="1:17" ht="63.75" thickBot="1" x14ac:dyDescent="0.3">
      <c r="A2971" s="87" t="s">
        <v>519</v>
      </c>
      <c r="B2971" s="15" t="s">
        <v>253</v>
      </c>
      <c r="C2971" s="12" t="s">
        <v>13</v>
      </c>
      <c r="D2971" s="12">
        <v>13</v>
      </c>
      <c r="E2971" s="12" t="s">
        <v>14</v>
      </c>
      <c r="F2971" s="16" t="s">
        <v>254</v>
      </c>
      <c r="G2971" s="27">
        <f t="shared" ref="G2971:K2973" si="1090">+G2972</f>
        <v>267568660974</v>
      </c>
      <c r="H2971" s="27">
        <f t="shared" si="1090"/>
        <v>0</v>
      </c>
      <c r="I2971" s="27">
        <f t="shared" si="1090"/>
        <v>0</v>
      </c>
      <c r="J2971" s="27">
        <f t="shared" si="1090"/>
        <v>0</v>
      </c>
      <c r="K2971" s="27">
        <f t="shared" si="1090"/>
        <v>0</v>
      </c>
      <c r="L2971" s="27">
        <f t="shared" si="1078"/>
        <v>0</v>
      </c>
      <c r="M2971" s="27">
        <f t="shared" ref="M2971:Q2973" si="1091">+M2972</f>
        <v>267568660974</v>
      </c>
      <c r="N2971" s="27">
        <f t="shared" si="1091"/>
        <v>267568660974</v>
      </c>
      <c r="O2971" s="27">
        <f t="shared" si="1091"/>
        <v>267568660974</v>
      </c>
      <c r="P2971" s="27">
        <f t="shared" si="1091"/>
        <v>515340818</v>
      </c>
      <c r="Q2971" s="27">
        <f t="shared" si="1091"/>
        <v>515340818</v>
      </c>
    </row>
    <row r="2972" spans="1:17" ht="63.75" thickBot="1" x14ac:dyDescent="0.3">
      <c r="A2972" s="87" t="s">
        <v>519</v>
      </c>
      <c r="B2972" s="15" t="s">
        <v>255</v>
      </c>
      <c r="C2972" s="12" t="s">
        <v>13</v>
      </c>
      <c r="D2972" s="12">
        <v>13</v>
      </c>
      <c r="E2972" s="12" t="s">
        <v>14</v>
      </c>
      <c r="F2972" s="16" t="s">
        <v>254</v>
      </c>
      <c r="G2972" s="27">
        <f t="shared" si="1090"/>
        <v>267568660974</v>
      </c>
      <c r="H2972" s="27">
        <f t="shared" si="1090"/>
        <v>0</v>
      </c>
      <c r="I2972" s="27">
        <f t="shared" si="1090"/>
        <v>0</v>
      </c>
      <c r="J2972" s="27">
        <f t="shared" si="1090"/>
        <v>0</v>
      </c>
      <c r="K2972" s="27">
        <f t="shared" si="1090"/>
        <v>0</v>
      </c>
      <c r="L2972" s="27">
        <f t="shared" si="1078"/>
        <v>0</v>
      </c>
      <c r="M2972" s="27">
        <f t="shared" si="1091"/>
        <v>267568660974</v>
      </c>
      <c r="N2972" s="27">
        <f t="shared" si="1091"/>
        <v>267568660974</v>
      </c>
      <c r="O2972" s="27">
        <f t="shared" si="1091"/>
        <v>267568660974</v>
      </c>
      <c r="P2972" s="27">
        <f t="shared" si="1091"/>
        <v>515340818</v>
      </c>
      <c r="Q2972" s="27">
        <f t="shared" si="1091"/>
        <v>515340818</v>
      </c>
    </row>
    <row r="2973" spans="1:17" ht="19.5" thickBot="1" x14ac:dyDescent="0.3">
      <c r="A2973" s="87" t="s">
        <v>519</v>
      </c>
      <c r="B2973" s="15" t="s">
        <v>256</v>
      </c>
      <c r="C2973" s="12" t="s">
        <v>13</v>
      </c>
      <c r="D2973" s="12">
        <v>13</v>
      </c>
      <c r="E2973" s="12" t="s">
        <v>14</v>
      </c>
      <c r="F2973" s="16" t="s">
        <v>257</v>
      </c>
      <c r="G2973" s="27">
        <f t="shared" si="1090"/>
        <v>267568660974</v>
      </c>
      <c r="H2973" s="27">
        <f t="shared" si="1090"/>
        <v>0</v>
      </c>
      <c r="I2973" s="27">
        <f t="shared" si="1090"/>
        <v>0</v>
      </c>
      <c r="J2973" s="27">
        <f t="shared" si="1090"/>
        <v>0</v>
      </c>
      <c r="K2973" s="27">
        <f t="shared" si="1090"/>
        <v>0</v>
      </c>
      <c r="L2973" s="27">
        <f t="shared" si="1078"/>
        <v>0</v>
      </c>
      <c r="M2973" s="27">
        <f t="shared" si="1091"/>
        <v>267568660974</v>
      </c>
      <c r="N2973" s="27">
        <f t="shared" si="1091"/>
        <v>267568660974</v>
      </c>
      <c r="O2973" s="27">
        <f t="shared" si="1091"/>
        <v>267568660974</v>
      </c>
      <c r="P2973" s="27">
        <f t="shared" si="1091"/>
        <v>515340818</v>
      </c>
      <c r="Q2973" s="27">
        <f t="shared" si="1091"/>
        <v>515340818</v>
      </c>
    </row>
    <row r="2974" spans="1:17" ht="19.5" thickBot="1" x14ac:dyDescent="0.3">
      <c r="A2974" s="87" t="s">
        <v>519</v>
      </c>
      <c r="B2974" s="18" t="s">
        <v>258</v>
      </c>
      <c r="C2974" s="19" t="s">
        <v>13</v>
      </c>
      <c r="D2974" s="19">
        <v>13</v>
      </c>
      <c r="E2974" s="19" t="s">
        <v>14</v>
      </c>
      <c r="F2974" s="20" t="s">
        <v>247</v>
      </c>
      <c r="G2974" s="21">
        <v>267568660974</v>
      </c>
      <c r="H2974" s="21">
        <v>0</v>
      </c>
      <c r="I2974" s="21">
        <v>0</v>
      </c>
      <c r="J2974" s="21">
        <v>0</v>
      </c>
      <c r="K2974" s="21">
        <v>0</v>
      </c>
      <c r="L2974" s="21">
        <f t="shared" si="1078"/>
        <v>0</v>
      </c>
      <c r="M2974" s="21">
        <v>267568660974</v>
      </c>
      <c r="N2974" s="21">
        <v>267568660974</v>
      </c>
      <c r="O2974" s="21">
        <v>267568660974</v>
      </c>
      <c r="P2974" s="21">
        <v>515340818</v>
      </c>
      <c r="Q2974" s="21">
        <v>515340818</v>
      </c>
    </row>
    <row r="2975" spans="1:17" ht="79.5" thickBot="1" x14ac:dyDescent="0.3">
      <c r="A2975" s="87" t="s">
        <v>519</v>
      </c>
      <c r="B2975" s="15" t="s">
        <v>259</v>
      </c>
      <c r="C2975" s="12" t="s">
        <v>13</v>
      </c>
      <c r="D2975" s="12">
        <v>13</v>
      </c>
      <c r="E2975" s="12" t="s">
        <v>14</v>
      </c>
      <c r="F2975" s="43" t="s">
        <v>260</v>
      </c>
      <c r="G2975" s="27">
        <f t="shared" ref="G2975:K2977" si="1092">+G2976</f>
        <v>175859178607</v>
      </c>
      <c r="H2975" s="27">
        <f t="shared" si="1092"/>
        <v>0</v>
      </c>
      <c r="I2975" s="27">
        <f t="shared" si="1092"/>
        <v>0</v>
      </c>
      <c r="J2975" s="27">
        <f t="shared" si="1092"/>
        <v>0</v>
      </c>
      <c r="K2975" s="27">
        <f t="shared" si="1092"/>
        <v>0</v>
      </c>
      <c r="L2975" s="27">
        <f t="shared" si="1078"/>
        <v>0</v>
      </c>
      <c r="M2975" s="27">
        <f t="shared" ref="M2975:Q2977" si="1093">+M2976</f>
        <v>175859178607</v>
      </c>
      <c r="N2975" s="27">
        <f t="shared" si="1093"/>
        <v>175859178607</v>
      </c>
      <c r="O2975" s="27">
        <f t="shared" si="1093"/>
        <v>175859178607</v>
      </c>
      <c r="P2975" s="27">
        <f t="shared" si="1093"/>
        <v>589163443</v>
      </c>
      <c r="Q2975" s="27">
        <f t="shared" si="1093"/>
        <v>589163443</v>
      </c>
    </row>
    <row r="2976" spans="1:17" ht="79.5" thickBot="1" x14ac:dyDescent="0.3">
      <c r="A2976" s="87" t="s">
        <v>519</v>
      </c>
      <c r="B2976" s="15" t="s">
        <v>261</v>
      </c>
      <c r="C2976" s="12" t="s">
        <v>13</v>
      </c>
      <c r="D2976" s="12">
        <v>13</v>
      </c>
      <c r="E2976" s="12" t="s">
        <v>14</v>
      </c>
      <c r="F2976" s="43" t="s">
        <v>260</v>
      </c>
      <c r="G2976" s="27">
        <f t="shared" si="1092"/>
        <v>175859178607</v>
      </c>
      <c r="H2976" s="27">
        <f t="shared" si="1092"/>
        <v>0</v>
      </c>
      <c r="I2976" s="27">
        <f t="shared" si="1092"/>
        <v>0</v>
      </c>
      <c r="J2976" s="27">
        <f t="shared" si="1092"/>
        <v>0</v>
      </c>
      <c r="K2976" s="27">
        <f t="shared" si="1092"/>
        <v>0</v>
      </c>
      <c r="L2976" s="27">
        <f t="shared" si="1078"/>
        <v>0</v>
      </c>
      <c r="M2976" s="27">
        <f t="shared" si="1093"/>
        <v>175859178607</v>
      </c>
      <c r="N2976" s="27">
        <f t="shared" si="1093"/>
        <v>175859178607</v>
      </c>
      <c r="O2976" s="27">
        <f t="shared" si="1093"/>
        <v>175859178607</v>
      </c>
      <c r="P2976" s="27">
        <f t="shared" si="1093"/>
        <v>589163443</v>
      </c>
      <c r="Q2976" s="27">
        <f t="shared" si="1093"/>
        <v>589163443</v>
      </c>
    </row>
    <row r="2977" spans="1:17" ht="19.5" thickBot="1" x14ac:dyDescent="0.3">
      <c r="A2977" s="87" t="s">
        <v>519</v>
      </c>
      <c r="B2977" s="15" t="s">
        <v>262</v>
      </c>
      <c r="C2977" s="12" t="s">
        <v>13</v>
      </c>
      <c r="D2977" s="12">
        <v>13</v>
      </c>
      <c r="E2977" s="12" t="s">
        <v>14</v>
      </c>
      <c r="F2977" s="16" t="s">
        <v>257</v>
      </c>
      <c r="G2977" s="27">
        <f t="shared" si="1092"/>
        <v>175859178607</v>
      </c>
      <c r="H2977" s="27">
        <f t="shared" si="1092"/>
        <v>0</v>
      </c>
      <c r="I2977" s="27">
        <f t="shared" si="1092"/>
        <v>0</v>
      </c>
      <c r="J2977" s="27">
        <f t="shared" si="1092"/>
        <v>0</v>
      </c>
      <c r="K2977" s="27">
        <f t="shared" si="1092"/>
        <v>0</v>
      </c>
      <c r="L2977" s="27">
        <f t="shared" si="1078"/>
        <v>0</v>
      </c>
      <c r="M2977" s="27">
        <f t="shared" si="1093"/>
        <v>175859178607</v>
      </c>
      <c r="N2977" s="27">
        <f t="shared" si="1093"/>
        <v>175859178607</v>
      </c>
      <c r="O2977" s="27">
        <f t="shared" si="1093"/>
        <v>175859178607</v>
      </c>
      <c r="P2977" s="27">
        <f t="shared" si="1093"/>
        <v>589163443</v>
      </c>
      <c r="Q2977" s="27">
        <f t="shared" si="1093"/>
        <v>589163443</v>
      </c>
    </row>
    <row r="2978" spans="1:17" ht="19.5" thickBot="1" x14ac:dyDescent="0.3">
      <c r="A2978" s="87" t="s">
        <v>519</v>
      </c>
      <c r="B2978" s="18" t="s">
        <v>263</v>
      </c>
      <c r="C2978" s="19" t="s">
        <v>13</v>
      </c>
      <c r="D2978" s="19">
        <v>13</v>
      </c>
      <c r="E2978" s="19" t="s">
        <v>14</v>
      </c>
      <c r="F2978" s="20" t="s">
        <v>247</v>
      </c>
      <c r="G2978" s="21">
        <v>175859178607</v>
      </c>
      <c r="H2978" s="21">
        <v>0</v>
      </c>
      <c r="I2978" s="21">
        <v>0</v>
      </c>
      <c r="J2978" s="21">
        <v>0</v>
      </c>
      <c r="K2978" s="21">
        <v>0</v>
      </c>
      <c r="L2978" s="21">
        <f t="shared" si="1078"/>
        <v>0</v>
      </c>
      <c r="M2978" s="21">
        <v>175859178607</v>
      </c>
      <c r="N2978" s="21">
        <v>175859178607</v>
      </c>
      <c r="O2978" s="21">
        <v>175859178607</v>
      </c>
      <c r="P2978" s="21">
        <v>589163443</v>
      </c>
      <c r="Q2978" s="21">
        <v>589163443</v>
      </c>
    </row>
    <row r="2979" spans="1:17" ht="63.75" thickBot="1" x14ac:dyDescent="0.3">
      <c r="A2979" s="87" t="s">
        <v>519</v>
      </c>
      <c r="B2979" s="15" t="s">
        <v>264</v>
      </c>
      <c r="C2979" s="12" t="s">
        <v>13</v>
      </c>
      <c r="D2979" s="12">
        <v>13</v>
      </c>
      <c r="E2979" s="12" t="s">
        <v>14</v>
      </c>
      <c r="F2979" s="16" t="s">
        <v>265</v>
      </c>
      <c r="G2979" s="27">
        <f t="shared" ref="G2979:K2981" si="1094">+G2980</f>
        <v>253083219752</v>
      </c>
      <c r="H2979" s="27">
        <f t="shared" si="1094"/>
        <v>0</v>
      </c>
      <c r="I2979" s="27">
        <f t="shared" si="1094"/>
        <v>0</v>
      </c>
      <c r="J2979" s="27">
        <f t="shared" si="1094"/>
        <v>0</v>
      </c>
      <c r="K2979" s="27">
        <f t="shared" si="1094"/>
        <v>0</v>
      </c>
      <c r="L2979" s="27">
        <f t="shared" si="1078"/>
        <v>0</v>
      </c>
      <c r="M2979" s="27">
        <f t="shared" ref="M2979:Q2981" si="1095">+M2980</f>
        <v>253083219752</v>
      </c>
      <c r="N2979" s="27">
        <f t="shared" si="1095"/>
        <v>253083219752</v>
      </c>
      <c r="O2979" s="27">
        <f t="shared" si="1095"/>
        <v>253083219752</v>
      </c>
      <c r="P2979" s="27">
        <f t="shared" si="1095"/>
        <v>8076357952</v>
      </c>
      <c r="Q2979" s="27">
        <f t="shared" si="1095"/>
        <v>8076357952</v>
      </c>
    </row>
    <row r="2980" spans="1:17" ht="63.75" thickBot="1" x14ac:dyDescent="0.3">
      <c r="A2980" s="87" t="s">
        <v>519</v>
      </c>
      <c r="B2980" s="15" t="s">
        <v>266</v>
      </c>
      <c r="C2980" s="12" t="s">
        <v>13</v>
      </c>
      <c r="D2980" s="12">
        <v>13</v>
      </c>
      <c r="E2980" s="12" t="s">
        <v>14</v>
      </c>
      <c r="F2980" s="43" t="s">
        <v>265</v>
      </c>
      <c r="G2980" s="27">
        <f t="shared" si="1094"/>
        <v>253083219752</v>
      </c>
      <c r="H2980" s="27">
        <f t="shared" si="1094"/>
        <v>0</v>
      </c>
      <c r="I2980" s="27">
        <f t="shared" si="1094"/>
        <v>0</v>
      </c>
      <c r="J2980" s="27">
        <f t="shared" si="1094"/>
        <v>0</v>
      </c>
      <c r="K2980" s="27">
        <f t="shared" si="1094"/>
        <v>0</v>
      </c>
      <c r="L2980" s="27">
        <f t="shared" si="1078"/>
        <v>0</v>
      </c>
      <c r="M2980" s="27">
        <f t="shared" si="1095"/>
        <v>253083219752</v>
      </c>
      <c r="N2980" s="27">
        <f t="shared" si="1095"/>
        <v>253083219752</v>
      </c>
      <c r="O2980" s="27">
        <f t="shared" si="1095"/>
        <v>253083219752</v>
      </c>
      <c r="P2980" s="27">
        <f t="shared" si="1095"/>
        <v>8076357952</v>
      </c>
      <c r="Q2980" s="27">
        <f t="shared" si="1095"/>
        <v>8076357952</v>
      </c>
    </row>
    <row r="2981" spans="1:17" ht="19.5" thickBot="1" x14ac:dyDescent="0.3">
      <c r="A2981" s="87" t="s">
        <v>519</v>
      </c>
      <c r="B2981" s="15" t="s">
        <v>267</v>
      </c>
      <c r="C2981" s="12" t="s">
        <v>13</v>
      </c>
      <c r="D2981" s="12">
        <v>13</v>
      </c>
      <c r="E2981" s="12" t="s">
        <v>14</v>
      </c>
      <c r="F2981" s="16" t="s">
        <v>257</v>
      </c>
      <c r="G2981" s="27">
        <f t="shared" si="1094"/>
        <v>253083219752</v>
      </c>
      <c r="H2981" s="27">
        <f t="shared" si="1094"/>
        <v>0</v>
      </c>
      <c r="I2981" s="27">
        <f t="shared" si="1094"/>
        <v>0</v>
      </c>
      <c r="J2981" s="27">
        <f t="shared" si="1094"/>
        <v>0</v>
      </c>
      <c r="K2981" s="27">
        <f t="shared" si="1094"/>
        <v>0</v>
      </c>
      <c r="L2981" s="27">
        <f t="shared" si="1078"/>
        <v>0</v>
      </c>
      <c r="M2981" s="27">
        <f t="shared" si="1095"/>
        <v>253083219752</v>
      </c>
      <c r="N2981" s="27">
        <f t="shared" si="1095"/>
        <v>253083219752</v>
      </c>
      <c r="O2981" s="27">
        <f t="shared" si="1095"/>
        <v>253083219752</v>
      </c>
      <c r="P2981" s="27">
        <f t="shared" si="1095"/>
        <v>8076357952</v>
      </c>
      <c r="Q2981" s="27">
        <f t="shared" si="1095"/>
        <v>8076357952</v>
      </c>
    </row>
    <row r="2982" spans="1:17" ht="19.5" thickBot="1" x14ac:dyDescent="0.3">
      <c r="A2982" s="87" t="s">
        <v>519</v>
      </c>
      <c r="B2982" s="18" t="s">
        <v>268</v>
      </c>
      <c r="C2982" s="19" t="s">
        <v>13</v>
      </c>
      <c r="D2982" s="19">
        <v>13</v>
      </c>
      <c r="E2982" s="19" t="s">
        <v>14</v>
      </c>
      <c r="F2982" s="20" t="s">
        <v>247</v>
      </c>
      <c r="G2982" s="21">
        <v>253083219752</v>
      </c>
      <c r="H2982" s="21">
        <v>0</v>
      </c>
      <c r="I2982" s="21">
        <v>0</v>
      </c>
      <c r="J2982" s="21">
        <v>0</v>
      </c>
      <c r="K2982" s="21">
        <v>0</v>
      </c>
      <c r="L2982" s="21">
        <f t="shared" si="1078"/>
        <v>0</v>
      </c>
      <c r="M2982" s="21">
        <v>253083219752</v>
      </c>
      <c r="N2982" s="21">
        <v>253083219752</v>
      </c>
      <c r="O2982" s="21">
        <v>253083219752</v>
      </c>
      <c r="P2982" s="21">
        <v>8076357952</v>
      </c>
      <c r="Q2982" s="21">
        <v>8076357952</v>
      </c>
    </row>
    <row r="2983" spans="1:17" ht="63.75" thickBot="1" x14ac:dyDescent="0.3">
      <c r="A2983" s="87" t="s">
        <v>519</v>
      </c>
      <c r="B2983" s="15" t="s">
        <v>269</v>
      </c>
      <c r="C2983" s="12" t="s">
        <v>13</v>
      </c>
      <c r="D2983" s="12">
        <v>13</v>
      </c>
      <c r="E2983" s="12" t="s">
        <v>14</v>
      </c>
      <c r="F2983" s="16" t="s">
        <v>270</v>
      </c>
      <c r="G2983" s="27">
        <f t="shared" ref="G2983:K2985" si="1096">+G2984</f>
        <v>243923443489</v>
      </c>
      <c r="H2983" s="27">
        <f t="shared" si="1096"/>
        <v>0</v>
      </c>
      <c r="I2983" s="27">
        <f t="shared" si="1096"/>
        <v>0</v>
      </c>
      <c r="J2983" s="27">
        <f t="shared" si="1096"/>
        <v>0</v>
      </c>
      <c r="K2983" s="27">
        <f t="shared" si="1096"/>
        <v>0</v>
      </c>
      <c r="L2983" s="27">
        <f t="shared" si="1078"/>
        <v>0</v>
      </c>
      <c r="M2983" s="27">
        <f t="shared" ref="M2983:Q2985" si="1097">+M2984</f>
        <v>243923443489</v>
      </c>
      <c r="N2983" s="27">
        <f t="shared" si="1097"/>
        <v>243923443489</v>
      </c>
      <c r="O2983" s="27">
        <f t="shared" si="1097"/>
        <v>243923443489</v>
      </c>
      <c r="P2983" s="27">
        <f t="shared" si="1097"/>
        <v>21653320129</v>
      </c>
      <c r="Q2983" s="27">
        <f t="shared" si="1097"/>
        <v>21653320129</v>
      </c>
    </row>
    <row r="2984" spans="1:17" ht="63.75" thickBot="1" x14ac:dyDescent="0.3">
      <c r="A2984" s="87" t="s">
        <v>519</v>
      </c>
      <c r="B2984" s="15" t="s">
        <v>271</v>
      </c>
      <c r="C2984" s="12" t="s">
        <v>13</v>
      </c>
      <c r="D2984" s="12">
        <v>13</v>
      </c>
      <c r="E2984" s="12" t="s">
        <v>14</v>
      </c>
      <c r="F2984" s="16" t="s">
        <v>270</v>
      </c>
      <c r="G2984" s="27">
        <f t="shared" si="1096"/>
        <v>243923443489</v>
      </c>
      <c r="H2984" s="27">
        <f t="shared" si="1096"/>
        <v>0</v>
      </c>
      <c r="I2984" s="27">
        <f t="shared" si="1096"/>
        <v>0</v>
      </c>
      <c r="J2984" s="27">
        <f t="shared" si="1096"/>
        <v>0</v>
      </c>
      <c r="K2984" s="27">
        <f t="shared" si="1096"/>
        <v>0</v>
      </c>
      <c r="L2984" s="27">
        <f t="shared" si="1078"/>
        <v>0</v>
      </c>
      <c r="M2984" s="27">
        <f t="shared" si="1097"/>
        <v>243923443489</v>
      </c>
      <c r="N2984" s="27">
        <f t="shared" si="1097"/>
        <v>243923443489</v>
      </c>
      <c r="O2984" s="27">
        <f t="shared" si="1097"/>
        <v>243923443489</v>
      </c>
      <c r="P2984" s="27">
        <f t="shared" si="1097"/>
        <v>21653320129</v>
      </c>
      <c r="Q2984" s="27">
        <f t="shared" si="1097"/>
        <v>21653320129</v>
      </c>
    </row>
    <row r="2985" spans="1:17" ht="19.5" thickBot="1" x14ac:dyDescent="0.3">
      <c r="A2985" s="87" t="s">
        <v>519</v>
      </c>
      <c r="B2985" s="15" t="s">
        <v>272</v>
      </c>
      <c r="C2985" s="12" t="s">
        <v>13</v>
      </c>
      <c r="D2985" s="12">
        <v>13</v>
      </c>
      <c r="E2985" s="12" t="s">
        <v>14</v>
      </c>
      <c r="F2985" s="16" t="s">
        <v>257</v>
      </c>
      <c r="G2985" s="27">
        <f t="shared" si="1096"/>
        <v>243923443489</v>
      </c>
      <c r="H2985" s="27">
        <f t="shared" si="1096"/>
        <v>0</v>
      </c>
      <c r="I2985" s="27">
        <f t="shared" si="1096"/>
        <v>0</v>
      </c>
      <c r="J2985" s="27">
        <f t="shared" si="1096"/>
        <v>0</v>
      </c>
      <c r="K2985" s="27">
        <f t="shared" si="1096"/>
        <v>0</v>
      </c>
      <c r="L2985" s="27">
        <f t="shared" si="1078"/>
        <v>0</v>
      </c>
      <c r="M2985" s="27">
        <f t="shared" si="1097"/>
        <v>243923443489</v>
      </c>
      <c r="N2985" s="27">
        <f t="shared" si="1097"/>
        <v>243923443489</v>
      </c>
      <c r="O2985" s="27">
        <f t="shared" si="1097"/>
        <v>243923443489</v>
      </c>
      <c r="P2985" s="27">
        <f t="shared" si="1097"/>
        <v>21653320129</v>
      </c>
      <c r="Q2985" s="27">
        <f t="shared" si="1097"/>
        <v>21653320129</v>
      </c>
    </row>
    <row r="2986" spans="1:17" ht="19.5" thickBot="1" x14ac:dyDescent="0.3">
      <c r="A2986" s="87" t="s">
        <v>519</v>
      </c>
      <c r="B2986" s="18" t="s">
        <v>273</v>
      </c>
      <c r="C2986" s="19" t="s">
        <v>13</v>
      </c>
      <c r="D2986" s="19">
        <v>13</v>
      </c>
      <c r="E2986" s="19" t="s">
        <v>14</v>
      </c>
      <c r="F2986" s="20" t="s">
        <v>247</v>
      </c>
      <c r="G2986" s="21">
        <v>243923443489</v>
      </c>
      <c r="H2986" s="21">
        <v>0</v>
      </c>
      <c r="I2986" s="21">
        <v>0</v>
      </c>
      <c r="J2986" s="21">
        <v>0</v>
      </c>
      <c r="K2986" s="21">
        <v>0</v>
      </c>
      <c r="L2986" s="21">
        <f t="shared" si="1078"/>
        <v>0</v>
      </c>
      <c r="M2986" s="21">
        <v>243923443489</v>
      </c>
      <c r="N2986" s="21">
        <v>243923443489</v>
      </c>
      <c r="O2986" s="21">
        <v>243923443489</v>
      </c>
      <c r="P2986" s="21">
        <v>21653320129</v>
      </c>
      <c r="Q2986" s="21">
        <v>21653320129</v>
      </c>
    </row>
    <row r="2987" spans="1:17" ht="63.75" thickBot="1" x14ac:dyDescent="0.3">
      <c r="A2987" s="87" t="s">
        <v>519</v>
      </c>
      <c r="B2987" s="15" t="s">
        <v>274</v>
      </c>
      <c r="C2987" s="12" t="s">
        <v>13</v>
      </c>
      <c r="D2987" s="12">
        <v>13</v>
      </c>
      <c r="E2987" s="12" t="s">
        <v>14</v>
      </c>
      <c r="F2987" s="16" t="s">
        <v>275</v>
      </c>
      <c r="G2987" s="27">
        <f t="shared" ref="G2987:K2989" si="1098">+G2988</f>
        <v>173754342655</v>
      </c>
      <c r="H2987" s="27">
        <f t="shared" si="1098"/>
        <v>0</v>
      </c>
      <c r="I2987" s="27">
        <f t="shared" si="1098"/>
        <v>0</v>
      </c>
      <c r="J2987" s="27">
        <f t="shared" si="1098"/>
        <v>0</v>
      </c>
      <c r="K2987" s="27">
        <f t="shared" si="1098"/>
        <v>0</v>
      </c>
      <c r="L2987" s="27">
        <f t="shared" si="1078"/>
        <v>0</v>
      </c>
      <c r="M2987" s="27">
        <f t="shared" ref="M2987:Q2989" si="1099">+M2988</f>
        <v>173754342655</v>
      </c>
      <c r="N2987" s="27">
        <f t="shared" si="1099"/>
        <v>173754342655</v>
      </c>
      <c r="O2987" s="27">
        <f t="shared" si="1099"/>
        <v>173754342655</v>
      </c>
      <c r="P2987" s="27">
        <f t="shared" si="1099"/>
        <v>26218470693</v>
      </c>
      <c r="Q2987" s="27">
        <f t="shared" si="1099"/>
        <v>26218470693</v>
      </c>
    </row>
    <row r="2988" spans="1:17" ht="63.75" thickBot="1" x14ac:dyDescent="0.3">
      <c r="A2988" s="87" t="s">
        <v>519</v>
      </c>
      <c r="B2988" s="15" t="s">
        <v>276</v>
      </c>
      <c r="C2988" s="12" t="s">
        <v>13</v>
      </c>
      <c r="D2988" s="12">
        <v>13</v>
      </c>
      <c r="E2988" s="12" t="s">
        <v>14</v>
      </c>
      <c r="F2988" s="43" t="s">
        <v>275</v>
      </c>
      <c r="G2988" s="27">
        <f t="shared" si="1098"/>
        <v>173754342655</v>
      </c>
      <c r="H2988" s="27">
        <f t="shared" si="1098"/>
        <v>0</v>
      </c>
      <c r="I2988" s="27">
        <f t="shared" si="1098"/>
        <v>0</v>
      </c>
      <c r="J2988" s="27">
        <f t="shared" si="1098"/>
        <v>0</v>
      </c>
      <c r="K2988" s="27">
        <f t="shared" si="1098"/>
        <v>0</v>
      </c>
      <c r="L2988" s="27">
        <f t="shared" si="1078"/>
        <v>0</v>
      </c>
      <c r="M2988" s="27">
        <f t="shared" si="1099"/>
        <v>173754342655</v>
      </c>
      <c r="N2988" s="27">
        <f t="shared" si="1099"/>
        <v>173754342655</v>
      </c>
      <c r="O2988" s="27">
        <f t="shared" si="1099"/>
        <v>173754342655</v>
      </c>
      <c r="P2988" s="27">
        <f t="shared" si="1099"/>
        <v>26218470693</v>
      </c>
      <c r="Q2988" s="27">
        <f t="shared" si="1099"/>
        <v>26218470693</v>
      </c>
    </row>
    <row r="2989" spans="1:17" ht="19.5" thickBot="1" x14ac:dyDescent="0.3">
      <c r="A2989" s="87" t="s">
        <v>519</v>
      </c>
      <c r="B2989" s="15" t="s">
        <v>277</v>
      </c>
      <c r="C2989" s="12" t="s">
        <v>13</v>
      </c>
      <c r="D2989" s="12">
        <v>13</v>
      </c>
      <c r="E2989" s="12" t="s">
        <v>14</v>
      </c>
      <c r="F2989" s="16" t="s">
        <v>257</v>
      </c>
      <c r="G2989" s="27">
        <f t="shared" si="1098"/>
        <v>173754342655</v>
      </c>
      <c r="H2989" s="27">
        <f t="shared" si="1098"/>
        <v>0</v>
      </c>
      <c r="I2989" s="27">
        <f t="shared" si="1098"/>
        <v>0</v>
      </c>
      <c r="J2989" s="27">
        <f t="shared" si="1098"/>
        <v>0</v>
      </c>
      <c r="K2989" s="27">
        <f t="shared" si="1098"/>
        <v>0</v>
      </c>
      <c r="L2989" s="27">
        <f t="shared" si="1078"/>
        <v>0</v>
      </c>
      <c r="M2989" s="27">
        <f t="shared" si="1099"/>
        <v>173754342655</v>
      </c>
      <c r="N2989" s="27">
        <f t="shared" si="1099"/>
        <v>173754342655</v>
      </c>
      <c r="O2989" s="27">
        <f t="shared" si="1099"/>
        <v>173754342655</v>
      </c>
      <c r="P2989" s="27">
        <f t="shared" si="1099"/>
        <v>26218470693</v>
      </c>
      <c r="Q2989" s="27">
        <f t="shared" si="1099"/>
        <v>26218470693</v>
      </c>
    </row>
    <row r="2990" spans="1:17" ht="19.5" thickBot="1" x14ac:dyDescent="0.3">
      <c r="A2990" s="87" t="s">
        <v>519</v>
      </c>
      <c r="B2990" s="18" t="s">
        <v>278</v>
      </c>
      <c r="C2990" s="19" t="s">
        <v>13</v>
      </c>
      <c r="D2990" s="19">
        <v>13</v>
      </c>
      <c r="E2990" s="19" t="s">
        <v>14</v>
      </c>
      <c r="F2990" s="20" t="s">
        <v>247</v>
      </c>
      <c r="G2990" s="21">
        <v>173754342655</v>
      </c>
      <c r="H2990" s="21">
        <v>0</v>
      </c>
      <c r="I2990" s="21">
        <v>0</v>
      </c>
      <c r="J2990" s="21">
        <v>0</v>
      </c>
      <c r="K2990" s="21">
        <v>0</v>
      </c>
      <c r="L2990" s="21">
        <f t="shared" si="1078"/>
        <v>0</v>
      </c>
      <c r="M2990" s="21">
        <v>173754342655</v>
      </c>
      <c r="N2990" s="21">
        <v>173754342655</v>
      </c>
      <c r="O2990" s="21">
        <v>173754342655</v>
      </c>
      <c r="P2990" s="21">
        <v>26218470693</v>
      </c>
      <c r="Q2990" s="21">
        <v>26218470693</v>
      </c>
    </row>
    <row r="2991" spans="1:17" ht="63.75" thickBot="1" x14ac:dyDescent="0.3">
      <c r="A2991" s="87" t="s">
        <v>519</v>
      </c>
      <c r="B2991" s="15" t="s">
        <v>279</v>
      </c>
      <c r="C2991" s="12" t="s">
        <v>13</v>
      </c>
      <c r="D2991" s="12">
        <v>13</v>
      </c>
      <c r="E2991" s="12" t="s">
        <v>14</v>
      </c>
      <c r="F2991" s="16" t="s">
        <v>280</v>
      </c>
      <c r="G2991" s="27">
        <f t="shared" ref="G2991:K2993" si="1100">+G2992</f>
        <v>188036887431</v>
      </c>
      <c r="H2991" s="27">
        <f t="shared" si="1100"/>
        <v>0</v>
      </c>
      <c r="I2991" s="27">
        <f t="shared" si="1100"/>
        <v>0</v>
      </c>
      <c r="J2991" s="27">
        <f t="shared" si="1100"/>
        <v>0</v>
      </c>
      <c r="K2991" s="27">
        <f t="shared" si="1100"/>
        <v>0</v>
      </c>
      <c r="L2991" s="27">
        <f t="shared" si="1078"/>
        <v>0</v>
      </c>
      <c r="M2991" s="27">
        <f t="shared" ref="M2991:Q2993" si="1101">+M2992</f>
        <v>188036887431</v>
      </c>
      <c r="N2991" s="27">
        <f t="shared" si="1101"/>
        <v>188036887431</v>
      </c>
      <c r="O2991" s="27">
        <f t="shared" si="1101"/>
        <v>188036887431</v>
      </c>
      <c r="P2991" s="27">
        <f t="shared" si="1101"/>
        <v>31914916292</v>
      </c>
      <c r="Q2991" s="27">
        <f t="shared" si="1101"/>
        <v>31914916292</v>
      </c>
    </row>
    <row r="2992" spans="1:17" ht="63.75" thickBot="1" x14ac:dyDescent="0.3">
      <c r="A2992" s="87" t="s">
        <v>519</v>
      </c>
      <c r="B2992" s="15" t="s">
        <v>281</v>
      </c>
      <c r="C2992" s="12" t="s">
        <v>13</v>
      </c>
      <c r="D2992" s="12">
        <v>13</v>
      </c>
      <c r="E2992" s="12" t="s">
        <v>14</v>
      </c>
      <c r="F2992" s="43" t="s">
        <v>280</v>
      </c>
      <c r="G2992" s="27">
        <f t="shared" si="1100"/>
        <v>188036887431</v>
      </c>
      <c r="H2992" s="27">
        <f t="shared" si="1100"/>
        <v>0</v>
      </c>
      <c r="I2992" s="27">
        <f t="shared" si="1100"/>
        <v>0</v>
      </c>
      <c r="J2992" s="27">
        <f t="shared" si="1100"/>
        <v>0</v>
      </c>
      <c r="K2992" s="27">
        <f t="shared" si="1100"/>
        <v>0</v>
      </c>
      <c r="L2992" s="27">
        <f t="shared" si="1078"/>
        <v>0</v>
      </c>
      <c r="M2992" s="27">
        <f t="shared" si="1101"/>
        <v>188036887431</v>
      </c>
      <c r="N2992" s="27">
        <f t="shared" si="1101"/>
        <v>188036887431</v>
      </c>
      <c r="O2992" s="27">
        <f t="shared" si="1101"/>
        <v>188036887431</v>
      </c>
      <c r="P2992" s="27">
        <f t="shared" si="1101"/>
        <v>31914916292</v>
      </c>
      <c r="Q2992" s="27">
        <f t="shared" si="1101"/>
        <v>31914916292</v>
      </c>
    </row>
    <row r="2993" spans="1:17" ht="19.5" thickBot="1" x14ac:dyDescent="0.3">
      <c r="A2993" s="87" t="s">
        <v>519</v>
      </c>
      <c r="B2993" s="15" t="s">
        <v>282</v>
      </c>
      <c r="C2993" s="12" t="s">
        <v>13</v>
      </c>
      <c r="D2993" s="12">
        <v>13</v>
      </c>
      <c r="E2993" s="12" t="s">
        <v>14</v>
      </c>
      <c r="F2993" s="16" t="s">
        <v>257</v>
      </c>
      <c r="G2993" s="27">
        <f t="shared" si="1100"/>
        <v>188036887431</v>
      </c>
      <c r="H2993" s="27">
        <f t="shared" si="1100"/>
        <v>0</v>
      </c>
      <c r="I2993" s="27">
        <f t="shared" si="1100"/>
        <v>0</v>
      </c>
      <c r="J2993" s="27">
        <f t="shared" si="1100"/>
        <v>0</v>
      </c>
      <c r="K2993" s="27">
        <f t="shared" si="1100"/>
        <v>0</v>
      </c>
      <c r="L2993" s="27">
        <f t="shared" si="1078"/>
        <v>0</v>
      </c>
      <c r="M2993" s="27">
        <f t="shared" si="1101"/>
        <v>188036887431</v>
      </c>
      <c r="N2993" s="27">
        <f t="shared" si="1101"/>
        <v>188036887431</v>
      </c>
      <c r="O2993" s="27">
        <f t="shared" si="1101"/>
        <v>188036887431</v>
      </c>
      <c r="P2993" s="27">
        <f t="shared" si="1101"/>
        <v>31914916292</v>
      </c>
      <c r="Q2993" s="27">
        <f t="shared" si="1101"/>
        <v>31914916292</v>
      </c>
    </row>
    <row r="2994" spans="1:17" ht="19.5" thickBot="1" x14ac:dyDescent="0.3">
      <c r="A2994" s="87" t="s">
        <v>519</v>
      </c>
      <c r="B2994" s="18" t="s">
        <v>283</v>
      </c>
      <c r="C2994" s="19" t="s">
        <v>13</v>
      </c>
      <c r="D2994" s="19">
        <v>13</v>
      </c>
      <c r="E2994" s="19" t="s">
        <v>14</v>
      </c>
      <c r="F2994" s="20" t="s">
        <v>247</v>
      </c>
      <c r="G2994" s="21">
        <v>188036887431</v>
      </c>
      <c r="H2994" s="21">
        <v>0</v>
      </c>
      <c r="I2994" s="21">
        <v>0</v>
      </c>
      <c r="J2994" s="21">
        <v>0</v>
      </c>
      <c r="K2994" s="21">
        <v>0</v>
      </c>
      <c r="L2994" s="21">
        <f t="shared" si="1078"/>
        <v>0</v>
      </c>
      <c r="M2994" s="21">
        <v>188036887431</v>
      </c>
      <c r="N2994" s="21">
        <v>188036887431</v>
      </c>
      <c r="O2994" s="21">
        <v>188036887431</v>
      </c>
      <c r="P2994" s="21">
        <v>31914916292</v>
      </c>
      <c r="Q2994" s="21">
        <v>31914916292</v>
      </c>
    </row>
    <row r="2995" spans="1:17" ht="63.75" thickBot="1" x14ac:dyDescent="0.3">
      <c r="A2995" s="87" t="s">
        <v>519</v>
      </c>
      <c r="B2995" s="15" t="s">
        <v>284</v>
      </c>
      <c r="C2995" s="12" t="s">
        <v>13</v>
      </c>
      <c r="D2995" s="12">
        <v>13</v>
      </c>
      <c r="E2995" s="12" t="s">
        <v>14</v>
      </c>
      <c r="F2995" s="16" t="s">
        <v>285</v>
      </c>
      <c r="G2995" s="27">
        <f t="shared" ref="G2995:K2997" si="1102">+G2996</f>
        <v>230526549416</v>
      </c>
      <c r="H2995" s="27">
        <f t="shared" si="1102"/>
        <v>0</v>
      </c>
      <c r="I2995" s="27">
        <f t="shared" si="1102"/>
        <v>0</v>
      </c>
      <c r="J2995" s="27">
        <f t="shared" si="1102"/>
        <v>0</v>
      </c>
      <c r="K2995" s="27">
        <f t="shared" si="1102"/>
        <v>0</v>
      </c>
      <c r="L2995" s="27">
        <f t="shared" si="1078"/>
        <v>0</v>
      </c>
      <c r="M2995" s="27">
        <f t="shared" ref="M2995:Q2997" si="1103">+M2996</f>
        <v>230526549416</v>
      </c>
      <c r="N2995" s="27">
        <f t="shared" si="1103"/>
        <v>230526549416</v>
      </c>
      <c r="O2995" s="27">
        <f t="shared" si="1103"/>
        <v>230526549416</v>
      </c>
      <c r="P2995" s="27">
        <f t="shared" si="1103"/>
        <v>27184528940</v>
      </c>
      <c r="Q2995" s="27">
        <f t="shared" si="1103"/>
        <v>27184528940</v>
      </c>
    </row>
    <row r="2996" spans="1:17" ht="63.75" thickBot="1" x14ac:dyDescent="0.3">
      <c r="A2996" s="87" t="s">
        <v>519</v>
      </c>
      <c r="B2996" s="15" t="s">
        <v>286</v>
      </c>
      <c r="C2996" s="12" t="s">
        <v>13</v>
      </c>
      <c r="D2996" s="12">
        <v>13</v>
      </c>
      <c r="E2996" s="12" t="s">
        <v>14</v>
      </c>
      <c r="F2996" s="43" t="s">
        <v>285</v>
      </c>
      <c r="G2996" s="27">
        <f t="shared" si="1102"/>
        <v>230526549416</v>
      </c>
      <c r="H2996" s="27">
        <f t="shared" si="1102"/>
        <v>0</v>
      </c>
      <c r="I2996" s="27">
        <f t="shared" si="1102"/>
        <v>0</v>
      </c>
      <c r="J2996" s="27">
        <f t="shared" si="1102"/>
        <v>0</v>
      </c>
      <c r="K2996" s="27">
        <f t="shared" si="1102"/>
        <v>0</v>
      </c>
      <c r="L2996" s="27">
        <f t="shared" si="1078"/>
        <v>0</v>
      </c>
      <c r="M2996" s="27">
        <f t="shared" si="1103"/>
        <v>230526549416</v>
      </c>
      <c r="N2996" s="27">
        <f t="shared" si="1103"/>
        <v>230526549416</v>
      </c>
      <c r="O2996" s="27">
        <f t="shared" si="1103"/>
        <v>230526549416</v>
      </c>
      <c r="P2996" s="27">
        <f t="shared" si="1103"/>
        <v>27184528940</v>
      </c>
      <c r="Q2996" s="27">
        <f t="shared" si="1103"/>
        <v>27184528940</v>
      </c>
    </row>
    <row r="2997" spans="1:17" ht="19.5" thickBot="1" x14ac:dyDescent="0.3">
      <c r="A2997" s="87" t="s">
        <v>519</v>
      </c>
      <c r="B2997" s="15" t="s">
        <v>287</v>
      </c>
      <c r="C2997" s="12" t="s">
        <v>13</v>
      </c>
      <c r="D2997" s="12">
        <v>13</v>
      </c>
      <c r="E2997" s="12" t="s">
        <v>14</v>
      </c>
      <c r="F2997" s="16" t="s">
        <v>257</v>
      </c>
      <c r="G2997" s="27">
        <f t="shared" si="1102"/>
        <v>230526549416</v>
      </c>
      <c r="H2997" s="27">
        <f t="shared" si="1102"/>
        <v>0</v>
      </c>
      <c r="I2997" s="27">
        <f t="shared" si="1102"/>
        <v>0</v>
      </c>
      <c r="J2997" s="27">
        <f t="shared" si="1102"/>
        <v>0</v>
      </c>
      <c r="K2997" s="27">
        <f t="shared" si="1102"/>
        <v>0</v>
      </c>
      <c r="L2997" s="27">
        <f t="shared" si="1078"/>
        <v>0</v>
      </c>
      <c r="M2997" s="27">
        <f t="shared" si="1103"/>
        <v>230526549416</v>
      </c>
      <c r="N2997" s="27">
        <f t="shared" si="1103"/>
        <v>230526549416</v>
      </c>
      <c r="O2997" s="27">
        <f t="shared" si="1103"/>
        <v>230526549416</v>
      </c>
      <c r="P2997" s="27">
        <f t="shared" si="1103"/>
        <v>27184528940</v>
      </c>
      <c r="Q2997" s="27">
        <f t="shared" si="1103"/>
        <v>27184528940</v>
      </c>
    </row>
    <row r="2998" spans="1:17" ht="19.5" thickBot="1" x14ac:dyDescent="0.3">
      <c r="A2998" s="87" t="s">
        <v>519</v>
      </c>
      <c r="B2998" s="18" t="s">
        <v>288</v>
      </c>
      <c r="C2998" s="19" t="s">
        <v>13</v>
      </c>
      <c r="D2998" s="19">
        <v>13</v>
      </c>
      <c r="E2998" s="19" t="s">
        <v>14</v>
      </c>
      <c r="F2998" s="20" t="s">
        <v>247</v>
      </c>
      <c r="G2998" s="21">
        <v>230526549416</v>
      </c>
      <c r="H2998" s="21">
        <v>0</v>
      </c>
      <c r="I2998" s="21">
        <v>0</v>
      </c>
      <c r="J2998" s="21">
        <v>0</v>
      </c>
      <c r="K2998" s="21">
        <v>0</v>
      </c>
      <c r="L2998" s="21">
        <f t="shared" si="1078"/>
        <v>0</v>
      </c>
      <c r="M2998" s="21">
        <v>230526549416</v>
      </c>
      <c r="N2998" s="21">
        <v>230526549416</v>
      </c>
      <c r="O2998" s="21">
        <v>230526549416</v>
      </c>
      <c r="P2998" s="21">
        <v>27184528940</v>
      </c>
      <c r="Q2998" s="21">
        <v>27184528940</v>
      </c>
    </row>
    <row r="2999" spans="1:17" ht="32.25" thickBot="1" x14ac:dyDescent="0.3">
      <c r="A2999" s="87" t="s">
        <v>519</v>
      </c>
      <c r="B2999" s="44" t="s">
        <v>289</v>
      </c>
      <c r="C2999" s="12" t="s">
        <v>13</v>
      </c>
      <c r="D2999" s="12">
        <v>13</v>
      </c>
      <c r="E2999" s="12" t="s">
        <v>14</v>
      </c>
      <c r="F2999" s="16" t="s">
        <v>290</v>
      </c>
      <c r="G2999" s="27">
        <f t="shared" ref="G2999:K3000" si="1104">+G3000</f>
        <v>12654096592</v>
      </c>
      <c r="H2999" s="27">
        <f t="shared" si="1104"/>
        <v>0</v>
      </c>
      <c r="I2999" s="27">
        <f t="shared" si="1104"/>
        <v>0</v>
      </c>
      <c r="J2999" s="27">
        <f t="shared" si="1104"/>
        <v>0</v>
      </c>
      <c r="K2999" s="27">
        <f t="shared" si="1104"/>
        <v>0</v>
      </c>
      <c r="L2999" s="27">
        <f t="shared" si="1078"/>
        <v>0</v>
      </c>
      <c r="M2999" s="27">
        <f t="shared" ref="M2999:O3000" si="1105">+M3000</f>
        <v>12654096592</v>
      </c>
      <c r="N2999" s="27">
        <f t="shared" si="1105"/>
        <v>12055504905.59</v>
      </c>
      <c r="O2999" s="27">
        <f t="shared" si="1105"/>
        <v>11790457365.940001</v>
      </c>
      <c r="P2999" s="27">
        <f t="shared" ref="P2999:Q3000" si="1106">+P3000</f>
        <v>9665517901.7399998</v>
      </c>
      <c r="Q2999" s="27">
        <f t="shared" si="1106"/>
        <v>9640791930.7399998</v>
      </c>
    </row>
    <row r="3000" spans="1:17" ht="32.25" thickBot="1" x14ac:dyDescent="0.3">
      <c r="A3000" s="87" t="s">
        <v>519</v>
      </c>
      <c r="B3000" s="15" t="s">
        <v>291</v>
      </c>
      <c r="C3000" s="12" t="s">
        <v>13</v>
      </c>
      <c r="D3000" s="12">
        <v>13</v>
      </c>
      <c r="E3000" s="12" t="s">
        <v>14</v>
      </c>
      <c r="F3000" s="16" t="s">
        <v>290</v>
      </c>
      <c r="G3000" s="27">
        <f t="shared" si="1104"/>
        <v>12654096592</v>
      </c>
      <c r="H3000" s="27">
        <f t="shared" si="1104"/>
        <v>0</v>
      </c>
      <c r="I3000" s="27">
        <f t="shared" si="1104"/>
        <v>0</v>
      </c>
      <c r="J3000" s="27">
        <f t="shared" si="1104"/>
        <v>0</v>
      </c>
      <c r="K3000" s="27">
        <f t="shared" si="1104"/>
        <v>0</v>
      </c>
      <c r="L3000" s="27">
        <f t="shared" si="1078"/>
        <v>0</v>
      </c>
      <c r="M3000" s="27">
        <f t="shared" si="1105"/>
        <v>12654096592</v>
      </c>
      <c r="N3000" s="27">
        <f t="shared" si="1105"/>
        <v>12055504905.59</v>
      </c>
      <c r="O3000" s="27">
        <f t="shared" si="1105"/>
        <v>11790457365.940001</v>
      </c>
      <c r="P3000" s="27">
        <f t="shared" si="1106"/>
        <v>9665517901.7399998</v>
      </c>
      <c r="Q3000" s="27">
        <f t="shared" si="1106"/>
        <v>9640791930.7399998</v>
      </c>
    </row>
    <row r="3001" spans="1:17" ht="48" thickBot="1" x14ac:dyDescent="0.3">
      <c r="A3001" s="87" t="s">
        <v>519</v>
      </c>
      <c r="B3001" s="15" t="s">
        <v>292</v>
      </c>
      <c r="C3001" s="12" t="s">
        <v>13</v>
      </c>
      <c r="D3001" s="12">
        <v>13</v>
      </c>
      <c r="E3001" s="12" t="s">
        <v>14</v>
      </c>
      <c r="F3001" s="16" t="s">
        <v>293</v>
      </c>
      <c r="G3001" s="27">
        <f>SUM(G3002:G3002)</f>
        <v>12654096592</v>
      </c>
      <c r="H3001" s="27">
        <f>SUM(H3002:H3002)</f>
        <v>0</v>
      </c>
      <c r="I3001" s="27">
        <f>SUM(I3002:I3002)</f>
        <v>0</v>
      </c>
      <c r="J3001" s="27">
        <f>SUM(J3002:J3002)</f>
        <v>0</v>
      </c>
      <c r="K3001" s="27">
        <f>SUM(K3002:K3002)</f>
        <v>0</v>
      </c>
      <c r="L3001" s="27">
        <f t="shared" si="1078"/>
        <v>0</v>
      </c>
      <c r="M3001" s="27">
        <f t="shared" ref="M3001:Q3001" si="1107">SUM(M3002:M3002)</f>
        <v>12654096592</v>
      </c>
      <c r="N3001" s="27">
        <f t="shared" si="1107"/>
        <v>12055504905.59</v>
      </c>
      <c r="O3001" s="27">
        <f t="shared" si="1107"/>
        <v>11790457365.940001</v>
      </c>
      <c r="P3001" s="27">
        <f t="shared" si="1107"/>
        <v>9665517901.7399998</v>
      </c>
      <c r="Q3001" s="27">
        <f t="shared" si="1107"/>
        <v>9640791930.7399998</v>
      </c>
    </row>
    <row r="3002" spans="1:17" ht="19.5" thickBot="1" x14ac:dyDescent="0.3">
      <c r="A3002" s="87" t="s">
        <v>519</v>
      </c>
      <c r="B3002" s="18" t="s">
        <v>294</v>
      </c>
      <c r="C3002" s="19" t="s">
        <v>13</v>
      </c>
      <c r="D3002" s="19">
        <v>13</v>
      </c>
      <c r="E3002" s="19" t="s">
        <v>14</v>
      </c>
      <c r="F3002" s="20" t="s">
        <v>247</v>
      </c>
      <c r="G3002" s="21">
        <v>12654096592</v>
      </c>
      <c r="H3002" s="21">
        <v>0</v>
      </c>
      <c r="I3002" s="21">
        <v>0</v>
      </c>
      <c r="J3002" s="21">
        <v>0</v>
      </c>
      <c r="K3002" s="21">
        <v>0</v>
      </c>
      <c r="L3002" s="21">
        <f t="shared" si="1078"/>
        <v>0</v>
      </c>
      <c r="M3002" s="21">
        <v>12654096592</v>
      </c>
      <c r="N3002" s="25">
        <v>12055504905.59</v>
      </c>
      <c r="O3002" s="21">
        <v>11790457365.940001</v>
      </c>
      <c r="P3002" s="21">
        <v>9665517901.7399998</v>
      </c>
      <c r="Q3002" s="21">
        <v>9640791930.7399998</v>
      </c>
    </row>
    <row r="3003" spans="1:17" ht="63.75" thickBot="1" x14ac:dyDescent="0.3">
      <c r="A3003" s="87" t="s">
        <v>519</v>
      </c>
      <c r="B3003" s="15" t="s">
        <v>295</v>
      </c>
      <c r="C3003" s="12" t="s">
        <v>13</v>
      </c>
      <c r="D3003" s="12">
        <v>13</v>
      </c>
      <c r="E3003" s="12" t="s">
        <v>14</v>
      </c>
      <c r="F3003" s="16" t="s">
        <v>296</v>
      </c>
      <c r="G3003" s="27">
        <f t="shared" ref="G3003:K3005" si="1108">+G3004</f>
        <v>222571821813</v>
      </c>
      <c r="H3003" s="27">
        <f t="shared" si="1108"/>
        <v>0</v>
      </c>
      <c r="I3003" s="27">
        <f t="shared" si="1108"/>
        <v>0</v>
      </c>
      <c r="J3003" s="27">
        <f t="shared" si="1108"/>
        <v>0</v>
      </c>
      <c r="K3003" s="27">
        <f t="shared" si="1108"/>
        <v>0</v>
      </c>
      <c r="L3003" s="27">
        <f t="shared" si="1078"/>
        <v>0</v>
      </c>
      <c r="M3003" s="27">
        <f t="shared" ref="M3003:Q3005" si="1109">+M3004</f>
        <v>222571821813</v>
      </c>
      <c r="N3003" s="27">
        <f t="shared" si="1109"/>
        <v>222571821813</v>
      </c>
      <c r="O3003" s="27">
        <f t="shared" si="1109"/>
        <v>222571821813</v>
      </c>
      <c r="P3003" s="27">
        <f t="shared" si="1109"/>
        <v>7839829655</v>
      </c>
      <c r="Q3003" s="27">
        <f t="shared" si="1109"/>
        <v>7839829655</v>
      </c>
    </row>
    <row r="3004" spans="1:17" ht="63.75" thickBot="1" x14ac:dyDescent="0.3">
      <c r="A3004" s="87" t="s">
        <v>519</v>
      </c>
      <c r="B3004" s="15" t="s">
        <v>297</v>
      </c>
      <c r="C3004" s="12" t="s">
        <v>13</v>
      </c>
      <c r="D3004" s="12">
        <v>13</v>
      </c>
      <c r="E3004" s="12" t="s">
        <v>14</v>
      </c>
      <c r="F3004" s="43" t="s">
        <v>296</v>
      </c>
      <c r="G3004" s="27">
        <f t="shared" si="1108"/>
        <v>222571821813</v>
      </c>
      <c r="H3004" s="27">
        <f t="shared" si="1108"/>
        <v>0</v>
      </c>
      <c r="I3004" s="27">
        <f t="shared" si="1108"/>
        <v>0</v>
      </c>
      <c r="J3004" s="27">
        <f t="shared" si="1108"/>
        <v>0</v>
      </c>
      <c r="K3004" s="27">
        <f t="shared" si="1108"/>
        <v>0</v>
      </c>
      <c r="L3004" s="27">
        <f t="shared" si="1078"/>
        <v>0</v>
      </c>
      <c r="M3004" s="27">
        <f t="shared" si="1109"/>
        <v>222571821813</v>
      </c>
      <c r="N3004" s="27">
        <f t="shared" si="1109"/>
        <v>222571821813</v>
      </c>
      <c r="O3004" s="27">
        <f t="shared" si="1109"/>
        <v>222571821813</v>
      </c>
      <c r="P3004" s="27">
        <f t="shared" si="1109"/>
        <v>7839829655</v>
      </c>
      <c r="Q3004" s="27">
        <f t="shared" si="1109"/>
        <v>7839829655</v>
      </c>
    </row>
    <row r="3005" spans="1:17" ht="19.5" thickBot="1" x14ac:dyDescent="0.3">
      <c r="A3005" s="87" t="s">
        <v>519</v>
      </c>
      <c r="B3005" s="15" t="s">
        <v>298</v>
      </c>
      <c r="C3005" s="12" t="s">
        <v>13</v>
      </c>
      <c r="D3005" s="12">
        <v>13</v>
      </c>
      <c r="E3005" s="12" t="s">
        <v>14</v>
      </c>
      <c r="F3005" s="16" t="s">
        <v>257</v>
      </c>
      <c r="G3005" s="27">
        <f t="shared" si="1108"/>
        <v>222571821813</v>
      </c>
      <c r="H3005" s="27">
        <f t="shared" si="1108"/>
        <v>0</v>
      </c>
      <c r="I3005" s="27">
        <f t="shared" si="1108"/>
        <v>0</v>
      </c>
      <c r="J3005" s="27">
        <f t="shared" si="1108"/>
        <v>0</v>
      </c>
      <c r="K3005" s="27">
        <f t="shared" si="1108"/>
        <v>0</v>
      </c>
      <c r="L3005" s="27">
        <f t="shared" si="1078"/>
        <v>0</v>
      </c>
      <c r="M3005" s="27">
        <f t="shared" si="1109"/>
        <v>222571821813</v>
      </c>
      <c r="N3005" s="27">
        <f t="shared" si="1109"/>
        <v>222571821813</v>
      </c>
      <c r="O3005" s="27">
        <f t="shared" si="1109"/>
        <v>222571821813</v>
      </c>
      <c r="P3005" s="27">
        <f t="shared" si="1109"/>
        <v>7839829655</v>
      </c>
      <c r="Q3005" s="27">
        <f t="shared" si="1109"/>
        <v>7839829655</v>
      </c>
    </row>
    <row r="3006" spans="1:17" ht="19.5" thickBot="1" x14ac:dyDescent="0.3">
      <c r="A3006" s="87" t="s">
        <v>519</v>
      </c>
      <c r="B3006" s="18" t="s">
        <v>299</v>
      </c>
      <c r="C3006" s="19" t="s">
        <v>13</v>
      </c>
      <c r="D3006" s="19">
        <v>13</v>
      </c>
      <c r="E3006" s="19" t="s">
        <v>14</v>
      </c>
      <c r="F3006" s="20" t="s">
        <v>247</v>
      </c>
      <c r="G3006" s="21">
        <v>222571821813</v>
      </c>
      <c r="H3006" s="21">
        <v>0</v>
      </c>
      <c r="I3006" s="21">
        <v>0</v>
      </c>
      <c r="J3006" s="21">
        <v>0</v>
      </c>
      <c r="K3006" s="21">
        <v>0</v>
      </c>
      <c r="L3006" s="21">
        <f t="shared" si="1078"/>
        <v>0</v>
      </c>
      <c r="M3006" s="21">
        <v>222571821813</v>
      </c>
      <c r="N3006" s="21">
        <v>222571821813</v>
      </c>
      <c r="O3006" s="21">
        <v>222571821813</v>
      </c>
      <c r="P3006" s="21">
        <v>7839829655</v>
      </c>
      <c r="Q3006" s="21">
        <v>7839829655</v>
      </c>
    </row>
    <row r="3007" spans="1:17" ht="48" thickBot="1" x14ac:dyDescent="0.3">
      <c r="A3007" s="87" t="s">
        <v>519</v>
      </c>
      <c r="B3007" s="15" t="s">
        <v>300</v>
      </c>
      <c r="C3007" s="12" t="s">
        <v>13</v>
      </c>
      <c r="D3007" s="12">
        <v>13</v>
      </c>
      <c r="E3007" s="12" t="s">
        <v>14</v>
      </c>
      <c r="F3007" s="16" t="s">
        <v>301</v>
      </c>
      <c r="G3007" s="27">
        <f t="shared" ref="G3007:K3009" si="1110">+G3008</f>
        <v>256174672458</v>
      </c>
      <c r="H3007" s="27">
        <f t="shared" si="1110"/>
        <v>0</v>
      </c>
      <c r="I3007" s="27">
        <f t="shared" si="1110"/>
        <v>0</v>
      </c>
      <c r="J3007" s="27">
        <f t="shared" si="1110"/>
        <v>0</v>
      </c>
      <c r="K3007" s="27">
        <f t="shared" si="1110"/>
        <v>0</v>
      </c>
      <c r="L3007" s="27">
        <f t="shared" si="1078"/>
        <v>0</v>
      </c>
      <c r="M3007" s="27">
        <f t="shared" ref="M3007:Q3009" si="1111">+M3008</f>
        <v>256174672458</v>
      </c>
      <c r="N3007" s="27">
        <f t="shared" si="1111"/>
        <v>256174672458</v>
      </c>
      <c r="O3007" s="27">
        <f t="shared" si="1111"/>
        <v>256174672458</v>
      </c>
      <c r="P3007" s="27">
        <f t="shared" si="1111"/>
        <v>783848182</v>
      </c>
      <c r="Q3007" s="27">
        <f t="shared" si="1111"/>
        <v>783848182</v>
      </c>
    </row>
    <row r="3008" spans="1:17" ht="48" thickBot="1" x14ac:dyDescent="0.3">
      <c r="A3008" s="87" t="s">
        <v>519</v>
      </c>
      <c r="B3008" s="15" t="s">
        <v>302</v>
      </c>
      <c r="C3008" s="12" t="s">
        <v>13</v>
      </c>
      <c r="D3008" s="12">
        <v>13</v>
      </c>
      <c r="E3008" s="12" t="s">
        <v>14</v>
      </c>
      <c r="F3008" s="16" t="s">
        <v>301</v>
      </c>
      <c r="G3008" s="27">
        <f t="shared" si="1110"/>
        <v>256174672458</v>
      </c>
      <c r="H3008" s="27">
        <f t="shared" si="1110"/>
        <v>0</v>
      </c>
      <c r="I3008" s="27">
        <f t="shared" si="1110"/>
        <v>0</v>
      </c>
      <c r="J3008" s="27">
        <f t="shared" si="1110"/>
        <v>0</v>
      </c>
      <c r="K3008" s="27">
        <f t="shared" si="1110"/>
        <v>0</v>
      </c>
      <c r="L3008" s="27">
        <f t="shared" si="1078"/>
        <v>0</v>
      </c>
      <c r="M3008" s="27">
        <f t="shared" si="1111"/>
        <v>256174672458</v>
      </c>
      <c r="N3008" s="27">
        <f t="shared" si="1111"/>
        <v>256174672458</v>
      </c>
      <c r="O3008" s="27">
        <f t="shared" si="1111"/>
        <v>256174672458</v>
      </c>
      <c r="P3008" s="27">
        <f t="shared" si="1111"/>
        <v>783848182</v>
      </c>
      <c r="Q3008" s="27">
        <f t="shared" si="1111"/>
        <v>783848182</v>
      </c>
    </row>
    <row r="3009" spans="1:17" ht="19.5" thickBot="1" x14ac:dyDescent="0.3">
      <c r="A3009" s="87" t="s">
        <v>519</v>
      </c>
      <c r="B3009" s="15" t="s">
        <v>303</v>
      </c>
      <c r="C3009" s="12" t="s">
        <v>13</v>
      </c>
      <c r="D3009" s="12">
        <v>13</v>
      </c>
      <c r="E3009" s="12" t="s">
        <v>14</v>
      </c>
      <c r="F3009" s="16" t="s">
        <v>257</v>
      </c>
      <c r="G3009" s="27">
        <f t="shared" si="1110"/>
        <v>256174672458</v>
      </c>
      <c r="H3009" s="27">
        <f t="shared" si="1110"/>
        <v>0</v>
      </c>
      <c r="I3009" s="27">
        <f t="shared" si="1110"/>
        <v>0</v>
      </c>
      <c r="J3009" s="27">
        <f t="shared" si="1110"/>
        <v>0</v>
      </c>
      <c r="K3009" s="27">
        <f t="shared" si="1110"/>
        <v>0</v>
      </c>
      <c r="L3009" s="27">
        <f t="shared" si="1078"/>
        <v>0</v>
      </c>
      <c r="M3009" s="27">
        <f t="shared" si="1111"/>
        <v>256174672458</v>
      </c>
      <c r="N3009" s="27">
        <f t="shared" si="1111"/>
        <v>256174672458</v>
      </c>
      <c r="O3009" s="27">
        <f t="shared" si="1111"/>
        <v>256174672458</v>
      </c>
      <c r="P3009" s="27">
        <f t="shared" si="1111"/>
        <v>783848182</v>
      </c>
      <c r="Q3009" s="27">
        <f t="shared" si="1111"/>
        <v>783848182</v>
      </c>
    </row>
    <row r="3010" spans="1:17" ht="19.5" thickBot="1" x14ac:dyDescent="0.3">
      <c r="A3010" s="87" t="s">
        <v>519</v>
      </c>
      <c r="B3010" s="18" t="s">
        <v>304</v>
      </c>
      <c r="C3010" s="19" t="s">
        <v>13</v>
      </c>
      <c r="D3010" s="19">
        <v>13</v>
      </c>
      <c r="E3010" s="19" t="s">
        <v>14</v>
      </c>
      <c r="F3010" s="20" t="s">
        <v>247</v>
      </c>
      <c r="G3010" s="21">
        <v>256174672458</v>
      </c>
      <c r="H3010" s="21">
        <v>0</v>
      </c>
      <c r="I3010" s="21">
        <v>0</v>
      </c>
      <c r="J3010" s="21">
        <v>0</v>
      </c>
      <c r="K3010" s="21">
        <v>0</v>
      </c>
      <c r="L3010" s="21">
        <f t="shared" si="1078"/>
        <v>0</v>
      </c>
      <c r="M3010" s="21">
        <v>256174672458</v>
      </c>
      <c r="N3010" s="21">
        <v>256174672458</v>
      </c>
      <c r="O3010" s="21">
        <v>256174672458</v>
      </c>
      <c r="P3010" s="21">
        <v>783848182</v>
      </c>
      <c r="Q3010" s="21">
        <v>783848182</v>
      </c>
    </row>
    <row r="3011" spans="1:17" ht="63.75" thickBot="1" x14ac:dyDescent="0.3">
      <c r="A3011" s="87" t="s">
        <v>519</v>
      </c>
      <c r="B3011" s="15" t="s">
        <v>305</v>
      </c>
      <c r="C3011" s="12" t="s">
        <v>13</v>
      </c>
      <c r="D3011" s="12">
        <v>13</v>
      </c>
      <c r="E3011" s="12" t="s">
        <v>14</v>
      </c>
      <c r="F3011" s="16" t="s">
        <v>306</v>
      </c>
      <c r="G3011" s="27">
        <f t="shared" ref="G3011:K3013" si="1112">+G3012</f>
        <v>133566456234</v>
      </c>
      <c r="H3011" s="27">
        <f t="shared" si="1112"/>
        <v>0</v>
      </c>
      <c r="I3011" s="27">
        <f t="shared" si="1112"/>
        <v>0</v>
      </c>
      <c r="J3011" s="27">
        <f t="shared" si="1112"/>
        <v>0</v>
      </c>
      <c r="K3011" s="27">
        <f t="shared" si="1112"/>
        <v>0</v>
      </c>
      <c r="L3011" s="27">
        <f t="shared" si="1078"/>
        <v>0</v>
      </c>
      <c r="M3011" s="27">
        <f t="shared" ref="M3011:Q3013" si="1113">+M3012</f>
        <v>133566456234</v>
      </c>
      <c r="N3011" s="27">
        <f t="shared" si="1113"/>
        <v>133566456234</v>
      </c>
      <c r="O3011" s="27">
        <f t="shared" si="1113"/>
        <v>133566456234</v>
      </c>
      <c r="P3011" s="27">
        <f t="shared" si="1113"/>
        <v>426302018</v>
      </c>
      <c r="Q3011" s="27">
        <f t="shared" si="1113"/>
        <v>426302018</v>
      </c>
    </row>
    <row r="3012" spans="1:17" ht="63.75" thickBot="1" x14ac:dyDescent="0.3">
      <c r="A3012" s="87" t="s">
        <v>519</v>
      </c>
      <c r="B3012" s="15" t="s">
        <v>307</v>
      </c>
      <c r="C3012" s="12" t="s">
        <v>13</v>
      </c>
      <c r="D3012" s="12">
        <v>13</v>
      </c>
      <c r="E3012" s="12" t="s">
        <v>14</v>
      </c>
      <c r="F3012" s="43" t="s">
        <v>306</v>
      </c>
      <c r="G3012" s="27">
        <f t="shared" si="1112"/>
        <v>133566456234</v>
      </c>
      <c r="H3012" s="27">
        <f t="shared" si="1112"/>
        <v>0</v>
      </c>
      <c r="I3012" s="27">
        <f t="shared" si="1112"/>
        <v>0</v>
      </c>
      <c r="J3012" s="27">
        <f t="shared" si="1112"/>
        <v>0</v>
      </c>
      <c r="K3012" s="27">
        <f t="shared" si="1112"/>
        <v>0</v>
      </c>
      <c r="L3012" s="27">
        <f t="shared" si="1078"/>
        <v>0</v>
      </c>
      <c r="M3012" s="27">
        <f t="shared" si="1113"/>
        <v>133566456234</v>
      </c>
      <c r="N3012" s="27">
        <f t="shared" si="1113"/>
        <v>133566456234</v>
      </c>
      <c r="O3012" s="27">
        <f t="shared" si="1113"/>
        <v>133566456234</v>
      </c>
      <c r="P3012" s="27">
        <f t="shared" si="1113"/>
        <v>426302018</v>
      </c>
      <c r="Q3012" s="27">
        <f t="shared" si="1113"/>
        <v>426302018</v>
      </c>
    </row>
    <row r="3013" spans="1:17" ht="19.5" thickBot="1" x14ac:dyDescent="0.3">
      <c r="A3013" s="87" t="s">
        <v>519</v>
      </c>
      <c r="B3013" s="15" t="s">
        <v>308</v>
      </c>
      <c r="C3013" s="12" t="s">
        <v>13</v>
      </c>
      <c r="D3013" s="12">
        <v>13</v>
      </c>
      <c r="E3013" s="12" t="s">
        <v>14</v>
      </c>
      <c r="F3013" s="16" t="s">
        <v>257</v>
      </c>
      <c r="G3013" s="27">
        <f t="shared" si="1112"/>
        <v>133566456234</v>
      </c>
      <c r="H3013" s="27">
        <f t="shared" si="1112"/>
        <v>0</v>
      </c>
      <c r="I3013" s="27">
        <f t="shared" si="1112"/>
        <v>0</v>
      </c>
      <c r="J3013" s="27">
        <f t="shared" si="1112"/>
        <v>0</v>
      </c>
      <c r="K3013" s="27">
        <f t="shared" si="1112"/>
        <v>0</v>
      </c>
      <c r="L3013" s="27">
        <f t="shared" si="1078"/>
        <v>0</v>
      </c>
      <c r="M3013" s="27">
        <f t="shared" si="1113"/>
        <v>133566456234</v>
      </c>
      <c r="N3013" s="27">
        <f t="shared" si="1113"/>
        <v>133566456234</v>
      </c>
      <c r="O3013" s="27">
        <f t="shared" si="1113"/>
        <v>133566456234</v>
      </c>
      <c r="P3013" s="27">
        <f t="shared" si="1113"/>
        <v>426302018</v>
      </c>
      <c r="Q3013" s="27">
        <f t="shared" si="1113"/>
        <v>426302018</v>
      </c>
    </row>
    <row r="3014" spans="1:17" ht="19.5" thickBot="1" x14ac:dyDescent="0.3">
      <c r="A3014" s="87" t="s">
        <v>519</v>
      </c>
      <c r="B3014" s="18" t="s">
        <v>309</v>
      </c>
      <c r="C3014" s="19" t="s">
        <v>13</v>
      </c>
      <c r="D3014" s="19">
        <v>13</v>
      </c>
      <c r="E3014" s="19" t="s">
        <v>14</v>
      </c>
      <c r="F3014" s="20" t="s">
        <v>247</v>
      </c>
      <c r="G3014" s="21">
        <v>133566456234</v>
      </c>
      <c r="H3014" s="21">
        <v>0</v>
      </c>
      <c r="I3014" s="21">
        <v>0</v>
      </c>
      <c r="J3014" s="21">
        <v>0</v>
      </c>
      <c r="K3014" s="21">
        <v>0</v>
      </c>
      <c r="L3014" s="21">
        <f t="shared" si="1078"/>
        <v>0</v>
      </c>
      <c r="M3014" s="21">
        <v>133566456234</v>
      </c>
      <c r="N3014" s="21">
        <v>133566456234</v>
      </c>
      <c r="O3014" s="21">
        <v>133566456234</v>
      </c>
      <c r="P3014" s="21">
        <v>426302018</v>
      </c>
      <c r="Q3014" s="21">
        <v>426302018</v>
      </c>
    </row>
    <row r="3015" spans="1:17" ht="63.75" thickBot="1" x14ac:dyDescent="0.3">
      <c r="A3015" s="87" t="s">
        <v>519</v>
      </c>
      <c r="B3015" s="15" t="s">
        <v>310</v>
      </c>
      <c r="C3015" s="12" t="s">
        <v>13</v>
      </c>
      <c r="D3015" s="12">
        <v>13</v>
      </c>
      <c r="E3015" s="12" t="s">
        <v>14</v>
      </c>
      <c r="F3015" s="16" t="s">
        <v>311</v>
      </c>
      <c r="G3015" s="27">
        <f t="shared" ref="G3015:K3017" si="1114">+G3016</f>
        <v>92126982346</v>
      </c>
      <c r="H3015" s="27">
        <f t="shared" si="1114"/>
        <v>0</v>
      </c>
      <c r="I3015" s="27">
        <f t="shared" si="1114"/>
        <v>0</v>
      </c>
      <c r="J3015" s="27">
        <f t="shared" si="1114"/>
        <v>0</v>
      </c>
      <c r="K3015" s="27">
        <f t="shared" si="1114"/>
        <v>0</v>
      </c>
      <c r="L3015" s="27">
        <f t="shared" si="1078"/>
        <v>0</v>
      </c>
      <c r="M3015" s="27">
        <f t="shared" ref="M3015:Q3017" si="1115">+M3016</f>
        <v>92126982346</v>
      </c>
      <c r="N3015" s="27">
        <f t="shared" si="1115"/>
        <v>92126982346</v>
      </c>
      <c r="O3015" s="27">
        <f t="shared" si="1115"/>
        <v>92126982346</v>
      </c>
      <c r="P3015" s="27">
        <f t="shared" si="1115"/>
        <v>308643829</v>
      </c>
      <c r="Q3015" s="27">
        <f t="shared" si="1115"/>
        <v>308643829</v>
      </c>
    </row>
    <row r="3016" spans="1:17" ht="63.75" thickBot="1" x14ac:dyDescent="0.3">
      <c r="A3016" s="87" t="s">
        <v>519</v>
      </c>
      <c r="B3016" s="15" t="s">
        <v>312</v>
      </c>
      <c r="C3016" s="12" t="s">
        <v>13</v>
      </c>
      <c r="D3016" s="12">
        <v>13</v>
      </c>
      <c r="E3016" s="12" t="s">
        <v>14</v>
      </c>
      <c r="F3016" s="43" t="s">
        <v>311</v>
      </c>
      <c r="G3016" s="27">
        <f t="shared" si="1114"/>
        <v>92126982346</v>
      </c>
      <c r="H3016" s="27">
        <f t="shared" si="1114"/>
        <v>0</v>
      </c>
      <c r="I3016" s="27">
        <f t="shared" si="1114"/>
        <v>0</v>
      </c>
      <c r="J3016" s="27">
        <f t="shared" si="1114"/>
        <v>0</v>
      </c>
      <c r="K3016" s="27">
        <f t="shared" si="1114"/>
        <v>0</v>
      </c>
      <c r="L3016" s="27">
        <f t="shared" si="1078"/>
        <v>0</v>
      </c>
      <c r="M3016" s="27">
        <f t="shared" si="1115"/>
        <v>92126982346</v>
      </c>
      <c r="N3016" s="27">
        <f t="shared" si="1115"/>
        <v>92126982346</v>
      </c>
      <c r="O3016" s="27">
        <f t="shared" si="1115"/>
        <v>92126982346</v>
      </c>
      <c r="P3016" s="27">
        <f t="shared" si="1115"/>
        <v>308643829</v>
      </c>
      <c r="Q3016" s="27">
        <f t="shared" si="1115"/>
        <v>308643829</v>
      </c>
    </row>
    <row r="3017" spans="1:17" ht="19.5" thickBot="1" x14ac:dyDescent="0.3">
      <c r="A3017" s="87" t="s">
        <v>519</v>
      </c>
      <c r="B3017" s="15" t="s">
        <v>313</v>
      </c>
      <c r="C3017" s="12" t="s">
        <v>13</v>
      </c>
      <c r="D3017" s="12">
        <v>13</v>
      </c>
      <c r="E3017" s="12" t="s">
        <v>14</v>
      </c>
      <c r="F3017" s="16" t="s">
        <v>257</v>
      </c>
      <c r="G3017" s="27">
        <f t="shared" si="1114"/>
        <v>92126982346</v>
      </c>
      <c r="H3017" s="27">
        <f t="shared" si="1114"/>
        <v>0</v>
      </c>
      <c r="I3017" s="27">
        <f t="shared" si="1114"/>
        <v>0</v>
      </c>
      <c r="J3017" s="27">
        <f t="shared" si="1114"/>
        <v>0</v>
      </c>
      <c r="K3017" s="27">
        <f t="shared" si="1114"/>
        <v>0</v>
      </c>
      <c r="L3017" s="27">
        <f t="shared" si="1078"/>
        <v>0</v>
      </c>
      <c r="M3017" s="27">
        <f t="shared" si="1115"/>
        <v>92126982346</v>
      </c>
      <c r="N3017" s="27">
        <f t="shared" si="1115"/>
        <v>92126982346</v>
      </c>
      <c r="O3017" s="27">
        <f t="shared" si="1115"/>
        <v>92126982346</v>
      </c>
      <c r="P3017" s="27">
        <f t="shared" si="1115"/>
        <v>308643829</v>
      </c>
      <c r="Q3017" s="27">
        <f t="shared" si="1115"/>
        <v>308643829</v>
      </c>
    </row>
    <row r="3018" spans="1:17" ht="19.5" thickBot="1" x14ac:dyDescent="0.3">
      <c r="A3018" s="87" t="s">
        <v>519</v>
      </c>
      <c r="B3018" s="18" t="s">
        <v>314</v>
      </c>
      <c r="C3018" s="19" t="s">
        <v>13</v>
      </c>
      <c r="D3018" s="19">
        <v>13</v>
      </c>
      <c r="E3018" s="19" t="s">
        <v>14</v>
      </c>
      <c r="F3018" s="20" t="s">
        <v>247</v>
      </c>
      <c r="G3018" s="21">
        <v>92126982346</v>
      </c>
      <c r="H3018" s="21">
        <v>0</v>
      </c>
      <c r="I3018" s="21">
        <v>0</v>
      </c>
      <c r="J3018" s="21">
        <v>0</v>
      </c>
      <c r="K3018" s="21">
        <v>0</v>
      </c>
      <c r="L3018" s="21">
        <f t="shared" si="1078"/>
        <v>0</v>
      </c>
      <c r="M3018" s="21">
        <v>92126982346</v>
      </c>
      <c r="N3018" s="21">
        <v>92126982346</v>
      </c>
      <c r="O3018" s="21">
        <v>92126982346</v>
      </c>
      <c r="P3018" s="21">
        <v>308643829</v>
      </c>
      <c r="Q3018" s="21">
        <v>308643829</v>
      </c>
    </row>
    <row r="3019" spans="1:17" ht="79.5" thickBot="1" x14ac:dyDescent="0.3">
      <c r="A3019" s="87" t="s">
        <v>519</v>
      </c>
      <c r="B3019" s="15" t="s">
        <v>315</v>
      </c>
      <c r="C3019" s="12" t="s">
        <v>13</v>
      </c>
      <c r="D3019" s="12">
        <v>13</v>
      </c>
      <c r="E3019" s="12" t="s">
        <v>14</v>
      </c>
      <c r="F3019" s="16" t="s">
        <v>316</v>
      </c>
      <c r="G3019" s="27">
        <f t="shared" ref="G3019:K3021" si="1116">+G3020</f>
        <v>177242188803</v>
      </c>
      <c r="H3019" s="27">
        <f t="shared" si="1116"/>
        <v>0</v>
      </c>
      <c r="I3019" s="27">
        <f t="shared" si="1116"/>
        <v>0</v>
      </c>
      <c r="J3019" s="27">
        <f t="shared" si="1116"/>
        <v>0</v>
      </c>
      <c r="K3019" s="27">
        <f t="shared" si="1116"/>
        <v>0</v>
      </c>
      <c r="L3019" s="27">
        <f t="shared" si="1078"/>
        <v>0</v>
      </c>
      <c r="M3019" s="27">
        <f t="shared" ref="M3019:Q3021" si="1117">+M3020</f>
        <v>177242188803</v>
      </c>
      <c r="N3019" s="27">
        <f t="shared" si="1117"/>
        <v>177242188803</v>
      </c>
      <c r="O3019" s="27">
        <f t="shared" si="1117"/>
        <v>177242188803</v>
      </c>
      <c r="P3019" s="27">
        <f t="shared" si="1117"/>
        <v>12868469971</v>
      </c>
      <c r="Q3019" s="27">
        <f t="shared" si="1117"/>
        <v>12868469971</v>
      </c>
    </row>
    <row r="3020" spans="1:17" ht="79.5" thickBot="1" x14ac:dyDescent="0.3">
      <c r="A3020" s="87" t="s">
        <v>519</v>
      </c>
      <c r="B3020" s="15" t="s">
        <v>317</v>
      </c>
      <c r="C3020" s="12" t="s">
        <v>13</v>
      </c>
      <c r="D3020" s="12">
        <v>13</v>
      </c>
      <c r="E3020" s="12" t="s">
        <v>14</v>
      </c>
      <c r="F3020" s="43" t="s">
        <v>316</v>
      </c>
      <c r="G3020" s="27">
        <f t="shared" si="1116"/>
        <v>177242188803</v>
      </c>
      <c r="H3020" s="27">
        <f t="shared" si="1116"/>
        <v>0</v>
      </c>
      <c r="I3020" s="27">
        <f t="shared" si="1116"/>
        <v>0</v>
      </c>
      <c r="J3020" s="27">
        <f t="shared" si="1116"/>
        <v>0</v>
      </c>
      <c r="K3020" s="27">
        <f t="shared" si="1116"/>
        <v>0</v>
      </c>
      <c r="L3020" s="27">
        <f t="shared" si="1078"/>
        <v>0</v>
      </c>
      <c r="M3020" s="27">
        <f t="shared" si="1117"/>
        <v>177242188803</v>
      </c>
      <c r="N3020" s="27">
        <f t="shared" si="1117"/>
        <v>177242188803</v>
      </c>
      <c r="O3020" s="27">
        <f t="shared" si="1117"/>
        <v>177242188803</v>
      </c>
      <c r="P3020" s="27">
        <f t="shared" si="1117"/>
        <v>12868469971</v>
      </c>
      <c r="Q3020" s="27">
        <f t="shared" si="1117"/>
        <v>12868469971</v>
      </c>
    </row>
    <row r="3021" spans="1:17" ht="19.5" thickBot="1" x14ac:dyDescent="0.3">
      <c r="A3021" s="87" t="s">
        <v>519</v>
      </c>
      <c r="B3021" s="15" t="s">
        <v>318</v>
      </c>
      <c r="C3021" s="12" t="s">
        <v>13</v>
      </c>
      <c r="D3021" s="12">
        <v>13</v>
      </c>
      <c r="E3021" s="12" t="s">
        <v>14</v>
      </c>
      <c r="F3021" s="16" t="s">
        <v>257</v>
      </c>
      <c r="G3021" s="27">
        <f t="shared" si="1116"/>
        <v>177242188803</v>
      </c>
      <c r="H3021" s="27">
        <f t="shared" si="1116"/>
        <v>0</v>
      </c>
      <c r="I3021" s="27">
        <f t="shared" si="1116"/>
        <v>0</v>
      </c>
      <c r="J3021" s="27">
        <f t="shared" si="1116"/>
        <v>0</v>
      </c>
      <c r="K3021" s="27">
        <f t="shared" si="1116"/>
        <v>0</v>
      </c>
      <c r="L3021" s="27">
        <f t="shared" ref="L3021:L3044" si="1118">+H3021-I3021+J3021-K3021</f>
        <v>0</v>
      </c>
      <c r="M3021" s="27">
        <f t="shared" si="1117"/>
        <v>177242188803</v>
      </c>
      <c r="N3021" s="27">
        <f t="shared" si="1117"/>
        <v>177242188803</v>
      </c>
      <c r="O3021" s="27">
        <f t="shared" si="1117"/>
        <v>177242188803</v>
      </c>
      <c r="P3021" s="27">
        <f t="shared" si="1117"/>
        <v>12868469971</v>
      </c>
      <c r="Q3021" s="27">
        <f t="shared" si="1117"/>
        <v>12868469971</v>
      </c>
    </row>
    <row r="3022" spans="1:17" ht="19.5" thickBot="1" x14ac:dyDescent="0.3">
      <c r="A3022" s="87" t="s">
        <v>519</v>
      </c>
      <c r="B3022" s="18" t="s">
        <v>319</v>
      </c>
      <c r="C3022" s="19" t="s">
        <v>13</v>
      </c>
      <c r="D3022" s="19">
        <v>13</v>
      </c>
      <c r="E3022" s="19" t="s">
        <v>14</v>
      </c>
      <c r="F3022" s="20" t="s">
        <v>247</v>
      </c>
      <c r="G3022" s="21">
        <v>177242188803</v>
      </c>
      <c r="H3022" s="21">
        <v>0</v>
      </c>
      <c r="I3022" s="21">
        <v>0</v>
      </c>
      <c r="J3022" s="21">
        <v>0</v>
      </c>
      <c r="K3022" s="21">
        <v>0</v>
      </c>
      <c r="L3022" s="21">
        <f t="shared" si="1118"/>
        <v>0</v>
      </c>
      <c r="M3022" s="21">
        <v>177242188803</v>
      </c>
      <c r="N3022" s="21">
        <v>177242188803</v>
      </c>
      <c r="O3022" s="21">
        <v>177242188803</v>
      </c>
      <c r="P3022" s="21">
        <v>12868469971</v>
      </c>
      <c r="Q3022" s="21">
        <v>12868469971</v>
      </c>
    </row>
    <row r="3023" spans="1:17" ht="48" thickBot="1" x14ac:dyDescent="0.3">
      <c r="A3023" s="87" t="s">
        <v>519</v>
      </c>
      <c r="B3023" s="15" t="s">
        <v>320</v>
      </c>
      <c r="C3023" s="12" t="s">
        <v>13</v>
      </c>
      <c r="D3023" s="12">
        <v>13</v>
      </c>
      <c r="E3023" s="12" t="s">
        <v>14</v>
      </c>
      <c r="F3023" s="16" t="s">
        <v>321</v>
      </c>
      <c r="G3023" s="27">
        <f t="shared" ref="G3023:K3025" si="1119">+G3024</f>
        <v>186661572672</v>
      </c>
      <c r="H3023" s="27">
        <f t="shared" si="1119"/>
        <v>0</v>
      </c>
      <c r="I3023" s="27">
        <f t="shared" si="1119"/>
        <v>0</v>
      </c>
      <c r="J3023" s="27">
        <f t="shared" si="1119"/>
        <v>0</v>
      </c>
      <c r="K3023" s="27">
        <f t="shared" si="1119"/>
        <v>0</v>
      </c>
      <c r="L3023" s="27">
        <f t="shared" si="1118"/>
        <v>0</v>
      </c>
      <c r="M3023" s="27">
        <f t="shared" ref="M3023:Q3025" si="1120">+M3024</f>
        <v>186661572672</v>
      </c>
      <c r="N3023" s="27">
        <f t="shared" si="1120"/>
        <v>186661572672</v>
      </c>
      <c r="O3023" s="27">
        <f t="shared" si="1120"/>
        <v>186661572672</v>
      </c>
      <c r="P3023" s="27">
        <f t="shared" si="1120"/>
        <v>65829708441</v>
      </c>
      <c r="Q3023" s="27">
        <f t="shared" si="1120"/>
        <v>65829708441</v>
      </c>
    </row>
    <row r="3024" spans="1:17" ht="48" thickBot="1" x14ac:dyDescent="0.3">
      <c r="A3024" s="87" t="s">
        <v>519</v>
      </c>
      <c r="B3024" s="15" t="s">
        <v>322</v>
      </c>
      <c r="C3024" s="12" t="s">
        <v>13</v>
      </c>
      <c r="D3024" s="12">
        <v>13</v>
      </c>
      <c r="E3024" s="12" t="s">
        <v>14</v>
      </c>
      <c r="F3024" s="43" t="s">
        <v>321</v>
      </c>
      <c r="G3024" s="27">
        <f t="shared" si="1119"/>
        <v>186661572672</v>
      </c>
      <c r="H3024" s="27">
        <f t="shared" si="1119"/>
        <v>0</v>
      </c>
      <c r="I3024" s="27">
        <f t="shared" si="1119"/>
        <v>0</v>
      </c>
      <c r="J3024" s="27">
        <f t="shared" si="1119"/>
        <v>0</v>
      </c>
      <c r="K3024" s="27">
        <f t="shared" si="1119"/>
        <v>0</v>
      </c>
      <c r="L3024" s="27">
        <f t="shared" si="1118"/>
        <v>0</v>
      </c>
      <c r="M3024" s="27">
        <f t="shared" si="1120"/>
        <v>186661572672</v>
      </c>
      <c r="N3024" s="27">
        <f t="shared" si="1120"/>
        <v>186661572672</v>
      </c>
      <c r="O3024" s="27">
        <f t="shared" si="1120"/>
        <v>186661572672</v>
      </c>
      <c r="P3024" s="27">
        <f t="shared" si="1120"/>
        <v>65829708441</v>
      </c>
      <c r="Q3024" s="27">
        <f t="shared" si="1120"/>
        <v>65829708441</v>
      </c>
    </row>
    <row r="3025" spans="1:17" ht="19.5" thickBot="1" x14ac:dyDescent="0.3">
      <c r="A3025" s="87" t="s">
        <v>519</v>
      </c>
      <c r="B3025" s="15" t="s">
        <v>323</v>
      </c>
      <c r="C3025" s="12" t="s">
        <v>13</v>
      </c>
      <c r="D3025" s="12">
        <v>13</v>
      </c>
      <c r="E3025" s="12" t="s">
        <v>14</v>
      </c>
      <c r="F3025" s="16" t="s">
        <v>257</v>
      </c>
      <c r="G3025" s="27">
        <f t="shared" si="1119"/>
        <v>186661572672</v>
      </c>
      <c r="H3025" s="27">
        <f t="shared" si="1119"/>
        <v>0</v>
      </c>
      <c r="I3025" s="27">
        <f t="shared" si="1119"/>
        <v>0</v>
      </c>
      <c r="J3025" s="27">
        <f t="shared" si="1119"/>
        <v>0</v>
      </c>
      <c r="K3025" s="27">
        <f t="shared" si="1119"/>
        <v>0</v>
      </c>
      <c r="L3025" s="27">
        <f t="shared" si="1118"/>
        <v>0</v>
      </c>
      <c r="M3025" s="27">
        <f t="shared" si="1120"/>
        <v>186661572672</v>
      </c>
      <c r="N3025" s="27">
        <f t="shared" si="1120"/>
        <v>186661572672</v>
      </c>
      <c r="O3025" s="27">
        <f t="shared" si="1120"/>
        <v>186661572672</v>
      </c>
      <c r="P3025" s="27">
        <f t="shared" si="1120"/>
        <v>65829708441</v>
      </c>
      <c r="Q3025" s="27">
        <f t="shared" si="1120"/>
        <v>65829708441</v>
      </c>
    </row>
    <row r="3026" spans="1:17" ht="19.5" thickBot="1" x14ac:dyDescent="0.3">
      <c r="A3026" s="87" t="s">
        <v>519</v>
      </c>
      <c r="B3026" s="18" t="s">
        <v>324</v>
      </c>
      <c r="C3026" s="45" t="s">
        <v>13</v>
      </c>
      <c r="D3026" s="45">
        <v>13</v>
      </c>
      <c r="E3026" s="19" t="s">
        <v>14</v>
      </c>
      <c r="F3026" s="20" t="s">
        <v>247</v>
      </c>
      <c r="G3026" s="21">
        <v>186661572672</v>
      </c>
      <c r="H3026" s="21">
        <v>0</v>
      </c>
      <c r="I3026" s="21">
        <v>0</v>
      </c>
      <c r="J3026" s="21">
        <v>0</v>
      </c>
      <c r="K3026" s="21">
        <v>0</v>
      </c>
      <c r="L3026" s="21">
        <f t="shared" si="1118"/>
        <v>0</v>
      </c>
      <c r="M3026" s="21">
        <v>186661572672</v>
      </c>
      <c r="N3026" s="21">
        <v>186661572672</v>
      </c>
      <c r="O3026" s="21">
        <v>186661572672</v>
      </c>
      <c r="P3026" s="21">
        <v>65829708441</v>
      </c>
      <c r="Q3026" s="21">
        <v>65829708441</v>
      </c>
    </row>
    <row r="3027" spans="1:17" ht="63.75" thickBot="1" x14ac:dyDescent="0.3">
      <c r="A3027" s="87" t="s">
        <v>519</v>
      </c>
      <c r="B3027" s="15" t="s">
        <v>325</v>
      </c>
      <c r="C3027" s="12" t="s">
        <v>13</v>
      </c>
      <c r="D3027" s="12">
        <v>13</v>
      </c>
      <c r="E3027" s="12" t="s">
        <v>14</v>
      </c>
      <c r="F3027" s="16" t="s">
        <v>326</v>
      </c>
      <c r="G3027" s="27">
        <f t="shared" ref="G3027:K3029" si="1121">+G3028</f>
        <v>217966528302</v>
      </c>
      <c r="H3027" s="27">
        <f t="shared" si="1121"/>
        <v>0</v>
      </c>
      <c r="I3027" s="27">
        <f t="shared" si="1121"/>
        <v>0</v>
      </c>
      <c r="J3027" s="27">
        <f t="shared" si="1121"/>
        <v>0</v>
      </c>
      <c r="K3027" s="27">
        <f t="shared" si="1121"/>
        <v>0</v>
      </c>
      <c r="L3027" s="27">
        <f t="shared" si="1118"/>
        <v>0</v>
      </c>
      <c r="M3027" s="27">
        <f t="shared" ref="M3027:Q3029" si="1122">+M3028</f>
        <v>217966528302</v>
      </c>
      <c r="N3027" s="27">
        <f t="shared" si="1122"/>
        <v>217966528302</v>
      </c>
      <c r="O3027" s="27">
        <f t="shared" si="1122"/>
        <v>217966528302</v>
      </c>
      <c r="P3027" s="27">
        <f t="shared" si="1122"/>
        <v>35582322411</v>
      </c>
      <c r="Q3027" s="27">
        <f t="shared" si="1122"/>
        <v>35582322411</v>
      </c>
    </row>
    <row r="3028" spans="1:17" ht="63.75" thickBot="1" x14ac:dyDescent="0.3">
      <c r="A3028" s="87" t="s">
        <v>519</v>
      </c>
      <c r="B3028" s="15" t="s">
        <v>327</v>
      </c>
      <c r="C3028" s="12" t="s">
        <v>13</v>
      </c>
      <c r="D3028" s="12">
        <v>13</v>
      </c>
      <c r="E3028" s="12" t="s">
        <v>14</v>
      </c>
      <c r="F3028" s="43" t="s">
        <v>326</v>
      </c>
      <c r="G3028" s="27">
        <f t="shared" si="1121"/>
        <v>217966528302</v>
      </c>
      <c r="H3028" s="27">
        <f t="shared" si="1121"/>
        <v>0</v>
      </c>
      <c r="I3028" s="27">
        <f t="shared" si="1121"/>
        <v>0</v>
      </c>
      <c r="J3028" s="27">
        <f t="shared" si="1121"/>
        <v>0</v>
      </c>
      <c r="K3028" s="27">
        <f t="shared" si="1121"/>
        <v>0</v>
      </c>
      <c r="L3028" s="27">
        <f t="shared" si="1118"/>
        <v>0</v>
      </c>
      <c r="M3028" s="27">
        <f t="shared" si="1122"/>
        <v>217966528302</v>
      </c>
      <c r="N3028" s="27">
        <f t="shared" si="1122"/>
        <v>217966528302</v>
      </c>
      <c r="O3028" s="27">
        <f t="shared" si="1122"/>
        <v>217966528302</v>
      </c>
      <c r="P3028" s="27">
        <f t="shared" si="1122"/>
        <v>35582322411</v>
      </c>
      <c r="Q3028" s="27">
        <f t="shared" si="1122"/>
        <v>35582322411</v>
      </c>
    </row>
    <row r="3029" spans="1:17" ht="19.5" thickBot="1" x14ac:dyDescent="0.3">
      <c r="A3029" s="87" t="s">
        <v>519</v>
      </c>
      <c r="B3029" s="15" t="s">
        <v>328</v>
      </c>
      <c r="C3029" s="12" t="s">
        <v>13</v>
      </c>
      <c r="D3029" s="12">
        <v>13</v>
      </c>
      <c r="E3029" s="12" t="s">
        <v>14</v>
      </c>
      <c r="F3029" s="16" t="s">
        <v>257</v>
      </c>
      <c r="G3029" s="27">
        <f t="shared" si="1121"/>
        <v>217966528302</v>
      </c>
      <c r="H3029" s="27">
        <f t="shared" si="1121"/>
        <v>0</v>
      </c>
      <c r="I3029" s="27">
        <f t="shared" si="1121"/>
        <v>0</v>
      </c>
      <c r="J3029" s="27">
        <f t="shared" si="1121"/>
        <v>0</v>
      </c>
      <c r="K3029" s="27">
        <f t="shared" si="1121"/>
        <v>0</v>
      </c>
      <c r="L3029" s="27">
        <f t="shared" si="1118"/>
        <v>0</v>
      </c>
      <c r="M3029" s="27">
        <f t="shared" si="1122"/>
        <v>217966528302</v>
      </c>
      <c r="N3029" s="27">
        <f t="shared" si="1122"/>
        <v>217966528302</v>
      </c>
      <c r="O3029" s="27">
        <f t="shared" si="1122"/>
        <v>217966528302</v>
      </c>
      <c r="P3029" s="27">
        <f t="shared" si="1122"/>
        <v>35582322411</v>
      </c>
      <c r="Q3029" s="27">
        <f t="shared" si="1122"/>
        <v>35582322411</v>
      </c>
    </row>
    <row r="3030" spans="1:17" ht="19.5" thickBot="1" x14ac:dyDescent="0.3">
      <c r="A3030" s="87" t="s">
        <v>519</v>
      </c>
      <c r="B3030" s="18" t="s">
        <v>329</v>
      </c>
      <c r="C3030" s="19" t="s">
        <v>13</v>
      </c>
      <c r="D3030" s="19">
        <v>13</v>
      </c>
      <c r="E3030" s="19" t="s">
        <v>14</v>
      </c>
      <c r="F3030" s="20" t="s">
        <v>247</v>
      </c>
      <c r="G3030" s="21">
        <v>217966528302</v>
      </c>
      <c r="H3030" s="21">
        <v>0</v>
      </c>
      <c r="I3030" s="21">
        <v>0</v>
      </c>
      <c r="J3030" s="21">
        <v>0</v>
      </c>
      <c r="K3030" s="21">
        <v>0</v>
      </c>
      <c r="L3030" s="21">
        <f t="shared" si="1118"/>
        <v>0</v>
      </c>
      <c r="M3030" s="21">
        <v>217966528302</v>
      </c>
      <c r="N3030" s="21">
        <v>217966528302</v>
      </c>
      <c r="O3030" s="21">
        <v>217966528302</v>
      </c>
      <c r="P3030" s="21">
        <v>35582322411</v>
      </c>
      <c r="Q3030" s="21">
        <v>35582322411</v>
      </c>
    </row>
    <row r="3031" spans="1:17" ht="63.75" thickBot="1" x14ac:dyDescent="0.3">
      <c r="A3031" s="87" t="s">
        <v>519</v>
      </c>
      <c r="B3031" s="15" t="s">
        <v>330</v>
      </c>
      <c r="C3031" s="12" t="s">
        <v>13</v>
      </c>
      <c r="D3031" s="12">
        <v>13</v>
      </c>
      <c r="E3031" s="12" t="s">
        <v>14</v>
      </c>
      <c r="F3031" s="16" t="s">
        <v>331</v>
      </c>
      <c r="G3031" s="27">
        <f t="shared" ref="G3031:K3033" si="1123">+G3032</f>
        <v>264689746048</v>
      </c>
      <c r="H3031" s="27">
        <f t="shared" si="1123"/>
        <v>0</v>
      </c>
      <c r="I3031" s="27">
        <f t="shared" si="1123"/>
        <v>0</v>
      </c>
      <c r="J3031" s="27">
        <f t="shared" si="1123"/>
        <v>0</v>
      </c>
      <c r="K3031" s="27">
        <f t="shared" si="1123"/>
        <v>0</v>
      </c>
      <c r="L3031" s="27">
        <f t="shared" si="1118"/>
        <v>0</v>
      </c>
      <c r="M3031" s="27">
        <f t="shared" ref="M3031:Q3033" si="1124">+M3032</f>
        <v>264689746048</v>
      </c>
      <c r="N3031" s="27">
        <f t="shared" si="1124"/>
        <v>264689746048</v>
      </c>
      <c r="O3031" s="27">
        <f t="shared" si="1124"/>
        <v>264689746048</v>
      </c>
      <c r="P3031" s="27">
        <f t="shared" si="1124"/>
        <v>18890851579</v>
      </c>
      <c r="Q3031" s="27">
        <f t="shared" si="1124"/>
        <v>18890851579</v>
      </c>
    </row>
    <row r="3032" spans="1:17" ht="63.75" thickBot="1" x14ac:dyDescent="0.3">
      <c r="A3032" s="87" t="s">
        <v>519</v>
      </c>
      <c r="B3032" s="15" t="s">
        <v>332</v>
      </c>
      <c r="C3032" s="12" t="s">
        <v>13</v>
      </c>
      <c r="D3032" s="12">
        <v>13</v>
      </c>
      <c r="E3032" s="12" t="s">
        <v>14</v>
      </c>
      <c r="F3032" s="43" t="s">
        <v>331</v>
      </c>
      <c r="G3032" s="27">
        <f t="shared" si="1123"/>
        <v>264689746048</v>
      </c>
      <c r="H3032" s="27">
        <f t="shared" si="1123"/>
        <v>0</v>
      </c>
      <c r="I3032" s="27">
        <f t="shared" si="1123"/>
        <v>0</v>
      </c>
      <c r="J3032" s="27">
        <f t="shared" si="1123"/>
        <v>0</v>
      </c>
      <c r="K3032" s="27">
        <f t="shared" si="1123"/>
        <v>0</v>
      </c>
      <c r="L3032" s="27">
        <f t="shared" si="1118"/>
        <v>0</v>
      </c>
      <c r="M3032" s="27">
        <f t="shared" si="1124"/>
        <v>264689746048</v>
      </c>
      <c r="N3032" s="27">
        <f t="shared" si="1124"/>
        <v>264689746048</v>
      </c>
      <c r="O3032" s="27">
        <f t="shared" si="1124"/>
        <v>264689746048</v>
      </c>
      <c r="P3032" s="27">
        <f t="shared" si="1124"/>
        <v>18890851579</v>
      </c>
      <c r="Q3032" s="27">
        <f t="shared" si="1124"/>
        <v>18890851579</v>
      </c>
    </row>
    <row r="3033" spans="1:17" ht="19.5" thickBot="1" x14ac:dyDescent="0.3">
      <c r="A3033" s="87" t="s">
        <v>519</v>
      </c>
      <c r="B3033" s="15" t="s">
        <v>333</v>
      </c>
      <c r="C3033" s="12" t="s">
        <v>13</v>
      </c>
      <c r="D3033" s="12">
        <v>13</v>
      </c>
      <c r="E3033" s="12" t="s">
        <v>14</v>
      </c>
      <c r="F3033" s="16" t="s">
        <v>257</v>
      </c>
      <c r="G3033" s="27">
        <f t="shared" si="1123"/>
        <v>264689746048</v>
      </c>
      <c r="H3033" s="27">
        <f t="shared" si="1123"/>
        <v>0</v>
      </c>
      <c r="I3033" s="27">
        <f t="shared" si="1123"/>
        <v>0</v>
      </c>
      <c r="J3033" s="27">
        <f t="shared" si="1123"/>
        <v>0</v>
      </c>
      <c r="K3033" s="27">
        <f t="shared" si="1123"/>
        <v>0</v>
      </c>
      <c r="L3033" s="27">
        <f t="shared" si="1118"/>
        <v>0</v>
      </c>
      <c r="M3033" s="27">
        <f t="shared" si="1124"/>
        <v>264689746048</v>
      </c>
      <c r="N3033" s="27">
        <f t="shared" si="1124"/>
        <v>264689746048</v>
      </c>
      <c r="O3033" s="27">
        <f t="shared" si="1124"/>
        <v>264689746048</v>
      </c>
      <c r="P3033" s="27">
        <f t="shared" si="1124"/>
        <v>18890851579</v>
      </c>
      <c r="Q3033" s="27">
        <f t="shared" si="1124"/>
        <v>18890851579</v>
      </c>
    </row>
    <row r="3034" spans="1:17" ht="19.5" thickBot="1" x14ac:dyDescent="0.3">
      <c r="A3034" s="87" t="s">
        <v>519</v>
      </c>
      <c r="B3034" s="18" t="s">
        <v>334</v>
      </c>
      <c r="C3034" s="19" t="s">
        <v>13</v>
      </c>
      <c r="D3034" s="19">
        <v>13</v>
      </c>
      <c r="E3034" s="19" t="s">
        <v>14</v>
      </c>
      <c r="F3034" s="20" t="s">
        <v>247</v>
      </c>
      <c r="G3034" s="21">
        <v>264689746048</v>
      </c>
      <c r="H3034" s="21">
        <v>0</v>
      </c>
      <c r="I3034" s="21">
        <v>0</v>
      </c>
      <c r="J3034" s="21">
        <v>0</v>
      </c>
      <c r="K3034" s="21">
        <v>0</v>
      </c>
      <c r="L3034" s="21">
        <f t="shared" si="1118"/>
        <v>0</v>
      </c>
      <c r="M3034" s="21">
        <v>264689746048</v>
      </c>
      <c r="N3034" s="21">
        <v>264689746048</v>
      </c>
      <c r="O3034" s="21">
        <v>264689746048</v>
      </c>
      <c r="P3034" s="21">
        <v>18890851579</v>
      </c>
      <c r="Q3034" s="21">
        <v>18890851579</v>
      </c>
    </row>
    <row r="3035" spans="1:17" ht="63.75" thickBot="1" x14ac:dyDescent="0.3">
      <c r="A3035" s="87" t="s">
        <v>519</v>
      </c>
      <c r="B3035" s="15" t="s">
        <v>335</v>
      </c>
      <c r="C3035" s="12" t="s">
        <v>13</v>
      </c>
      <c r="D3035" s="12">
        <v>13</v>
      </c>
      <c r="E3035" s="12" t="s">
        <v>14</v>
      </c>
      <c r="F3035" s="16" t="s">
        <v>336</v>
      </c>
      <c r="G3035" s="27">
        <f t="shared" ref="G3035:K3037" si="1125">+G3036</f>
        <v>141607661383</v>
      </c>
      <c r="H3035" s="27">
        <f t="shared" si="1125"/>
        <v>0</v>
      </c>
      <c r="I3035" s="27">
        <f t="shared" si="1125"/>
        <v>0</v>
      </c>
      <c r="J3035" s="27">
        <f t="shared" si="1125"/>
        <v>0</v>
      </c>
      <c r="K3035" s="27">
        <f t="shared" si="1125"/>
        <v>0</v>
      </c>
      <c r="L3035" s="27">
        <f t="shared" si="1118"/>
        <v>0</v>
      </c>
      <c r="M3035" s="27">
        <f t="shared" ref="M3035:Q3037" si="1126">+M3036</f>
        <v>141607661383</v>
      </c>
      <c r="N3035" s="27">
        <f t="shared" si="1126"/>
        <v>141607661383</v>
      </c>
      <c r="O3035" s="27">
        <f t="shared" si="1126"/>
        <v>141607661383</v>
      </c>
      <c r="P3035" s="27">
        <f t="shared" si="1126"/>
        <v>35860807678</v>
      </c>
      <c r="Q3035" s="27">
        <f t="shared" si="1126"/>
        <v>35860807678</v>
      </c>
    </row>
    <row r="3036" spans="1:17" ht="63.75" thickBot="1" x14ac:dyDescent="0.3">
      <c r="A3036" s="87" t="s">
        <v>519</v>
      </c>
      <c r="B3036" s="15" t="s">
        <v>337</v>
      </c>
      <c r="C3036" s="12" t="s">
        <v>13</v>
      </c>
      <c r="D3036" s="12">
        <v>13</v>
      </c>
      <c r="E3036" s="12" t="s">
        <v>14</v>
      </c>
      <c r="F3036" s="43" t="s">
        <v>336</v>
      </c>
      <c r="G3036" s="27">
        <f t="shared" si="1125"/>
        <v>141607661383</v>
      </c>
      <c r="H3036" s="27">
        <f t="shared" si="1125"/>
        <v>0</v>
      </c>
      <c r="I3036" s="27">
        <f t="shared" si="1125"/>
        <v>0</v>
      </c>
      <c r="J3036" s="27">
        <f t="shared" si="1125"/>
        <v>0</v>
      </c>
      <c r="K3036" s="27">
        <f t="shared" si="1125"/>
        <v>0</v>
      </c>
      <c r="L3036" s="27">
        <f t="shared" si="1118"/>
        <v>0</v>
      </c>
      <c r="M3036" s="27">
        <f t="shared" si="1126"/>
        <v>141607661383</v>
      </c>
      <c r="N3036" s="27">
        <f t="shared" si="1126"/>
        <v>141607661383</v>
      </c>
      <c r="O3036" s="27">
        <f t="shared" si="1126"/>
        <v>141607661383</v>
      </c>
      <c r="P3036" s="27">
        <f t="shared" si="1126"/>
        <v>35860807678</v>
      </c>
      <c r="Q3036" s="27">
        <f t="shared" si="1126"/>
        <v>35860807678</v>
      </c>
    </row>
    <row r="3037" spans="1:17" ht="19.5" thickBot="1" x14ac:dyDescent="0.3">
      <c r="A3037" s="87" t="s">
        <v>519</v>
      </c>
      <c r="B3037" s="15" t="s">
        <v>338</v>
      </c>
      <c r="C3037" s="12" t="s">
        <v>13</v>
      </c>
      <c r="D3037" s="12">
        <v>13</v>
      </c>
      <c r="E3037" s="12" t="s">
        <v>14</v>
      </c>
      <c r="F3037" s="16" t="s">
        <v>257</v>
      </c>
      <c r="G3037" s="27">
        <f t="shared" si="1125"/>
        <v>141607661383</v>
      </c>
      <c r="H3037" s="27">
        <f t="shared" si="1125"/>
        <v>0</v>
      </c>
      <c r="I3037" s="27">
        <f t="shared" si="1125"/>
        <v>0</v>
      </c>
      <c r="J3037" s="27">
        <f t="shared" si="1125"/>
        <v>0</v>
      </c>
      <c r="K3037" s="27">
        <f t="shared" si="1125"/>
        <v>0</v>
      </c>
      <c r="L3037" s="27">
        <f t="shared" si="1118"/>
        <v>0</v>
      </c>
      <c r="M3037" s="27">
        <f t="shared" si="1126"/>
        <v>141607661383</v>
      </c>
      <c r="N3037" s="27">
        <f t="shared" si="1126"/>
        <v>141607661383</v>
      </c>
      <c r="O3037" s="27">
        <f t="shared" si="1126"/>
        <v>141607661383</v>
      </c>
      <c r="P3037" s="27">
        <f t="shared" si="1126"/>
        <v>35860807678</v>
      </c>
      <c r="Q3037" s="27">
        <f t="shared" si="1126"/>
        <v>35860807678</v>
      </c>
    </row>
    <row r="3038" spans="1:17" ht="19.5" thickBot="1" x14ac:dyDescent="0.3">
      <c r="A3038" s="87" t="s">
        <v>519</v>
      </c>
      <c r="B3038" s="18" t="s">
        <v>339</v>
      </c>
      <c r="C3038" s="19" t="s">
        <v>13</v>
      </c>
      <c r="D3038" s="19">
        <v>13</v>
      </c>
      <c r="E3038" s="19" t="s">
        <v>14</v>
      </c>
      <c r="F3038" s="20" t="s">
        <v>247</v>
      </c>
      <c r="G3038" s="21">
        <v>141607661383</v>
      </c>
      <c r="H3038" s="21">
        <v>0</v>
      </c>
      <c r="I3038" s="21">
        <v>0</v>
      </c>
      <c r="J3038" s="21">
        <v>0</v>
      </c>
      <c r="K3038" s="21">
        <v>0</v>
      </c>
      <c r="L3038" s="21">
        <f t="shared" si="1118"/>
        <v>0</v>
      </c>
      <c r="M3038" s="21">
        <v>141607661383</v>
      </c>
      <c r="N3038" s="21">
        <v>141607661383</v>
      </c>
      <c r="O3038" s="21">
        <v>141607661383</v>
      </c>
      <c r="P3038" s="21">
        <v>35860807678</v>
      </c>
      <c r="Q3038" s="21">
        <v>35860807678</v>
      </c>
    </row>
    <row r="3039" spans="1:17" ht="48" thickBot="1" x14ac:dyDescent="0.3">
      <c r="A3039" s="87" t="s">
        <v>519</v>
      </c>
      <c r="B3039" s="15" t="s">
        <v>340</v>
      </c>
      <c r="C3039" s="12" t="s">
        <v>13</v>
      </c>
      <c r="D3039" s="12">
        <v>13</v>
      </c>
      <c r="E3039" s="12" t="s">
        <v>14</v>
      </c>
      <c r="F3039" s="16" t="s">
        <v>341</v>
      </c>
      <c r="G3039" s="27">
        <f t="shared" ref="G3039:K3041" si="1127">+G3040</f>
        <v>326484319237</v>
      </c>
      <c r="H3039" s="27">
        <f t="shared" si="1127"/>
        <v>0</v>
      </c>
      <c r="I3039" s="27">
        <f t="shared" si="1127"/>
        <v>0</v>
      </c>
      <c r="J3039" s="27">
        <f t="shared" si="1127"/>
        <v>0</v>
      </c>
      <c r="K3039" s="27">
        <f t="shared" si="1127"/>
        <v>0</v>
      </c>
      <c r="L3039" s="27">
        <f t="shared" si="1118"/>
        <v>0</v>
      </c>
      <c r="M3039" s="27">
        <f t="shared" ref="M3039:Q3041" si="1128">+M3040</f>
        <v>326484319237</v>
      </c>
      <c r="N3039" s="27">
        <f t="shared" si="1128"/>
        <v>326484319237</v>
      </c>
      <c r="O3039" s="27">
        <f t="shared" si="1128"/>
        <v>326484319237</v>
      </c>
      <c r="P3039" s="27">
        <f t="shared" si="1128"/>
        <v>18896410145</v>
      </c>
      <c r="Q3039" s="27">
        <f t="shared" si="1128"/>
        <v>18896410145</v>
      </c>
    </row>
    <row r="3040" spans="1:17" ht="48" thickBot="1" x14ac:dyDescent="0.3">
      <c r="A3040" s="87" t="s">
        <v>519</v>
      </c>
      <c r="B3040" s="15" t="s">
        <v>342</v>
      </c>
      <c r="C3040" s="12" t="s">
        <v>13</v>
      </c>
      <c r="D3040" s="12">
        <v>13</v>
      </c>
      <c r="E3040" s="12" t="s">
        <v>14</v>
      </c>
      <c r="F3040" s="43" t="s">
        <v>341</v>
      </c>
      <c r="G3040" s="27">
        <f t="shared" si="1127"/>
        <v>326484319237</v>
      </c>
      <c r="H3040" s="27">
        <f t="shared" si="1127"/>
        <v>0</v>
      </c>
      <c r="I3040" s="27">
        <f t="shared" si="1127"/>
        <v>0</v>
      </c>
      <c r="J3040" s="27">
        <f t="shared" si="1127"/>
        <v>0</v>
      </c>
      <c r="K3040" s="27">
        <f t="shared" si="1127"/>
        <v>0</v>
      </c>
      <c r="L3040" s="27">
        <f t="shared" si="1118"/>
        <v>0</v>
      </c>
      <c r="M3040" s="27">
        <f t="shared" si="1128"/>
        <v>326484319237</v>
      </c>
      <c r="N3040" s="27">
        <f t="shared" si="1128"/>
        <v>326484319237</v>
      </c>
      <c r="O3040" s="27">
        <f t="shared" si="1128"/>
        <v>326484319237</v>
      </c>
      <c r="P3040" s="27">
        <f t="shared" si="1128"/>
        <v>18896410145</v>
      </c>
      <c r="Q3040" s="27">
        <f t="shared" si="1128"/>
        <v>18896410145</v>
      </c>
    </row>
    <row r="3041" spans="1:17" ht="19.5" thickBot="1" x14ac:dyDescent="0.3">
      <c r="A3041" s="87" t="s">
        <v>519</v>
      </c>
      <c r="B3041" s="15" t="s">
        <v>343</v>
      </c>
      <c r="C3041" s="12" t="s">
        <v>13</v>
      </c>
      <c r="D3041" s="12">
        <v>13</v>
      </c>
      <c r="E3041" s="12" t="s">
        <v>14</v>
      </c>
      <c r="F3041" s="16" t="s">
        <v>257</v>
      </c>
      <c r="G3041" s="27">
        <f t="shared" si="1127"/>
        <v>326484319237</v>
      </c>
      <c r="H3041" s="27">
        <f t="shared" si="1127"/>
        <v>0</v>
      </c>
      <c r="I3041" s="27">
        <f t="shared" si="1127"/>
        <v>0</v>
      </c>
      <c r="J3041" s="27">
        <f t="shared" si="1127"/>
        <v>0</v>
      </c>
      <c r="K3041" s="27">
        <f t="shared" si="1127"/>
        <v>0</v>
      </c>
      <c r="L3041" s="27">
        <f t="shared" si="1118"/>
        <v>0</v>
      </c>
      <c r="M3041" s="27">
        <f t="shared" si="1128"/>
        <v>326484319237</v>
      </c>
      <c r="N3041" s="27">
        <f t="shared" si="1128"/>
        <v>326484319237</v>
      </c>
      <c r="O3041" s="27">
        <f t="shared" si="1128"/>
        <v>326484319237</v>
      </c>
      <c r="P3041" s="27">
        <f t="shared" si="1128"/>
        <v>18896410145</v>
      </c>
      <c r="Q3041" s="27">
        <f t="shared" si="1128"/>
        <v>18896410145</v>
      </c>
    </row>
    <row r="3042" spans="1:17" ht="19.5" thickBot="1" x14ac:dyDescent="0.3">
      <c r="A3042" s="87" t="s">
        <v>519</v>
      </c>
      <c r="B3042" s="18" t="s">
        <v>344</v>
      </c>
      <c r="C3042" s="19" t="s">
        <v>13</v>
      </c>
      <c r="D3042" s="19">
        <v>13</v>
      </c>
      <c r="E3042" s="19" t="s">
        <v>14</v>
      </c>
      <c r="F3042" s="20" t="s">
        <v>247</v>
      </c>
      <c r="G3042" s="21">
        <v>326484319237</v>
      </c>
      <c r="H3042" s="21">
        <v>0</v>
      </c>
      <c r="I3042" s="21">
        <v>0</v>
      </c>
      <c r="J3042" s="21">
        <v>0</v>
      </c>
      <c r="K3042" s="21">
        <v>0</v>
      </c>
      <c r="L3042" s="21">
        <f t="shared" si="1118"/>
        <v>0</v>
      </c>
      <c r="M3042" s="21">
        <v>326484319237</v>
      </c>
      <c r="N3042" s="21">
        <v>326484319237</v>
      </c>
      <c r="O3042" s="21">
        <v>326484319237</v>
      </c>
      <c r="P3042" s="21">
        <v>18896410145</v>
      </c>
      <c r="Q3042" s="21">
        <v>18896410145</v>
      </c>
    </row>
    <row r="3043" spans="1:17" ht="63.75" thickBot="1" x14ac:dyDescent="0.3">
      <c r="A3043" s="87" t="s">
        <v>519</v>
      </c>
      <c r="B3043" s="15" t="s">
        <v>345</v>
      </c>
      <c r="C3043" s="12" t="s">
        <v>13</v>
      </c>
      <c r="D3043" s="12">
        <v>13</v>
      </c>
      <c r="E3043" s="12" t="s">
        <v>14</v>
      </c>
      <c r="F3043" s="16" t="s">
        <v>346</v>
      </c>
      <c r="G3043" s="27">
        <f t="shared" ref="G3043:K3045" si="1129">+G3044</f>
        <v>103270216578</v>
      </c>
      <c r="H3043" s="27">
        <f t="shared" si="1129"/>
        <v>0</v>
      </c>
      <c r="I3043" s="27">
        <f t="shared" si="1129"/>
        <v>0</v>
      </c>
      <c r="J3043" s="27">
        <f t="shared" si="1129"/>
        <v>0</v>
      </c>
      <c r="K3043" s="27">
        <f t="shared" si="1129"/>
        <v>0</v>
      </c>
      <c r="L3043" s="27">
        <f t="shared" si="1118"/>
        <v>0</v>
      </c>
      <c r="M3043" s="27">
        <f t="shared" ref="M3043:Q3045" si="1130">+M3044</f>
        <v>103270216578</v>
      </c>
      <c r="N3043" s="27">
        <f t="shared" si="1130"/>
        <v>103270216578</v>
      </c>
      <c r="O3043" s="27">
        <f t="shared" si="1130"/>
        <v>103270216578</v>
      </c>
      <c r="P3043" s="27">
        <f t="shared" si="1130"/>
        <v>2037283578</v>
      </c>
      <c r="Q3043" s="27">
        <f t="shared" si="1130"/>
        <v>2037283578</v>
      </c>
    </row>
    <row r="3044" spans="1:17" ht="63.75" thickBot="1" x14ac:dyDescent="0.3">
      <c r="A3044" s="87" t="s">
        <v>519</v>
      </c>
      <c r="B3044" s="15" t="s">
        <v>347</v>
      </c>
      <c r="C3044" s="12" t="s">
        <v>13</v>
      </c>
      <c r="D3044" s="12">
        <v>13</v>
      </c>
      <c r="E3044" s="12" t="s">
        <v>14</v>
      </c>
      <c r="F3044" s="43" t="s">
        <v>346</v>
      </c>
      <c r="G3044" s="27">
        <f t="shared" si="1129"/>
        <v>103270216578</v>
      </c>
      <c r="H3044" s="27">
        <f t="shared" si="1129"/>
        <v>0</v>
      </c>
      <c r="I3044" s="27">
        <f t="shared" si="1129"/>
        <v>0</v>
      </c>
      <c r="J3044" s="27">
        <f t="shared" si="1129"/>
        <v>0</v>
      </c>
      <c r="K3044" s="27">
        <f t="shared" si="1129"/>
        <v>0</v>
      </c>
      <c r="L3044" s="27">
        <f t="shared" si="1118"/>
        <v>0</v>
      </c>
      <c r="M3044" s="27">
        <f t="shared" si="1130"/>
        <v>103270216578</v>
      </c>
      <c r="N3044" s="27">
        <f t="shared" si="1130"/>
        <v>103270216578</v>
      </c>
      <c r="O3044" s="27">
        <f t="shared" si="1130"/>
        <v>103270216578</v>
      </c>
      <c r="P3044" s="27">
        <f t="shared" si="1130"/>
        <v>2037283578</v>
      </c>
      <c r="Q3044" s="27">
        <f t="shared" si="1130"/>
        <v>2037283578</v>
      </c>
    </row>
    <row r="3045" spans="1:17" ht="19.5" thickBot="1" x14ac:dyDescent="0.3">
      <c r="A3045" s="87" t="s">
        <v>519</v>
      </c>
      <c r="B3045" s="15" t="s">
        <v>348</v>
      </c>
      <c r="C3045" s="12" t="s">
        <v>13</v>
      </c>
      <c r="D3045" s="12">
        <v>13</v>
      </c>
      <c r="E3045" s="12" t="s">
        <v>14</v>
      </c>
      <c r="F3045" s="16" t="s">
        <v>257</v>
      </c>
      <c r="G3045" s="27">
        <f t="shared" si="1129"/>
        <v>103270216578</v>
      </c>
      <c r="H3045" s="27">
        <f t="shared" si="1129"/>
        <v>0</v>
      </c>
      <c r="I3045" s="27">
        <f t="shared" si="1129"/>
        <v>0</v>
      </c>
      <c r="J3045" s="27">
        <f t="shared" si="1129"/>
        <v>0</v>
      </c>
      <c r="K3045" s="27">
        <f t="shared" si="1129"/>
        <v>0</v>
      </c>
      <c r="L3045" s="27">
        <f>+L3046</f>
        <v>0</v>
      </c>
      <c r="M3045" s="27">
        <f t="shared" si="1130"/>
        <v>103270216578</v>
      </c>
      <c r="N3045" s="27">
        <f t="shared" si="1130"/>
        <v>103270216578</v>
      </c>
      <c r="O3045" s="27">
        <f t="shared" si="1130"/>
        <v>103270216578</v>
      </c>
      <c r="P3045" s="27">
        <f t="shared" si="1130"/>
        <v>2037283578</v>
      </c>
      <c r="Q3045" s="27">
        <f t="shared" si="1130"/>
        <v>2037283578</v>
      </c>
    </row>
    <row r="3046" spans="1:17" ht="19.5" thickBot="1" x14ac:dyDescent="0.3">
      <c r="A3046" s="87" t="s">
        <v>519</v>
      </c>
      <c r="B3046" s="18" t="s">
        <v>349</v>
      </c>
      <c r="C3046" s="19" t="s">
        <v>13</v>
      </c>
      <c r="D3046" s="19">
        <v>13</v>
      </c>
      <c r="E3046" s="19" t="s">
        <v>14</v>
      </c>
      <c r="F3046" s="20" t="s">
        <v>247</v>
      </c>
      <c r="G3046" s="21">
        <v>103270216578</v>
      </c>
      <c r="H3046" s="21">
        <v>0</v>
      </c>
      <c r="I3046" s="21">
        <v>0</v>
      </c>
      <c r="J3046" s="21">
        <v>0</v>
      </c>
      <c r="K3046" s="21">
        <v>0</v>
      </c>
      <c r="L3046" s="21">
        <f t="shared" ref="L3046:L3109" si="1131">+H3046-I3046+J3046-K3046</f>
        <v>0</v>
      </c>
      <c r="M3046" s="21">
        <v>103270216578</v>
      </c>
      <c r="N3046" s="21">
        <v>103270216578</v>
      </c>
      <c r="O3046" s="21">
        <v>103270216578</v>
      </c>
      <c r="P3046" s="21">
        <v>2037283578</v>
      </c>
      <c r="Q3046" s="21">
        <v>2037283578</v>
      </c>
    </row>
    <row r="3047" spans="1:17" ht="63.75" thickBot="1" x14ac:dyDescent="0.3">
      <c r="A3047" s="87" t="s">
        <v>519</v>
      </c>
      <c r="B3047" s="15" t="s">
        <v>350</v>
      </c>
      <c r="C3047" s="12" t="s">
        <v>13</v>
      </c>
      <c r="D3047" s="12">
        <v>13</v>
      </c>
      <c r="E3047" s="12" t="s">
        <v>14</v>
      </c>
      <c r="F3047" s="16" t="s">
        <v>351</v>
      </c>
      <c r="G3047" s="27">
        <f t="shared" ref="G3047:K3049" si="1132">+G3048</f>
        <v>323578411182</v>
      </c>
      <c r="H3047" s="27">
        <f t="shared" si="1132"/>
        <v>0</v>
      </c>
      <c r="I3047" s="27">
        <f t="shared" si="1132"/>
        <v>0</v>
      </c>
      <c r="J3047" s="27">
        <f t="shared" si="1132"/>
        <v>0</v>
      </c>
      <c r="K3047" s="27">
        <f t="shared" si="1132"/>
        <v>0</v>
      </c>
      <c r="L3047" s="27">
        <f t="shared" si="1131"/>
        <v>0</v>
      </c>
      <c r="M3047" s="27">
        <f t="shared" ref="M3047:Q3049" si="1133">+M3048</f>
        <v>323578411182</v>
      </c>
      <c r="N3047" s="27">
        <f t="shared" si="1133"/>
        <v>323578411182</v>
      </c>
      <c r="O3047" s="27">
        <f t="shared" si="1133"/>
        <v>323578411182</v>
      </c>
      <c r="P3047" s="27">
        <f t="shared" si="1133"/>
        <v>1121067275</v>
      </c>
      <c r="Q3047" s="27">
        <f t="shared" si="1133"/>
        <v>1121067275</v>
      </c>
    </row>
    <row r="3048" spans="1:17" ht="63.75" thickBot="1" x14ac:dyDescent="0.3">
      <c r="A3048" s="87" t="s">
        <v>519</v>
      </c>
      <c r="B3048" s="15" t="s">
        <v>352</v>
      </c>
      <c r="C3048" s="12" t="s">
        <v>13</v>
      </c>
      <c r="D3048" s="12">
        <v>13</v>
      </c>
      <c r="E3048" s="12" t="s">
        <v>14</v>
      </c>
      <c r="F3048" s="16" t="s">
        <v>351</v>
      </c>
      <c r="G3048" s="27">
        <f t="shared" si="1132"/>
        <v>323578411182</v>
      </c>
      <c r="H3048" s="27">
        <f t="shared" si="1132"/>
        <v>0</v>
      </c>
      <c r="I3048" s="27">
        <f t="shared" si="1132"/>
        <v>0</v>
      </c>
      <c r="J3048" s="27">
        <f t="shared" si="1132"/>
        <v>0</v>
      </c>
      <c r="K3048" s="27">
        <f t="shared" si="1132"/>
        <v>0</v>
      </c>
      <c r="L3048" s="27">
        <f t="shared" si="1131"/>
        <v>0</v>
      </c>
      <c r="M3048" s="27">
        <f t="shared" si="1133"/>
        <v>323578411182</v>
      </c>
      <c r="N3048" s="27">
        <f t="shared" si="1133"/>
        <v>323578411182</v>
      </c>
      <c r="O3048" s="27">
        <f t="shared" si="1133"/>
        <v>323578411182</v>
      </c>
      <c r="P3048" s="27">
        <f t="shared" si="1133"/>
        <v>1121067275</v>
      </c>
      <c r="Q3048" s="27">
        <f t="shared" si="1133"/>
        <v>1121067275</v>
      </c>
    </row>
    <row r="3049" spans="1:17" ht="19.5" thickBot="1" x14ac:dyDescent="0.3">
      <c r="A3049" s="87" t="s">
        <v>519</v>
      </c>
      <c r="B3049" s="15" t="s">
        <v>353</v>
      </c>
      <c r="C3049" s="12" t="s">
        <v>13</v>
      </c>
      <c r="D3049" s="12">
        <v>13</v>
      </c>
      <c r="E3049" s="12" t="s">
        <v>14</v>
      </c>
      <c r="F3049" s="16" t="s">
        <v>257</v>
      </c>
      <c r="G3049" s="27">
        <f t="shared" si="1132"/>
        <v>323578411182</v>
      </c>
      <c r="H3049" s="27">
        <f t="shared" si="1132"/>
        <v>0</v>
      </c>
      <c r="I3049" s="27">
        <f t="shared" si="1132"/>
        <v>0</v>
      </c>
      <c r="J3049" s="27">
        <f t="shared" si="1132"/>
        <v>0</v>
      </c>
      <c r="K3049" s="27">
        <f t="shared" si="1132"/>
        <v>0</v>
      </c>
      <c r="L3049" s="27">
        <f t="shared" si="1131"/>
        <v>0</v>
      </c>
      <c r="M3049" s="27">
        <f t="shared" si="1133"/>
        <v>323578411182</v>
      </c>
      <c r="N3049" s="27">
        <f t="shared" si="1133"/>
        <v>323578411182</v>
      </c>
      <c r="O3049" s="27">
        <f t="shared" si="1133"/>
        <v>323578411182</v>
      </c>
      <c r="P3049" s="27">
        <f t="shared" si="1133"/>
        <v>1121067275</v>
      </c>
      <c r="Q3049" s="27">
        <f t="shared" si="1133"/>
        <v>1121067275</v>
      </c>
    </row>
    <row r="3050" spans="1:17" ht="19.5" thickBot="1" x14ac:dyDescent="0.3">
      <c r="A3050" s="87" t="s">
        <v>519</v>
      </c>
      <c r="B3050" s="18" t="s">
        <v>354</v>
      </c>
      <c r="C3050" s="19" t="s">
        <v>13</v>
      </c>
      <c r="D3050" s="19">
        <v>13</v>
      </c>
      <c r="E3050" s="19" t="s">
        <v>14</v>
      </c>
      <c r="F3050" s="20" t="s">
        <v>247</v>
      </c>
      <c r="G3050" s="21">
        <v>323578411182</v>
      </c>
      <c r="H3050" s="21">
        <v>0</v>
      </c>
      <c r="I3050" s="21">
        <v>0</v>
      </c>
      <c r="J3050" s="21">
        <v>0</v>
      </c>
      <c r="K3050" s="21">
        <v>0</v>
      </c>
      <c r="L3050" s="21">
        <f t="shared" si="1131"/>
        <v>0</v>
      </c>
      <c r="M3050" s="21">
        <v>323578411182</v>
      </c>
      <c r="N3050" s="21">
        <v>323578411182</v>
      </c>
      <c r="O3050" s="21">
        <v>323578411182</v>
      </c>
      <c r="P3050" s="21">
        <v>1121067275</v>
      </c>
      <c r="Q3050" s="21">
        <v>1121067275</v>
      </c>
    </row>
    <row r="3051" spans="1:17" ht="63.75" thickBot="1" x14ac:dyDescent="0.3">
      <c r="A3051" s="87" t="s">
        <v>519</v>
      </c>
      <c r="B3051" s="15" t="s">
        <v>355</v>
      </c>
      <c r="C3051" s="12" t="s">
        <v>13</v>
      </c>
      <c r="D3051" s="12">
        <v>13</v>
      </c>
      <c r="E3051" s="12" t="s">
        <v>14</v>
      </c>
      <c r="F3051" s="16" t="s">
        <v>356</v>
      </c>
      <c r="G3051" s="27">
        <f t="shared" ref="G3051:K3053" si="1134">+G3052</f>
        <v>53127095469</v>
      </c>
      <c r="H3051" s="27">
        <f t="shared" si="1134"/>
        <v>0</v>
      </c>
      <c r="I3051" s="27">
        <f t="shared" si="1134"/>
        <v>0</v>
      </c>
      <c r="J3051" s="27">
        <f t="shared" si="1134"/>
        <v>0</v>
      </c>
      <c r="K3051" s="27">
        <f t="shared" si="1134"/>
        <v>0</v>
      </c>
      <c r="L3051" s="27">
        <f t="shared" si="1131"/>
        <v>0</v>
      </c>
      <c r="M3051" s="27">
        <f t="shared" ref="M3051:Q3053" si="1135">+M3052</f>
        <v>53127095469</v>
      </c>
      <c r="N3051" s="27">
        <f t="shared" si="1135"/>
        <v>53127095469</v>
      </c>
      <c r="O3051" s="27">
        <f t="shared" si="1135"/>
        <v>53127095469</v>
      </c>
      <c r="P3051" s="27">
        <f t="shared" si="1135"/>
        <v>0</v>
      </c>
      <c r="Q3051" s="27">
        <f t="shared" si="1135"/>
        <v>0</v>
      </c>
    </row>
    <row r="3052" spans="1:17" ht="63.75" thickBot="1" x14ac:dyDescent="0.3">
      <c r="A3052" s="87" t="s">
        <v>519</v>
      </c>
      <c r="B3052" s="15" t="s">
        <v>357</v>
      </c>
      <c r="C3052" s="12" t="s">
        <v>13</v>
      </c>
      <c r="D3052" s="12">
        <v>13</v>
      </c>
      <c r="E3052" s="12" t="s">
        <v>14</v>
      </c>
      <c r="F3052" s="43" t="s">
        <v>356</v>
      </c>
      <c r="G3052" s="27">
        <f t="shared" si="1134"/>
        <v>53127095469</v>
      </c>
      <c r="H3052" s="27">
        <f t="shared" si="1134"/>
        <v>0</v>
      </c>
      <c r="I3052" s="27">
        <f t="shared" si="1134"/>
        <v>0</v>
      </c>
      <c r="J3052" s="27">
        <f t="shared" si="1134"/>
        <v>0</v>
      </c>
      <c r="K3052" s="27">
        <f t="shared" si="1134"/>
        <v>0</v>
      </c>
      <c r="L3052" s="27">
        <f t="shared" si="1131"/>
        <v>0</v>
      </c>
      <c r="M3052" s="27">
        <f t="shared" si="1135"/>
        <v>53127095469</v>
      </c>
      <c r="N3052" s="27">
        <f t="shared" si="1135"/>
        <v>53127095469</v>
      </c>
      <c r="O3052" s="27">
        <f t="shared" si="1135"/>
        <v>53127095469</v>
      </c>
      <c r="P3052" s="27">
        <f t="shared" si="1135"/>
        <v>0</v>
      </c>
      <c r="Q3052" s="27">
        <f t="shared" si="1135"/>
        <v>0</v>
      </c>
    </row>
    <row r="3053" spans="1:17" ht="19.5" thickBot="1" x14ac:dyDescent="0.3">
      <c r="A3053" s="87" t="s">
        <v>519</v>
      </c>
      <c r="B3053" s="15" t="s">
        <v>358</v>
      </c>
      <c r="C3053" s="12" t="s">
        <v>13</v>
      </c>
      <c r="D3053" s="12">
        <v>13</v>
      </c>
      <c r="E3053" s="12" t="s">
        <v>14</v>
      </c>
      <c r="F3053" s="16" t="s">
        <v>257</v>
      </c>
      <c r="G3053" s="27">
        <f t="shared" si="1134"/>
        <v>53127095469</v>
      </c>
      <c r="H3053" s="27">
        <f t="shared" si="1134"/>
        <v>0</v>
      </c>
      <c r="I3053" s="27">
        <f t="shared" si="1134"/>
        <v>0</v>
      </c>
      <c r="J3053" s="27">
        <f t="shared" si="1134"/>
        <v>0</v>
      </c>
      <c r="K3053" s="27">
        <f t="shared" si="1134"/>
        <v>0</v>
      </c>
      <c r="L3053" s="27">
        <f t="shared" si="1131"/>
        <v>0</v>
      </c>
      <c r="M3053" s="27">
        <f t="shared" si="1135"/>
        <v>53127095469</v>
      </c>
      <c r="N3053" s="27">
        <f t="shared" si="1135"/>
        <v>53127095469</v>
      </c>
      <c r="O3053" s="27">
        <f t="shared" si="1135"/>
        <v>53127095469</v>
      </c>
      <c r="P3053" s="27">
        <f t="shared" si="1135"/>
        <v>0</v>
      </c>
      <c r="Q3053" s="27">
        <f t="shared" si="1135"/>
        <v>0</v>
      </c>
    </row>
    <row r="3054" spans="1:17" ht="19.5" thickBot="1" x14ac:dyDescent="0.3">
      <c r="A3054" s="87" t="s">
        <v>519</v>
      </c>
      <c r="B3054" s="18" t="s">
        <v>359</v>
      </c>
      <c r="C3054" s="19" t="s">
        <v>13</v>
      </c>
      <c r="D3054" s="19">
        <v>13</v>
      </c>
      <c r="E3054" s="19" t="s">
        <v>14</v>
      </c>
      <c r="F3054" s="20" t="s">
        <v>247</v>
      </c>
      <c r="G3054" s="21">
        <v>53127095469</v>
      </c>
      <c r="H3054" s="21">
        <v>0</v>
      </c>
      <c r="I3054" s="21">
        <v>0</v>
      </c>
      <c r="J3054" s="21">
        <v>0</v>
      </c>
      <c r="K3054" s="21">
        <v>0</v>
      </c>
      <c r="L3054" s="21">
        <f t="shared" si="1131"/>
        <v>0</v>
      </c>
      <c r="M3054" s="21">
        <v>53127095469</v>
      </c>
      <c r="N3054" s="21">
        <v>53127095469</v>
      </c>
      <c r="O3054" s="21">
        <v>53127095469</v>
      </c>
      <c r="P3054" s="21">
        <v>0</v>
      </c>
      <c r="Q3054" s="21">
        <v>0</v>
      </c>
    </row>
    <row r="3055" spans="1:17" ht="48" thickBot="1" x14ac:dyDescent="0.3">
      <c r="A3055" s="87" t="s">
        <v>519</v>
      </c>
      <c r="B3055" s="44" t="s">
        <v>360</v>
      </c>
      <c r="C3055" s="46" t="s">
        <v>13</v>
      </c>
      <c r="D3055" s="12">
        <v>11</v>
      </c>
      <c r="E3055" s="12" t="s">
        <v>14</v>
      </c>
      <c r="F3055" s="43" t="s">
        <v>361</v>
      </c>
      <c r="G3055" s="26">
        <f t="shared" ref="G3055:K3056" si="1136">+G3057</f>
        <v>25000000000</v>
      </c>
      <c r="H3055" s="26">
        <f t="shared" si="1136"/>
        <v>0</v>
      </c>
      <c r="I3055" s="26">
        <f t="shared" si="1136"/>
        <v>0</v>
      </c>
      <c r="J3055" s="26">
        <f t="shared" si="1136"/>
        <v>0</v>
      </c>
      <c r="K3055" s="26">
        <f t="shared" si="1136"/>
        <v>0</v>
      </c>
      <c r="L3055" s="26">
        <f t="shared" si="1131"/>
        <v>0</v>
      </c>
      <c r="M3055" s="26">
        <f t="shared" ref="M3055:Q3056" si="1137">+M3057</f>
        <v>25000000000</v>
      </c>
      <c r="N3055" s="26">
        <f t="shared" si="1137"/>
        <v>10331485743.870001</v>
      </c>
      <c r="O3055" s="26">
        <f t="shared" si="1137"/>
        <v>9310143702.9599991</v>
      </c>
      <c r="P3055" s="26">
        <f t="shared" si="1137"/>
        <v>2013138244.46</v>
      </c>
      <c r="Q3055" s="26">
        <f t="shared" si="1137"/>
        <v>2012502744.46</v>
      </c>
    </row>
    <row r="3056" spans="1:17" ht="48" thickBot="1" x14ac:dyDescent="0.3">
      <c r="A3056" s="87" t="s">
        <v>519</v>
      </c>
      <c r="B3056" s="44" t="s">
        <v>360</v>
      </c>
      <c r="C3056" s="46" t="s">
        <v>13</v>
      </c>
      <c r="D3056" s="12">
        <v>13</v>
      </c>
      <c r="E3056" s="12" t="s">
        <v>14</v>
      </c>
      <c r="F3056" s="43" t="s">
        <v>361</v>
      </c>
      <c r="G3056" s="26">
        <f t="shared" si="1136"/>
        <v>80000000000</v>
      </c>
      <c r="H3056" s="26">
        <f t="shared" si="1136"/>
        <v>0</v>
      </c>
      <c r="I3056" s="26">
        <f t="shared" si="1136"/>
        <v>0</v>
      </c>
      <c r="J3056" s="26">
        <f t="shared" si="1136"/>
        <v>0</v>
      </c>
      <c r="K3056" s="26">
        <f t="shared" si="1136"/>
        <v>0</v>
      </c>
      <c r="L3056" s="26">
        <f t="shared" si="1131"/>
        <v>0</v>
      </c>
      <c r="M3056" s="26">
        <f t="shared" si="1137"/>
        <v>80000000000</v>
      </c>
      <c r="N3056" s="26">
        <f t="shared" si="1137"/>
        <v>80000000000</v>
      </c>
      <c r="O3056" s="26">
        <f t="shared" si="1137"/>
        <v>80000000000</v>
      </c>
      <c r="P3056" s="26">
        <f t="shared" si="1137"/>
        <v>0</v>
      </c>
      <c r="Q3056" s="26">
        <f t="shared" si="1137"/>
        <v>0</v>
      </c>
    </row>
    <row r="3057" spans="1:17" ht="48" thickBot="1" x14ac:dyDescent="0.3">
      <c r="A3057" s="87" t="s">
        <v>519</v>
      </c>
      <c r="B3057" s="44" t="s">
        <v>362</v>
      </c>
      <c r="C3057" s="46" t="s">
        <v>13</v>
      </c>
      <c r="D3057" s="12">
        <v>11</v>
      </c>
      <c r="E3057" s="12" t="s">
        <v>14</v>
      </c>
      <c r="F3057" s="43" t="s">
        <v>361</v>
      </c>
      <c r="G3057" s="26">
        <f>+G3060+G3064</f>
        <v>25000000000</v>
      </c>
      <c r="H3057" s="26">
        <f>+H3060+H3064</f>
        <v>0</v>
      </c>
      <c r="I3057" s="26">
        <f>+I3060+I3064</f>
        <v>0</v>
      </c>
      <c r="J3057" s="26">
        <f>+J3060+J3064</f>
        <v>0</v>
      </c>
      <c r="K3057" s="26">
        <f>+K3060+K3064</f>
        <v>0</v>
      </c>
      <c r="L3057" s="26">
        <f t="shared" si="1131"/>
        <v>0</v>
      </c>
      <c r="M3057" s="26">
        <f t="shared" ref="M3057:Q3057" si="1138">+M3060+M3064</f>
        <v>25000000000</v>
      </c>
      <c r="N3057" s="26">
        <f t="shared" si="1138"/>
        <v>10331485743.870001</v>
      </c>
      <c r="O3057" s="26">
        <f t="shared" si="1138"/>
        <v>9310143702.9599991</v>
      </c>
      <c r="P3057" s="26">
        <f t="shared" si="1138"/>
        <v>2013138244.46</v>
      </c>
      <c r="Q3057" s="26">
        <f t="shared" si="1138"/>
        <v>2012502744.46</v>
      </c>
    </row>
    <row r="3058" spans="1:17" ht="48" thickBot="1" x14ac:dyDescent="0.3">
      <c r="A3058" s="87" t="s">
        <v>519</v>
      </c>
      <c r="B3058" s="44" t="s">
        <v>362</v>
      </c>
      <c r="C3058" s="46" t="s">
        <v>13</v>
      </c>
      <c r="D3058" s="12">
        <v>13</v>
      </c>
      <c r="E3058" s="12" t="s">
        <v>14</v>
      </c>
      <c r="F3058" s="43" t="s">
        <v>361</v>
      </c>
      <c r="G3058" s="26">
        <f>+G3062</f>
        <v>80000000000</v>
      </c>
      <c r="H3058" s="26">
        <f>+H3062</f>
        <v>0</v>
      </c>
      <c r="I3058" s="26">
        <f>+I3062</f>
        <v>0</v>
      </c>
      <c r="J3058" s="26">
        <f>+J3062</f>
        <v>0</v>
      </c>
      <c r="K3058" s="26">
        <f>+K3062</f>
        <v>0</v>
      </c>
      <c r="L3058" s="26">
        <f t="shared" si="1131"/>
        <v>0</v>
      </c>
      <c r="M3058" s="26">
        <f t="shared" ref="M3058:Q3058" si="1139">+M3062</f>
        <v>80000000000</v>
      </c>
      <c r="N3058" s="26">
        <f t="shared" si="1139"/>
        <v>80000000000</v>
      </c>
      <c r="O3058" s="26">
        <f t="shared" si="1139"/>
        <v>80000000000</v>
      </c>
      <c r="P3058" s="26">
        <f t="shared" si="1139"/>
        <v>0</v>
      </c>
      <c r="Q3058" s="26">
        <f t="shared" si="1139"/>
        <v>0</v>
      </c>
    </row>
    <row r="3059" spans="1:17" ht="19.5" thickBot="1" x14ac:dyDescent="0.3">
      <c r="A3059" s="87" t="s">
        <v>519</v>
      </c>
      <c r="B3059" s="44" t="s">
        <v>363</v>
      </c>
      <c r="C3059" s="46" t="s">
        <v>13</v>
      </c>
      <c r="D3059" s="12">
        <v>11</v>
      </c>
      <c r="E3059" s="12" t="s">
        <v>14</v>
      </c>
      <c r="F3059" s="43" t="s">
        <v>364</v>
      </c>
      <c r="G3059" s="26">
        <f>+G3060</f>
        <v>12000000000</v>
      </c>
      <c r="H3059" s="26">
        <f>+H3060</f>
        <v>0</v>
      </c>
      <c r="I3059" s="26">
        <f>+I3060</f>
        <v>0</v>
      </c>
      <c r="J3059" s="26">
        <f>+J3060</f>
        <v>0</v>
      </c>
      <c r="K3059" s="26">
        <f>+K3060</f>
        <v>0</v>
      </c>
      <c r="L3059" s="26">
        <f t="shared" si="1131"/>
        <v>0</v>
      </c>
      <c r="M3059" s="26">
        <f t="shared" ref="M3059:Q3059" si="1140">+M3060</f>
        <v>12000000000</v>
      </c>
      <c r="N3059" s="26">
        <f t="shared" si="1140"/>
        <v>15000</v>
      </c>
      <c r="O3059" s="26">
        <f t="shared" si="1140"/>
        <v>0</v>
      </c>
      <c r="P3059" s="26">
        <f t="shared" si="1140"/>
        <v>0</v>
      </c>
      <c r="Q3059" s="26">
        <f t="shared" si="1140"/>
        <v>0</v>
      </c>
    </row>
    <row r="3060" spans="1:17" ht="19.5" thickBot="1" x14ac:dyDescent="0.3">
      <c r="A3060" s="87" t="s">
        <v>519</v>
      </c>
      <c r="B3060" s="47" t="s">
        <v>365</v>
      </c>
      <c r="C3060" s="48" t="s">
        <v>13</v>
      </c>
      <c r="D3060" s="19">
        <v>11</v>
      </c>
      <c r="E3060" s="19" t="s">
        <v>14</v>
      </c>
      <c r="F3060" s="20" t="s">
        <v>247</v>
      </c>
      <c r="G3060" s="21">
        <v>12000000000</v>
      </c>
      <c r="H3060" s="32">
        <v>0</v>
      </c>
      <c r="I3060" s="32">
        <v>0</v>
      </c>
      <c r="J3060" s="32">
        <v>0</v>
      </c>
      <c r="K3060" s="32">
        <v>0</v>
      </c>
      <c r="L3060" s="32">
        <f t="shared" si="1131"/>
        <v>0</v>
      </c>
      <c r="M3060" s="21">
        <v>12000000000</v>
      </c>
      <c r="N3060" s="32">
        <v>15000</v>
      </c>
      <c r="O3060" s="32">
        <v>0</v>
      </c>
      <c r="P3060" s="32">
        <v>0</v>
      </c>
      <c r="Q3060" s="32">
        <v>0</v>
      </c>
    </row>
    <row r="3061" spans="1:17" ht="32.25" thickBot="1" x14ac:dyDescent="0.3">
      <c r="A3061" s="87" t="s">
        <v>519</v>
      </c>
      <c r="B3061" s="44" t="s">
        <v>366</v>
      </c>
      <c r="C3061" s="46" t="s">
        <v>13</v>
      </c>
      <c r="D3061" s="12">
        <v>13</v>
      </c>
      <c r="E3061" s="12" t="s">
        <v>14</v>
      </c>
      <c r="F3061" s="43" t="s">
        <v>367</v>
      </c>
      <c r="G3061" s="26">
        <f>+G3062</f>
        <v>80000000000</v>
      </c>
      <c r="H3061" s="26">
        <f>+H3062</f>
        <v>0</v>
      </c>
      <c r="I3061" s="26">
        <f>+I3062</f>
        <v>0</v>
      </c>
      <c r="J3061" s="26">
        <f>+J3062</f>
        <v>0</v>
      </c>
      <c r="K3061" s="26">
        <f>+K3062</f>
        <v>0</v>
      </c>
      <c r="L3061" s="26">
        <f t="shared" si="1131"/>
        <v>0</v>
      </c>
      <c r="M3061" s="26">
        <f t="shared" ref="M3061:Q3061" si="1141">+M3062</f>
        <v>80000000000</v>
      </c>
      <c r="N3061" s="26">
        <f t="shared" si="1141"/>
        <v>80000000000</v>
      </c>
      <c r="O3061" s="26">
        <f t="shared" si="1141"/>
        <v>80000000000</v>
      </c>
      <c r="P3061" s="26">
        <f t="shared" si="1141"/>
        <v>0</v>
      </c>
      <c r="Q3061" s="26">
        <f t="shared" si="1141"/>
        <v>0</v>
      </c>
    </row>
    <row r="3062" spans="1:17" ht="19.5" thickBot="1" x14ac:dyDescent="0.3">
      <c r="A3062" s="87" t="s">
        <v>519</v>
      </c>
      <c r="B3062" s="47" t="s">
        <v>368</v>
      </c>
      <c r="C3062" s="48" t="s">
        <v>13</v>
      </c>
      <c r="D3062" s="19">
        <v>13</v>
      </c>
      <c r="E3062" s="19" t="s">
        <v>14</v>
      </c>
      <c r="F3062" s="20" t="s">
        <v>247</v>
      </c>
      <c r="G3062" s="32">
        <v>80000000000</v>
      </c>
      <c r="H3062" s="32">
        <v>0</v>
      </c>
      <c r="I3062" s="32">
        <v>0</v>
      </c>
      <c r="J3062" s="32">
        <v>0</v>
      </c>
      <c r="K3062" s="32">
        <v>0</v>
      </c>
      <c r="L3062" s="32">
        <f t="shared" si="1131"/>
        <v>0</v>
      </c>
      <c r="M3062" s="21">
        <v>80000000000</v>
      </c>
      <c r="N3062" s="21">
        <v>80000000000</v>
      </c>
      <c r="O3062" s="21">
        <v>80000000000</v>
      </c>
      <c r="P3062" s="21">
        <v>0</v>
      </c>
      <c r="Q3062" s="21">
        <v>0</v>
      </c>
    </row>
    <row r="3063" spans="1:17" ht="19.5" thickBot="1" x14ac:dyDescent="0.3">
      <c r="A3063" s="87" t="s">
        <v>519</v>
      </c>
      <c r="B3063" s="44" t="s">
        <v>369</v>
      </c>
      <c r="C3063" s="46" t="s">
        <v>13</v>
      </c>
      <c r="D3063" s="12">
        <v>11</v>
      </c>
      <c r="E3063" s="12" t="s">
        <v>14</v>
      </c>
      <c r="F3063" s="43" t="s">
        <v>257</v>
      </c>
      <c r="G3063" s="26">
        <f>+G3064</f>
        <v>13000000000</v>
      </c>
      <c r="H3063" s="26">
        <f>+H3064</f>
        <v>0</v>
      </c>
      <c r="I3063" s="26">
        <f>+I3064</f>
        <v>0</v>
      </c>
      <c r="J3063" s="26">
        <f>+J3064</f>
        <v>0</v>
      </c>
      <c r="K3063" s="26">
        <f>+K3064</f>
        <v>0</v>
      </c>
      <c r="L3063" s="26">
        <f t="shared" si="1131"/>
        <v>0</v>
      </c>
      <c r="M3063" s="26">
        <f t="shared" ref="M3063:Q3063" si="1142">+M3064</f>
        <v>13000000000</v>
      </c>
      <c r="N3063" s="26">
        <f t="shared" si="1142"/>
        <v>10331470743.870001</v>
      </c>
      <c r="O3063" s="26">
        <f t="shared" si="1142"/>
        <v>9310143702.9599991</v>
      </c>
      <c r="P3063" s="26">
        <f t="shared" si="1142"/>
        <v>2013138244.46</v>
      </c>
      <c r="Q3063" s="26">
        <f t="shared" si="1142"/>
        <v>2012502744.46</v>
      </c>
    </row>
    <row r="3064" spans="1:17" ht="19.5" thickBot="1" x14ac:dyDescent="0.3">
      <c r="A3064" s="87" t="s">
        <v>519</v>
      </c>
      <c r="B3064" s="47" t="s">
        <v>370</v>
      </c>
      <c r="C3064" s="48" t="s">
        <v>13</v>
      </c>
      <c r="D3064" s="19">
        <v>11</v>
      </c>
      <c r="E3064" s="19" t="s">
        <v>14</v>
      </c>
      <c r="F3064" s="20" t="s">
        <v>247</v>
      </c>
      <c r="G3064" s="21">
        <v>13000000000</v>
      </c>
      <c r="H3064" s="32">
        <v>0</v>
      </c>
      <c r="I3064" s="32">
        <v>0</v>
      </c>
      <c r="J3064" s="32">
        <v>0</v>
      </c>
      <c r="K3064" s="32">
        <v>0</v>
      </c>
      <c r="L3064" s="32">
        <f t="shared" si="1131"/>
        <v>0</v>
      </c>
      <c r="M3064" s="21">
        <v>13000000000</v>
      </c>
      <c r="N3064" s="21">
        <v>10331470743.870001</v>
      </c>
      <c r="O3064" s="21">
        <v>9310143702.9599991</v>
      </c>
      <c r="P3064" s="32">
        <v>2013138244.46</v>
      </c>
      <c r="Q3064" s="32">
        <v>2012502744.46</v>
      </c>
    </row>
    <row r="3065" spans="1:17" ht="32.25" thickBot="1" x14ac:dyDescent="0.3">
      <c r="A3065" s="87" t="s">
        <v>519</v>
      </c>
      <c r="B3065" s="15" t="s">
        <v>371</v>
      </c>
      <c r="C3065" s="12" t="s">
        <v>13</v>
      </c>
      <c r="D3065" s="12">
        <v>13</v>
      </c>
      <c r="E3065" s="12" t="s">
        <v>14</v>
      </c>
      <c r="F3065" s="43" t="s">
        <v>372</v>
      </c>
      <c r="G3065" s="27">
        <f>+G3066</f>
        <v>6042022926</v>
      </c>
      <c r="H3065" s="27">
        <f>+H3066</f>
        <v>0</v>
      </c>
      <c r="I3065" s="27">
        <f>+I3066</f>
        <v>0</v>
      </c>
      <c r="J3065" s="27">
        <f>+J3066</f>
        <v>0</v>
      </c>
      <c r="K3065" s="27">
        <f>+K3066</f>
        <v>0</v>
      </c>
      <c r="L3065" s="27">
        <f t="shared" si="1131"/>
        <v>0</v>
      </c>
      <c r="M3065" s="27">
        <f t="shared" ref="M3065:Q3065" si="1143">+M3066</f>
        <v>6042022926</v>
      </c>
      <c r="N3065" s="27">
        <f t="shared" si="1143"/>
        <v>5319778354.5</v>
      </c>
      <c r="O3065" s="27">
        <f t="shared" si="1143"/>
        <v>5307462093.6399994</v>
      </c>
      <c r="P3065" s="27">
        <f t="shared" si="1143"/>
        <v>3056966916.2399998</v>
      </c>
      <c r="Q3065" s="27">
        <f t="shared" si="1143"/>
        <v>2782766181.0799999</v>
      </c>
    </row>
    <row r="3066" spans="1:17" ht="19.5" thickBot="1" x14ac:dyDescent="0.3">
      <c r="A3066" s="87" t="s">
        <v>519</v>
      </c>
      <c r="B3066" s="15" t="s">
        <v>373</v>
      </c>
      <c r="C3066" s="12" t="s">
        <v>13</v>
      </c>
      <c r="D3066" s="12">
        <v>13</v>
      </c>
      <c r="E3066" s="12" t="s">
        <v>14</v>
      </c>
      <c r="F3066" s="16" t="s">
        <v>240</v>
      </c>
      <c r="G3066" s="27">
        <f>+G3067+G3071</f>
        <v>6042022926</v>
      </c>
      <c r="H3066" s="27">
        <f>+H3067+H3071</f>
        <v>0</v>
      </c>
      <c r="I3066" s="27">
        <f>+I3067+I3071</f>
        <v>0</v>
      </c>
      <c r="J3066" s="27">
        <f>+J3067+J3071</f>
        <v>0</v>
      </c>
      <c r="K3066" s="27">
        <f>+K3067+K3071</f>
        <v>0</v>
      </c>
      <c r="L3066" s="27">
        <f t="shared" si="1131"/>
        <v>0</v>
      </c>
      <c r="M3066" s="27">
        <f t="shared" ref="M3066:Q3066" si="1144">+M3067+M3071</f>
        <v>6042022926</v>
      </c>
      <c r="N3066" s="27">
        <f t="shared" si="1144"/>
        <v>5319778354.5</v>
      </c>
      <c r="O3066" s="27">
        <f t="shared" si="1144"/>
        <v>5307462093.6399994</v>
      </c>
      <c r="P3066" s="27">
        <f t="shared" si="1144"/>
        <v>3056966916.2399998</v>
      </c>
      <c r="Q3066" s="27">
        <f t="shared" si="1144"/>
        <v>2782766181.0799999</v>
      </c>
    </row>
    <row r="3067" spans="1:17" ht="32.25" thickBot="1" x14ac:dyDescent="0.3">
      <c r="A3067" s="87" t="s">
        <v>519</v>
      </c>
      <c r="B3067" s="15" t="s">
        <v>374</v>
      </c>
      <c r="C3067" s="12" t="s">
        <v>13</v>
      </c>
      <c r="D3067" s="12">
        <v>13</v>
      </c>
      <c r="E3067" s="12" t="s">
        <v>14</v>
      </c>
      <c r="F3067" s="16" t="s">
        <v>375</v>
      </c>
      <c r="G3067" s="27">
        <f t="shared" ref="G3067:K3069" si="1145">+G3068</f>
        <v>2257022926</v>
      </c>
      <c r="H3067" s="27">
        <f t="shared" si="1145"/>
        <v>0</v>
      </c>
      <c r="I3067" s="27">
        <f t="shared" si="1145"/>
        <v>0</v>
      </c>
      <c r="J3067" s="27">
        <f t="shared" si="1145"/>
        <v>0</v>
      </c>
      <c r="K3067" s="27">
        <f t="shared" si="1145"/>
        <v>0</v>
      </c>
      <c r="L3067" s="27">
        <f t="shared" si="1131"/>
        <v>0</v>
      </c>
      <c r="M3067" s="27">
        <f t="shared" ref="M3067:Q3069" si="1146">+M3068</f>
        <v>2257022926</v>
      </c>
      <c r="N3067" s="27">
        <f t="shared" si="1146"/>
        <v>2088533456.5</v>
      </c>
      <c r="O3067" s="27">
        <f t="shared" si="1146"/>
        <v>2076247291.0799999</v>
      </c>
      <c r="P3067" s="27">
        <f t="shared" si="1146"/>
        <v>1713578457.0799999</v>
      </c>
      <c r="Q3067" s="27">
        <f t="shared" si="1146"/>
        <v>1712843895.0799999</v>
      </c>
    </row>
    <row r="3068" spans="1:17" ht="32.25" thickBot="1" x14ac:dyDescent="0.3">
      <c r="A3068" s="87" t="s">
        <v>519</v>
      </c>
      <c r="B3068" s="15" t="s">
        <v>376</v>
      </c>
      <c r="C3068" s="12" t="s">
        <v>13</v>
      </c>
      <c r="D3068" s="12">
        <v>13</v>
      </c>
      <c r="E3068" s="12" t="s">
        <v>14</v>
      </c>
      <c r="F3068" s="16" t="s">
        <v>375</v>
      </c>
      <c r="G3068" s="27">
        <f t="shared" si="1145"/>
        <v>2257022926</v>
      </c>
      <c r="H3068" s="27">
        <f t="shared" si="1145"/>
        <v>0</v>
      </c>
      <c r="I3068" s="27">
        <f t="shared" si="1145"/>
        <v>0</v>
      </c>
      <c r="J3068" s="27">
        <f t="shared" si="1145"/>
        <v>0</v>
      </c>
      <c r="K3068" s="27">
        <f t="shared" si="1145"/>
        <v>0</v>
      </c>
      <c r="L3068" s="27">
        <f t="shared" si="1131"/>
        <v>0</v>
      </c>
      <c r="M3068" s="27">
        <f t="shared" si="1146"/>
        <v>2257022926</v>
      </c>
      <c r="N3068" s="27">
        <f t="shared" si="1146"/>
        <v>2088533456.5</v>
      </c>
      <c r="O3068" s="27">
        <f t="shared" si="1146"/>
        <v>2076247291.0799999</v>
      </c>
      <c r="P3068" s="27">
        <f t="shared" si="1146"/>
        <v>1713578457.0799999</v>
      </c>
      <c r="Q3068" s="27">
        <f t="shared" si="1146"/>
        <v>1712843895.0799999</v>
      </c>
    </row>
    <row r="3069" spans="1:17" ht="19.5" thickBot="1" x14ac:dyDescent="0.3">
      <c r="A3069" s="87" t="s">
        <v>519</v>
      </c>
      <c r="B3069" s="15" t="s">
        <v>377</v>
      </c>
      <c r="C3069" s="12" t="s">
        <v>13</v>
      </c>
      <c r="D3069" s="12">
        <v>13</v>
      </c>
      <c r="E3069" s="12" t="s">
        <v>14</v>
      </c>
      <c r="F3069" s="43" t="s">
        <v>378</v>
      </c>
      <c r="G3069" s="27">
        <f t="shared" si="1145"/>
        <v>2257022926</v>
      </c>
      <c r="H3069" s="27">
        <f t="shared" si="1145"/>
        <v>0</v>
      </c>
      <c r="I3069" s="27">
        <f t="shared" si="1145"/>
        <v>0</v>
      </c>
      <c r="J3069" s="27">
        <f t="shared" si="1145"/>
        <v>0</v>
      </c>
      <c r="K3069" s="27">
        <f t="shared" si="1145"/>
        <v>0</v>
      </c>
      <c r="L3069" s="27">
        <f t="shared" si="1131"/>
        <v>0</v>
      </c>
      <c r="M3069" s="27">
        <f t="shared" si="1146"/>
        <v>2257022926</v>
      </c>
      <c r="N3069" s="27">
        <f t="shared" si="1146"/>
        <v>2088533456.5</v>
      </c>
      <c r="O3069" s="27">
        <f t="shared" si="1146"/>
        <v>2076247291.0799999</v>
      </c>
      <c r="P3069" s="27">
        <f t="shared" si="1146"/>
        <v>1713578457.0799999</v>
      </c>
      <c r="Q3069" s="27">
        <f t="shared" si="1146"/>
        <v>1712843895.0799999</v>
      </c>
    </row>
    <row r="3070" spans="1:17" ht="19.5" thickBot="1" x14ac:dyDescent="0.3">
      <c r="A3070" s="87" t="s">
        <v>519</v>
      </c>
      <c r="B3070" s="18" t="s">
        <v>379</v>
      </c>
      <c r="C3070" s="19" t="s">
        <v>13</v>
      </c>
      <c r="D3070" s="19">
        <v>13</v>
      </c>
      <c r="E3070" s="19" t="s">
        <v>14</v>
      </c>
      <c r="F3070" s="20" t="s">
        <v>247</v>
      </c>
      <c r="G3070" s="21">
        <v>2257022926</v>
      </c>
      <c r="H3070" s="21">
        <v>0</v>
      </c>
      <c r="I3070" s="21">
        <v>0</v>
      </c>
      <c r="J3070" s="21">
        <v>0</v>
      </c>
      <c r="K3070" s="21">
        <v>0</v>
      </c>
      <c r="L3070" s="21">
        <f t="shared" si="1131"/>
        <v>0</v>
      </c>
      <c r="M3070" s="21">
        <v>2257022926</v>
      </c>
      <c r="N3070" s="21">
        <v>2088533456.5</v>
      </c>
      <c r="O3070" s="21">
        <v>2076247291.0799999</v>
      </c>
      <c r="P3070" s="21">
        <v>1713578457.0799999</v>
      </c>
      <c r="Q3070" s="21">
        <v>1712843895.0799999</v>
      </c>
    </row>
    <row r="3071" spans="1:17" ht="32.25" thickBot="1" x14ac:dyDescent="0.3">
      <c r="A3071" s="87" t="s">
        <v>519</v>
      </c>
      <c r="B3071" s="15" t="s">
        <v>380</v>
      </c>
      <c r="C3071" s="12" t="s">
        <v>13</v>
      </c>
      <c r="D3071" s="12">
        <v>13</v>
      </c>
      <c r="E3071" s="12" t="s">
        <v>14</v>
      </c>
      <c r="F3071" s="16" t="s">
        <v>381</v>
      </c>
      <c r="G3071" s="27">
        <f t="shared" ref="G3071:K3073" si="1147">+G3072</f>
        <v>3785000000</v>
      </c>
      <c r="H3071" s="27">
        <f t="shared" si="1147"/>
        <v>0</v>
      </c>
      <c r="I3071" s="27">
        <f t="shared" si="1147"/>
        <v>0</v>
      </c>
      <c r="J3071" s="27">
        <f t="shared" si="1147"/>
        <v>0</v>
      </c>
      <c r="K3071" s="27">
        <f t="shared" si="1147"/>
        <v>0</v>
      </c>
      <c r="L3071" s="27">
        <f t="shared" si="1131"/>
        <v>0</v>
      </c>
      <c r="M3071" s="27">
        <f t="shared" ref="M3071:Q3073" si="1148">+M3072</f>
        <v>3785000000</v>
      </c>
      <c r="N3071" s="27">
        <f t="shared" si="1148"/>
        <v>3231244898</v>
      </c>
      <c r="O3071" s="27">
        <f t="shared" si="1148"/>
        <v>3231214802.5599999</v>
      </c>
      <c r="P3071" s="27">
        <f t="shared" si="1148"/>
        <v>1343388459.1600001</v>
      </c>
      <c r="Q3071" s="27">
        <f t="shared" si="1148"/>
        <v>1069922286</v>
      </c>
    </row>
    <row r="3072" spans="1:17" ht="32.25" thickBot="1" x14ac:dyDescent="0.3">
      <c r="A3072" s="87" t="s">
        <v>519</v>
      </c>
      <c r="B3072" s="15" t="s">
        <v>382</v>
      </c>
      <c r="C3072" s="12" t="s">
        <v>13</v>
      </c>
      <c r="D3072" s="12">
        <v>13</v>
      </c>
      <c r="E3072" s="12" t="s">
        <v>14</v>
      </c>
      <c r="F3072" s="16" t="s">
        <v>383</v>
      </c>
      <c r="G3072" s="27">
        <f t="shared" si="1147"/>
        <v>3785000000</v>
      </c>
      <c r="H3072" s="27">
        <f t="shared" si="1147"/>
        <v>0</v>
      </c>
      <c r="I3072" s="27">
        <f t="shared" si="1147"/>
        <v>0</v>
      </c>
      <c r="J3072" s="27">
        <f t="shared" si="1147"/>
        <v>0</v>
      </c>
      <c r="K3072" s="27">
        <f t="shared" si="1147"/>
        <v>0</v>
      </c>
      <c r="L3072" s="27">
        <f t="shared" si="1131"/>
        <v>0</v>
      </c>
      <c r="M3072" s="27">
        <f t="shared" si="1148"/>
        <v>3785000000</v>
      </c>
      <c r="N3072" s="27">
        <f t="shared" si="1148"/>
        <v>3231244898</v>
      </c>
      <c r="O3072" s="27">
        <f t="shared" si="1148"/>
        <v>3231214802.5599999</v>
      </c>
      <c r="P3072" s="27">
        <f t="shared" si="1148"/>
        <v>1343388459.1600001</v>
      </c>
      <c r="Q3072" s="27">
        <f t="shared" si="1148"/>
        <v>1069922286</v>
      </c>
    </row>
    <row r="3073" spans="1:17" ht="19.5" thickBot="1" x14ac:dyDescent="0.3">
      <c r="A3073" s="87" t="s">
        <v>519</v>
      </c>
      <c r="B3073" s="15" t="s">
        <v>384</v>
      </c>
      <c r="C3073" s="12" t="s">
        <v>13</v>
      </c>
      <c r="D3073" s="12">
        <v>13</v>
      </c>
      <c r="E3073" s="12" t="s">
        <v>14</v>
      </c>
      <c r="F3073" s="43" t="s">
        <v>378</v>
      </c>
      <c r="G3073" s="27">
        <f t="shared" si="1147"/>
        <v>3785000000</v>
      </c>
      <c r="H3073" s="27">
        <f t="shared" si="1147"/>
        <v>0</v>
      </c>
      <c r="I3073" s="27">
        <f t="shared" si="1147"/>
        <v>0</v>
      </c>
      <c r="J3073" s="27">
        <f t="shared" si="1147"/>
        <v>0</v>
      </c>
      <c r="K3073" s="27">
        <f t="shared" si="1147"/>
        <v>0</v>
      </c>
      <c r="L3073" s="27">
        <f t="shared" si="1131"/>
        <v>0</v>
      </c>
      <c r="M3073" s="27">
        <f t="shared" si="1148"/>
        <v>3785000000</v>
      </c>
      <c r="N3073" s="27">
        <f t="shared" si="1148"/>
        <v>3231244898</v>
      </c>
      <c r="O3073" s="27">
        <f t="shared" si="1148"/>
        <v>3231214802.5599999</v>
      </c>
      <c r="P3073" s="27">
        <f t="shared" si="1148"/>
        <v>1343388459.1600001</v>
      </c>
      <c r="Q3073" s="27">
        <f t="shared" si="1148"/>
        <v>1069922286</v>
      </c>
    </row>
    <row r="3074" spans="1:17" ht="19.5" thickBot="1" x14ac:dyDescent="0.3">
      <c r="A3074" s="87" t="s">
        <v>519</v>
      </c>
      <c r="B3074" s="18" t="s">
        <v>385</v>
      </c>
      <c r="C3074" s="19" t="s">
        <v>13</v>
      </c>
      <c r="D3074" s="19">
        <v>13</v>
      </c>
      <c r="E3074" s="19" t="s">
        <v>14</v>
      </c>
      <c r="F3074" s="20" t="s">
        <v>247</v>
      </c>
      <c r="G3074" s="21">
        <v>3785000000</v>
      </c>
      <c r="H3074" s="21">
        <v>0</v>
      </c>
      <c r="I3074" s="21">
        <v>0</v>
      </c>
      <c r="J3074" s="21">
        <v>0</v>
      </c>
      <c r="K3074" s="21">
        <v>0</v>
      </c>
      <c r="L3074" s="21">
        <f t="shared" si="1131"/>
        <v>0</v>
      </c>
      <c r="M3074" s="21">
        <v>3785000000</v>
      </c>
      <c r="N3074" s="21">
        <v>3231244898</v>
      </c>
      <c r="O3074" s="21">
        <v>3231214802.5599999</v>
      </c>
      <c r="P3074" s="21">
        <v>1343388459.1600001</v>
      </c>
      <c r="Q3074" s="21">
        <v>1069922286</v>
      </c>
    </row>
    <row r="3075" spans="1:17" ht="19.5" thickBot="1" x14ac:dyDescent="0.3">
      <c r="A3075" s="87" t="s">
        <v>519</v>
      </c>
      <c r="B3075" s="15" t="s">
        <v>386</v>
      </c>
      <c r="C3075" s="12" t="s">
        <v>13</v>
      </c>
      <c r="D3075" s="12">
        <v>13</v>
      </c>
      <c r="E3075" s="12" t="s">
        <v>14</v>
      </c>
      <c r="F3075" s="16" t="s">
        <v>387</v>
      </c>
      <c r="G3075" s="27">
        <f t="shared" ref="G3075:K3076" si="1149">+G3077</f>
        <v>1124097372</v>
      </c>
      <c r="H3075" s="27">
        <f t="shared" si="1149"/>
        <v>0</v>
      </c>
      <c r="I3075" s="27">
        <f t="shared" si="1149"/>
        <v>0</v>
      </c>
      <c r="J3075" s="27">
        <f t="shared" si="1149"/>
        <v>0</v>
      </c>
      <c r="K3075" s="27">
        <f t="shared" si="1149"/>
        <v>0</v>
      </c>
      <c r="L3075" s="27">
        <f t="shared" si="1131"/>
        <v>0</v>
      </c>
      <c r="M3075" s="27">
        <f>+M3077</f>
        <v>1124097372</v>
      </c>
      <c r="N3075" s="27">
        <f>+N3077</f>
        <v>924646888.25999999</v>
      </c>
      <c r="O3075" s="27">
        <f t="shared" ref="N3075:Q3076" si="1150">+O3077</f>
        <v>900347933.64999998</v>
      </c>
      <c r="P3075" s="27">
        <f t="shared" si="1150"/>
        <v>750508058.64999998</v>
      </c>
      <c r="Q3075" s="27">
        <f t="shared" si="1150"/>
        <v>750508058.64999998</v>
      </c>
    </row>
    <row r="3076" spans="1:17" ht="19.5" thickBot="1" x14ac:dyDescent="0.3">
      <c r="A3076" s="87" t="s">
        <v>519</v>
      </c>
      <c r="B3076" s="15" t="s">
        <v>386</v>
      </c>
      <c r="C3076" s="12" t="s">
        <v>16</v>
      </c>
      <c r="D3076" s="12">
        <v>20</v>
      </c>
      <c r="E3076" s="12" t="s">
        <v>14</v>
      </c>
      <c r="F3076" s="16" t="s">
        <v>387</v>
      </c>
      <c r="G3076" s="27">
        <f t="shared" si="1149"/>
        <v>76235881312</v>
      </c>
      <c r="H3076" s="27">
        <f t="shared" si="1149"/>
        <v>0</v>
      </c>
      <c r="I3076" s="27">
        <f t="shared" si="1149"/>
        <v>0</v>
      </c>
      <c r="J3076" s="27">
        <f t="shared" si="1149"/>
        <v>2169597828.6199999</v>
      </c>
      <c r="K3076" s="27">
        <f t="shared" si="1149"/>
        <v>2169597828.6199999</v>
      </c>
      <c r="L3076" s="27">
        <f t="shared" si="1131"/>
        <v>0</v>
      </c>
      <c r="M3076" s="27">
        <f t="shared" ref="M3076" si="1151">+M3078</f>
        <v>76235881312</v>
      </c>
      <c r="N3076" s="27">
        <f t="shared" si="1150"/>
        <v>74412328936.619995</v>
      </c>
      <c r="O3076" s="27">
        <f t="shared" si="1150"/>
        <v>73592948133.169998</v>
      </c>
      <c r="P3076" s="27">
        <f t="shared" si="1150"/>
        <v>46335676873.57</v>
      </c>
      <c r="Q3076" s="27">
        <f t="shared" si="1150"/>
        <v>40126189316.190002</v>
      </c>
    </row>
    <row r="3077" spans="1:17" ht="19.5" thickBot="1" x14ac:dyDescent="0.3">
      <c r="A3077" s="87" t="s">
        <v>519</v>
      </c>
      <c r="B3077" s="15" t="s">
        <v>388</v>
      </c>
      <c r="C3077" s="12" t="s">
        <v>13</v>
      </c>
      <c r="D3077" s="12">
        <v>13</v>
      </c>
      <c r="E3077" s="12" t="s">
        <v>14</v>
      </c>
      <c r="F3077" s="16" t="s">
        <v>240</v>
      </c>
      <c r="G3077" s="27">
        <f>+G3085</f>
        <v>1124097372</v>
      </c>
      <c r="H3077" s="27">
        <f>+H3085</f>
        <v>0</v>
      </c>
      <c r="I3077" s="27">
        <f>+I3085</f>
        <v>0</v>
      </c>
      <c r="J3077" s="27">
        <f>+J3085</f>
        <v>0</v>
      </c>
      <c r="K3077" s="27">
        <f>+K3085</f>
        <v>0</v>
      </c>
      <c r="L3077" s="27">
        <f t="shared" si="1131"/>
        <v>0</v>
      </c>
      <c r="M3077" s="27">
        <f t="shared" ref="M3077:Q3077" si="1152">+M3085</f>
        <v>1124097372</v>
      </c>
      <c r="N3077" s="27">
        <f t="shared" si="1152"/>
        <v>924646888.25999999</v>
      </c>
      <c r="O3077" s="27">
        <f t="shared" si="1152"/>
        <v>900347933.64999998</v>
      </c>
      <c r="P3077" s="27">
        <f t="shared" si="1152"/>
        <v>750508058.64999998</v>
      </c>
      <c r="Q3077" s="27">
        <f t="shared" si="1152"/>
        <v>750508058.64999998</v>
      </c>
    </row>
    <row r="3078" spans="1:17" ht="19.5" thickBot="1" x14ac:dyDescent="0.3">
      <c r="A3078" s="87" t="s">
        <v>519</v>
      </c>
      <c r="B3078" s="15" t="s">
        <v>388</v>
      </c>
      <c r="C3078" s="12" t="s">
        <v>16</v>
      </c>
      <c r="D3078" s="12">
        <v>20</v>
      </c>
      <c r="E3078" s="12" t="s">
        <v>14</v>
      </c>
      <c r="F3078" s="16" t="s">
        <v>240</v>
      </c>
      <c r="G3078" s="27">
        <f t="shared" ref="G3078:K3079" si="1153">+G3079</f>
        <v>76235881312</v>
      </c>
      <c r="H3078" s="27">
        <f t="shared" si="1153"/>
        <v>0</v>
      </c>
      <c r="I3078" s="27">
        <f t="shared" si="1153"/>
        <v>0</v>
      </c>
      <c r="J3078" s="27">
        <f t="shared" si="1153"/>
        <v>2169597828.6199999</v>
      </c>
      <c r="K3078" s="27">
        <f t="shared" si="1153"/>
        <v>2169597828.6199999</v>
      </c>
      <c r="L3078" s="27">
        <f t="shared" si="1131"/>
        <v>0</v>
      </c>
      <c r="M3078" s="27">
        <f t="shared" ref="M3078:Q3079" si="1154">+M3079</f>
        <v>76235881312</v>
      </c>
      <c r="N3078" s="27">
        <f t="shared" si="1154"/>
        <v>74412328936.619995</v>
      </c>
      <c r="O3078" s="27">
        <f t="shared" si="1154"/>
        <v>73592948133.169998</v>
      </c>
      <c r="P3078" s="27">
        <f>+P3079</f>
        <v>46335676873.57</v>
      </c>
      <c r="Q3078" s="27">
        <f t="shared" si="1154"/>
        <v>40126189316.190002</v>
      </c>
    </row>
    <row r="3079" spans="1:17" ht="48" thickBot="1" x14ac:dyDescent="0.3">
      <c r="A3079" s="87" t="s">
        <v>519</v>
      </c>
      <c r="B3079" s="15" t="s">
        <v>389</v>
      </c>
      <c r="C3079" s="12" t="s">
        <v>16</v>
      </c>
      <c r="D3079" s="12">
        <v>20</v>
      </c>
      <c r="E3079" s="12" t="s">
        <v>14</v>
      </c>
      <c r="F3079" s="43" t="s">
        <v>390</v>
      </c>
      <c r="G3079" s="27">
        <f t="shared" si="1153"/>
        <v>76235881312</v>
      </c>
      <c r="H3079" s="27">
        <f t="shared" si="1153"/>
        <v>0</v>
      </c>
      <c r="I3079" s="27">
        <f t="shared" si="1153"/>
        <v>0</v>
      </c>
      <c r="J3079" s="27">
        <f t="shared" si="1153"/>
        <v>2169597828.6199999</v>
      </c>
      <c r="K3079" s="27">
        <f t="shared" si="1153"/>
        <v>2169597828.6199999</v>
      </c>
      <c r="L3079" s="27">
        <f t="shared" si="1131"/>
        <v>0</v>
      </c>
      <c r="M3079" s="27">
        <f t="shared" si="1154"/>
        <v>76235881312</v>
      </c>
      <c r="N3079" s="27">
        <f t="shared" si="1154"/>
        <v>74412328936.619995</v>
      </c>
      <c r="O3079" s="27">
        <f t="shared" si="1154"/>
        <v>73592948133.169998</v>
      </c>
      <c r="P3079" s="27">
        <f>+P3080</f>
        <v>46335676873.57</v>
      </c>
      <c r="Q3079" s="27">
        <f t="shared" si="1154"/>
        <v>40126189316.190002</v>
      </c>
    </row>
    <row r="3080" spans="1:17" ht="48" thickBot="1" x14ac:dyDescent="0.3">
      <c r="A3080" s="87" t="s">
        <v>519</v>
      </c>
      <c r="B3080" s="15" t="s">
        <v>391</v>
      </c>
      <c r="C3080" s="12" t="s">
        <v>16</v>
      </c>
      <c r="D3080" s="12">
        <v>20</v>
      </c>
      <c r="E3080" s="12" t="s">
        <v>14</v>
      </c>
      <c r="F3080" s="16" t="s">
        <v>390</v>
      </c>
      <c r="G3080" s="27">
        <f>+G3081+G3083</f>
        <v>76235881312</v>
      </c>
      <c r="H3080" s="27">
        <f>+H3081+H3083</f>
        <v>0</v>
      </c>
      <c r="I3080" s="27">
        <f>+I3081+I3083</f>
        <v>0</v>
      </c>
      <c r="J3080" s="27">
        <f>+J3081+J3083</f>
        <v>2169597828.6199999</v>
      </c>
      <c r="K3080" s="27">
        <f>+K3081+K3083</f>
        <v>2169597828.6199999</v>
      </c>
      <c r="L3080" s="27">
        <f t="shared" si="1131"/>
        <v>0</v>
      </c>
      <c r="M3080" s="27">
        <f t="shared" ref="M3080:Q3080" si="1155">+M3081+M3083</f>
        <v>76235881312</v>
      </c>
      <c r="N3080" s="27">
        <f t="shared" si="1155"/>
        <v>74412328936.619995</v>
      </c>
      <c r="O3080" s="27">
        <f t="shared" si="1155"/>
        <v>73592948133.169998</v>
      </c>
      <c r="P3080" s="27">
        <f>+P3081+P3083</f>
        <v>46335676873.57</v>
      </c>
      <c r="Q3080" s="27">
        <f t="shared" si="1155"/>
        <v>40126189316.190002</v>
      </c>
    </row>
    <row r="3081" spans="1:17" ht="19.5" thickBot="1" x14ac:dyDescent="0.3">
      <c r="A3081" s="87" t="s">
        <v>519</v>
      </c>
      <c r="B3081" s="15" t="s">
        <v>392</v>
      </c>
      <c r="C3081" s="12" t="s">
        <v>16</v>
      </c>
      <c r="D3081" s="12">
        <v>20</v>
      </c>
      <c r="E3081" s="12" t="s">
        <v>14</v>
      </c>
      <c r="F3081" s="16" t="s">
        <v>393</v>
      </c>
      <c r="G3081" s="27">
        <f>+G3082</f>
        <v>65370924168</v>
      </c>
      <c r="H3081" s="27">
        <f>+H3082</f>
        <v>0</v>
      </c>
      <c r="I3081" s="27">
        <f>+I3082</f>
        <v>0</v>
      </c>
      <c r="J3081" s="27">
        <f>+J3082</f>
        <v>2169597828.6199999</v>
      </c>
      <c r="K3081" s="27">
        <f>+K3082</f>
        <v>0</v>
      </c>
      <c r="L3081" s="27">
        <f t="shared" si="1131"/>
        <v>2169597828.6199999</v>
      </c>
      <c r="M3081" s="27">
        <f t="shared" ref="M3081:Q3081" si="1156">+M3082</f>
        <v>67540521996.620003</v>
      </c>
      <c r="N3081" s="27">
        <f t="shared" si="1156"/>
        <v>66295621075.620003</v>
      </c>
      <c r="O3081" s="27">
        <f t="shared" si="1156"/>
        <v>66273637545.169998</v>
      </c>
      <c r="P3081" s="27">
        <f t="shared" si="1156"/>
        <v>42033206524.809998</v>
      </c>
      <c r="Q3081" s="27">
        <f t="shared" si="1156"/>
        <v>35823718967.43</v>
      </c>
    </row>
    <row r="3082" spans="1:17" ht="19.5" thickBot="1" x14ac:dyDescent="0.3">
      <c r="A3082" s="87" t="s">
        <v>519</v>
      </c>
      <c r="B3082" s="18" t="s">
        <v>394</v>
      </c>
      <c r="C3082" s="19" t="s">
        <v>16</v>
      </c>
      <c r="D3082" s="19">
        <v>20</v>
      </c>
      <c r="E3082" s="19" t="s">
        <v>14</v>
      </c>
      <c r="F3082" s="20" t="s">
        <v>247</v>
      </c>
      <c r="G3082" s="21">
        <v>65370924168</v>
      </c>
      <c r="H3082" s="21">
        <v>0</v>
      </c>
      <c r="I3082" s="21">
        <v>0</v>
      </c>
      <c r="J3082" s="21">
        <v>2169597828.6199999</v>
      </c>
      <c r="K3082" s="21">
        <v>0</v>
      </c>
      <c r="L3082" s="21">
        <f t="shared" si="1131"/>
        <v>2169597828.6199999</v>
      </c>
      <c r="M3082" s="21">
        <v>67540521996.620003</v>
      </c>
      <c r="N3082" s="21">
        <v>66295621075.620003</v>
      </c>
      <c r="O3082" s="21">
        <v>66273637545.169998</v>
      </c>
      <c r="P3082" s="21">
        <v>42033206524.809998</v>
      </c>
      <c r="Q3082" s="21">
        <v>35823718967.43</v>
      </c>
    </row>
    <row r="3083" spans="1:17" ht="19.5" thickBot="1" x14ac:dyDescent="0.3">
      <c r="A3083" s="87" t="s">
        <v>519</v>
      </c>
      <c r="B3083" s="15" t="s">
        <v>395</v>
      </c>
      <c r="C3083" s="12" t="s">
        <v>16</v>
      </c>
      <c r="D3083" s="12">
        <v>20</v>
      </c>
      <c r="E3083" s="12" t="s">
        <v>14</v>
      </c>
      <c r="F3083" s="16" t="s">
        <v>396</v>
      </c>
      <c r="G3083" s="27">
        <f>+G3084</f>
        <v>10864957144</v>
      </c>
      <c r="H3083" s="27">
        <f>+H3084</f>
        <v>0</v>
      </c>
      <c r="I3083" s="27">
        <f>+I3084</f>
        <v>0</v>
      </c>
      <c r="J3083" s="27">
        <f>+J3084</f>
        <v>0</v>
      </c>
      <c r="K3083" s="27">
        <f>+K3084</f>
        <v>2169597828.6199999</v>
      </c>
      <c r="L3083" s="27">
        <f t="shared" si="1131"/>
        <v>-2169597828.6199999</v>
      </c>
      <c r="M3083" s="27">
        <f t="shared" ref="M3083:Q3083" si="1157">+M3084</f>
        <v>8695359315.3800011</v>
      </c>
      <c r="N3083" s="27">
        <f t="shared" si="1157"/>
        <v>8116707861</v>
      </c>
      <c r="O3083" s="27">
        <f t="shared" si="1157"/>
        <v>7319310588</v>
      </c>
      <c r="P3083" s="27">
        <f t="shared" si="1157"/>
        <v>4302470348.7600002</v>
      </c>
      <c r="Q3083" s="27">
        <f t="shared" si="1157"/>
        <v>4302470348.7600002</v>
      </c>
    </row>
    <row r="3084" spans="1:17" ht="19.5" thickBot="1" x14ac:dyDescent="0.3">
      <c r="A3084" s="87" t="s">
        <v>519</v>
      </c>
      <c r="B3084" s="18" t="s">
        <v>397</v>
      </c>
      <c r="C3084" s="19" t="s">
        <v>16</v>
      </c>
      <c r="D3084" s="19">
        <v>20</v>
      </c>
      <c r="E3084" s="19" t="s">
        <v>14</v>
      </c>
      <c r="F3084" s="20" t="s">
        <v>247</v>
      </c>
      <c r="G3084" s="21">
        <v>10864957144</v>
      </c>
      <c r="H3084" s="21">
        <v>0</v>
      </c>
      <c r="I3084" s="21">
        <v>0</v>
      </c>
      <c r="J3084" s="21">
        <v>0</v>
      </c>
      <c r="K3084" s="21">
        <v>2169597828.6199999</v>
      </c>
      <c r="L3084" s="21">
        <f t="shared" si="1131"/>
        <v>-2169597828.6199999</v>
      </c>
      <c r="M3084" s="21">
        <v>8695359315.3800011</v>
      </c>
      <c r="N3084" s="21">
        <v>8116707861</v>
      </c>
      <c r="O3084" s="21">
        <v>7319310588</v>
      </c>
      <c r="P3084" s="21">
        <v>4302470348.7600002</v>
      </c>
      <c r="Q3084" s="21">
        <v>4302470348.7600002</v>
      </c>
    </row>
    <row r="3085" spans="1:17" ht="32.25" thickBot="1" x14ac:dyDescent="0.3">
      <c r="A3085" s="87" t="s">
        <v>519</v>
      </c>
      <c r="B3085" s="15" t="s">
        <v>398</v>
      </c>
      <c r="C3085" s="12" t="s">
        <v>13</v>
      </c>
      <c r="D3085" s="12">
        <v>13</v>
      </c>
      <c r="E3085" s="12" t="s">
        <v>14</v>
      </c>
      <c r="F3085" s="16" t="s">
        <v>399</v>
      </c>
      <c r="G3085" s="27">
        <f t="shared" ref="G3085:K3087" si="1158">+G3086</f>
        <v>1124097372</v>
      </c>
      <c r="H3085" s="27">
        <f t="shared" si="1158"/>
        <v>0</v>
      </c>
      <c r="I3085" s="27">
        <f t="shared" si="1158"/>
        <v>0</v>
      </c>
      <c r="J3085" s="27">
        <f t="shared" si="1158"/>
        <v>0</v>
      </c>
      <c r="K3085" s="27">
        <f t="shared" si="1158"/>
        <v>0</v>
      </c>
      <c r="L3085" s="27">
        <f t="shared" si="1131"/>
        <v>0</v>
      </c>
      <c r="M3085" s="27">
        <f t="shared" ref="M3085:Q3087" si="1159">+M3086</f>
        <v>1124097372</v>
      </c>
      <c r="N3085" s="27">
        <f t="shared" si="1159"/>
        <v>924646888.25999999</v>
      </c>
      <c r="O3085" s="27">
        <f t="shared" si="1159"/>
        <v>900347933.64999998</v>
      </c>
      <c r="P3085" s="27">
        <f t="shared" si="1159"/>
        <v>750508058.64999998</v>
      </c>
      <c r="Q3085" s="27">
        <f t="shared" si="1159"/>
        <v>750508058.64999998</v>
      </c>
    </row>
    <row r="3086" spans="1:17" ht="32.25" thickBot="1" x14ac:dyDescent="0.3">
      <c r="A3086" s="87" t="s">
        <v>519</v>
      </c>
      <c r="B3086" s="15" t="s">
        <v>400</v>
      </c>
      <c r="C3086" s="12" t="s">
        <v>13</v>
      </c>
      <c r="D3086" s="12">
        <v>13</v>
      </c>
      <c r="E3086" s="12" t="s">
        <v>14</v>
      </c>
      <c r="F3086" s="16" t="s">
        <v>399</v>
      </c>
      <c r="G3086" s="27">
        <f t="shared" si="1158"/>
        <v>1124097372</v>
      </c>
      <c r="H3086" s="27">
        <f t="shared" si="1158"/>
        <v>0</v>
      </c>
      <c r="I3086" s="27">
        <f t="shared" si="1158"/>
        <v>0</v>
      </c>
      <c r="J3086" s="27">
        <f t="shared" si="1158"/>
        <v>0</v>
      </c>
      <c r="K3086" s="27">
        <f t="shared" si="1158"/>
        <v>0</v>
      </c>
      <c r="L3086" s="27">
        <f t="shared" si="1131"/>
        <v>0</v>
      </c>
      <c r="M3086" s="27">
        <f t="shared" si="1159"/>
        <v>1124097372</v>
      </c>
      <c r="N3086" s="27">
        <f t="shared" si="1159"/>
        <v>924646888.25999999</v>
      </c>
      <c r="O3086" s="27">
        <f t="shared" si="1159"/>
        <v>900347933.64999998</v>
      </c>
      <c r="P3086" s="27">
        <f t="shared" si="1159"/>
        <v>750508058.64999998</v>
      </c>
      <c r="Q3086" s="27">
        <f t="shared" si="1159"/>
        <v>750508058.64999998</v>
      </c>
    </row>
    <row r="3087" spans="1:17" ht="19.5" thickBot="1" x14ac:dyDescent="0.3">
      <c r="A3087" s="87" t="s">
        <v>519</v>
      </c>
      <c r="B3087" s="15" t="s">
        <v>401</v>
      </c>
      <c r="C3087" s="12" t="s">
        <v>13</v>
      </c>
      <c r="D3087" s="12">
        <v>13</v>
      </c>
      <c r="E3087" s="12" t="s">
        <v>14</v>
      </c>
      <c r="F3087" s="16" t="s">
        <v>378</v>
      </c>
      <c r="G3087" s="17">
        <f t="shared" si="1158"/>
        <v>1124097372</v>
      </c>
      <c r="H3087" s="17">
        <f t="shared" si="1158"/>
        <v>0</v>
      </c>
      <c r="I3087" s="17">
        <f t="shared" si="1158"/>
        <v>0</v>
      </c>
      <c r="J3087" s="17">
        <f t="shared" si="1158"/>
        <v>0</v>
      </c>
      <c r="K3087" s="17">
        <f t="shared" si="1158"/>
        <v>0</v>
      </c>
      <c r="L3087" s="17">
        <f t="shared" si="1131"/>
        <v>0</v>
      </c>
      <c r="M3087" s="17">
        <f t="shared" si="1159"/>
        <v>1124097372</v>
      </c>
      <c r="N3087" s="17">
        <f t="shared" si="1159"/>
        <v>924646888.25999999</v>
      </c>
      <c r="O3087" s="17">
        <f t="shared" si="1159"/>
        <v>900347933.64999998</v>
      </c>
      <c r="P3087" s="17">
        <f t="shared" si="1159"/>
        <v>750508058.64999998</v>
      </c>
      <c r="Q3087" s="17">
        <f t="shared" si="1159"/>
        <v>750508058.64999998</v>
      </c>
    </row>
    <row r="3088" spans="1:17" ht="19.5" thickBot="1" x14ac:dyDescent="0.3">
      <c r="A3088" s="87" t="s">
        <v>519</v>
      </c>
      <c r="B3088" s="18" t="s">
        <v>402</v>
      </c>
      <c r="C3088" s="19" t="s">
        <v>13</v>
      </c>
      <c r="D3088" s="19">
        <v>13</v>
      </c>
      <c r="E3088" s="19" t="s">
        <v>14</v>
      </c>
      <c r="F3088" s="20" t="s">
        <v>247</v>
      </c>
      <c r="G3088" s="21">
        <v>1124097372</v>
      </c>
      <c r="H3088" s="21">
        <v>0</v>
      </c>
      <c r="I3088" s="21">
        <v>0</v>
      </c>
      <c r="J3088" s="21">
        <v>0</v>
      </c>
      <c r="K3088" s="21">
        <v>0</v>
      </c>
      <c r="L3088" s="21">
        <f t="shared" si="1131"/>
        <v>0</v>
      </c>
      <c r="M3088" s="21">
        <v>1124097372</v>
      </c>
      <c r="N3088" s="21">
        <v>924646888.25999999</v>
      </c>
      <c r="O3088" s="21">
        <v>900347933.64999998</v>
      </c>
      <c r="P3088" s="21">
        <v>750508058.64999998</v>
      </c>
      <c r="Q3088" s="21">
        <v>750508058.64999998</v>
      </c>
    </row>
    <row r="3089" spans="1:17" ht="19.5" thickBot="1" x14ac:dyDescent="0.3">
      <c r="A3089" s="87" t="s">
        <v>519</v>
      </c>
      <c r="B3089" s="15" t="s">
        <v>403</v>
      </c>
      <c r="C3089" s="12" t="s">
        <v>13</v>
      </c>
      <c r="D3089" s="12">
        <v>13</v>
      </c>
      <c r="E3089" s="12" t="s">
        <v>14</v>
      </c>
      <c r="F3089" s="16" t="s">
        <v>404</v>
      </c>
      <c r="G3089" s="26">
        <f>+G3090</f>
        <v>4056837754</v>
      </c>
      <c r="H3089" s="26">
        <f>+H3090</f>
        <v>0</v>
      </c>
      <c r="I3089" s="26">
        <f>+I3090</f>
        <v>0</v>
      </c>
      <c r="J3089" s="26">
        <f>+J3090</f>
        <v>0</v>
      </c>
      <c r="K3089" s="26">
        <f>+K3090</f>
        <v>0</v>
      </c>
      <c r="L3089" s="26">
        <f t="shared" si="1131"/>
        <v>0</v>
      </c>
      <c r="M3089" s="26">
        <f t="shared" ref="M3089:Q3089" si="1160">+M3090</f>
        <v>4056837754</v>
      </c>
      <c r="N3089" s="26">
        <f t="shared" si="1160"/>
        <v>3349056055.6500001</v>
      </c>
      <c r="O3089" s="26">
        <f t="shared" si="1160"/>
        <v>3243363675.6300001</v>
      </c>
      <c r="P3089" s="26">
        <f t="shared" si="1160"/>
        <v>2352124755.4899998</v>
      </c>
      <c r="Q3089" s="26">
        <f t="shared" si="1160"/>
        <v>2351778234.4899998</v>
      </c>
    </row>
    <row r="3090" spans="1:17" ht="19.5" thickBot="1" x14ac:dyDescent="0.3">
      <c r="A3090" s="87" t="s">
        <v>519</v>
      </c>
      <c r="B3090" s="15" t="s">
        <v>405</v>
      </c>
      <c r="C3090" s="12" t="s">
        <v>13</v>
      </c>
      <c r="D3090" s="12">
        <v>13</v>
      </c>
      <c r="E3090" s="12" t="s">
        <v>14</v>
      </c>
      <c r="F3090" s="43" t="s">
        <v>240</v>
      </c>
      <c r="G3090" s="26">
        <f>G3091+G3095</f>
        <v>4056837754</v>
      </c>
      <c r="H3090" s="26">
        <f>H3091+H3095</f>
        <v>0</v>
      </c>
      <c r="I3090" s="26">
        <f>I3091+I3095</f>
        <v>0</v>
      </c>
      <c r="J3090" s="26">
        <f>J3091+J3095</f>
        <v>0</v>
      </c>
      <c r="K3090" s="26">
        <f>K3091+K3095</f>
        <v>0</v>
      </c>
      <c r="L3090" s="26">
        <f t="shared" si="1131"/>
        <v>0</v>
      </c>
      <c r="M3090" s="26">
        <f t="shared" ref="M3090:Q3090" si="1161">M3091+M3095</f>
        <v>4056837754</v>
      </c>
      <c r="N3090" s="26">
        <f t="shared" si="1161"/>
        <v>3349056055.6500001</v>
      </c>
      <c r="O3090" s="26">
        <f t="shared" si="1161"/>
        <v>3243363675.6300001</v>
      </c>
      <c r="P3090" s="26">
        <f t="shared" si="1161"/>
        <v>2352124755.4899998</v>
      </c>
      <c r="Q3090" s="26">
        <f t="shared" si="1161"/>
        <v>2351778234.4899998</v>
      </c>
    </row>
    <row r="3091" spans="1:17" ht="32.25" thickBot="1" x14ac:dyDescent="0.3">
      <c r="A3091" s="87" t="s">
        <v>519</v>
      </c>
      <c r="B3091" s="15" t="s">
        <v>406</v>
      </c>
      <c r="C3091" s="12" t="s">
        <v>13</v>
      </c>
      <c r="D3091" s="12">
        <v>13</v>
      </c>
      <c r="E3091" s="12" t="s">
        <v>14</v>
      </c>
      <c r="F3091" s="16" t="s">
        <v>407</v>
      </c>
      <c r="G3091" s="26">
        <f>G3092</f>
        <v>1000000000</v>
      </c>
      <c r="H3091" s="26">
        <f>H3092</f>
        <v>0</v>
      </c>
      <c r="I3091" s="26">
        <f>I3092</f>
        <v>0</v>
      </c>
      <c r="J3091" s="26">
        <f>J3092</f>
        <v>0</v>
      </c>
      <c r="K3091" s="26">
        <f>K3092</f>
        <v>0</v>
      </c>
      <c r="L3091" s="26">
        <f t="shared" si="1131"/>
        <v>0</v>
      </c>
      <c r="M3091" s="26">
        <f t="shared" ref="M3091:Q3091" si="1162">M3092</f>
        <v>1000000000</v>
      </c>
      <c r="N3091" s="26">
        <f t="shared" si="1162"/>
        <v>474772932</v>
      </c>
      <c r="O3091" s="26">
        <f t="shared" si="1162"/>
        <v>418755807.54000002</v>
      </c>
      <c r="P3091" s="26">
        <f t="shared" si="1162"/>
        <v>51476006.200000003</v>
      </c>
      <c r="Q3091" s="26">
        <f t="shared" si="1162"/>
        <v>51476006.200000003</v>
      </c>
    </row>
    <row r="3092" spans="1:17" ht="32.25" thickBot="1" x14ac:dyDescent="0.3">
      <c r="A3092" s="87" t="s">
        <v>519</v>
      </c>
      <c r="B3092" s="15" t="s">
        <v>408</v>
      </c>
      <c r="C3092" s="12" t="s">
        <v>13</v>
      </c>
      <c r="D3092" s="12">
        <v>13</v>
      </c>
      <c r="E3092" s="12" t="s">
        <v>14</v>
      </c>
      <c r="F3092" s="16" t="s">
        <v>407</v>
      </c>
      <c r="G3092" s="26">
        <f t="shared" ref="G3092:K3093" si="1163">+G3093</f>
        <v>1000000000</v>
      </c>
      <c r="H3092" s="26">
        <f t="shared" si="1163"/>
        <v>0</v>
      </c>
      <c r="I3092" s="26">
        <f t="shared" si="1163"/>
        <v>0</v>
      </c>
      <c r="J3092" s="26">
        <f t="shared" si="1163"/>
        <v>0</v>
      </c>
      <c r="K3092" s="26">
        <f t="shared" si="1163"/>
        <v>0</v>
      </c>
      <c r="L3092" s="26">
        <f t="shared" si="1131"/>
        <v>0</v>
      </c>
      <c r="M3092" s="26">
        <f t="shared" ref="M3092:Q3093" si="1164">+M3093</f>
        <v>1000000000</v>
      </c>
      <c r="N3092" s="26">
        <f t="shared" si="1164"/>
        <v>474772932</v>
      </c>
      <c r="O3092" s="26">
        <f t="shared" si="1164"/>
        <v>418755807.54000002</v>
      </c>
      <c r="P3092" s="26">
        <f t="shared" si="1164"/>
        <v>51476006.200000003</v>
      </c>
      <c r="Q3092" s="26">
        <f t="shared" si="1164"/>
        <v>51476006.200000003</v>
      </c>
    </row>
    <row r="3093" spans="1:17" ht="19.5" thickBot="1" x14ac:dyDescent="0.3">
      <c r="A3093" s="87" t="s">
        <v>519</v>
      </c>
      <c r="B3093" s="15" t="s">
        <v>409</v>
      </c>
      <c r="C3093" s="12" t="s">
        <v>13</v>
      </c>
      <c r="D3093" s="12">
        <v>13</v>
      </c>
      <c r="E3093" s="12" t="s">
        <v>14</v>
      </c>
      <c r="F3093" s="16" t="s">
        <v>410</v>
      </c>
      <c r="G3093" s="26">
        <f t="shared" si="1163"/>
        <v>1000000000</v>
      </c>
      <c r="H3093" s="26">
        <f t="shared" si="1163"/>
        <v>0</v>
      </c>
      <c r="I3093" s="26">
        <f t="shared" si="1163"/>
        <v>0</v>
      </c>
      <c r="J3093" s="26">
        <f t="shared" si="1163"/>
        <v>0</v>
      </c>
      <c r="K3093" s="26">
        <f t="shared" si="1163"/>
        <v>0</v>
      </c>
      <c r="L3093" s="26">
        <f t="shared" si="1131"/>
        <v>0</v>
      </c>
      <c r="M3093" s="26">
        <f t="shared" si="1164"/>
        <v>1000000000</v>
      </c>
      <c r="N3093" s="26">
        <f t="shared" si="1164"/>
        <v>474772932</v>
      </c>
      <c r="O3093" s="26">
        <f t="shared" si="1164"/>
        <v>418755807.54000002</v>
      </c>
      <c r="P3093" s="26">
        <f t="shared" si="1164"/>
        <v>51476006.200000003</v>
      </c>
      <c r="Q3093" s="26">
        <f t="shared" si="1164"/>
        <v>51476006.200000003</v>
      </c>
    </row>
    <row r="3094" spans="1:17" ht="19.5" thickBot="1" x14ac:dyDescent="0.3">
      <c r="A3094" s="87" t="s">
        <v>519</v>
      </c>
      <c r="B3094" s="18" t="s">
        <v>411</v>
      </c>
      <c r="C3094" s="19" t="s">
        <v>13</v>
      </c>
      <c r="D3094" s="19">
        <v>13</v>
      </c>
      <c r="E3094" s="19" t="s">
        <v>14</v>
      </c>
      <c r="F3094" s="20" t="s">
        <v>247</v>
      </c>
      <c r="G3094" s="21">
        <v>1000000000</v>
      </c>
      <c r="H3094" s="21">
        <v>0</v>
      </c>
      <c r="I3094" s="21">
        <v>0</v>
      </c>
      <c r="J3094" s="21">
        <v>0</v>
      </c>
      <c r="K3094" s="21">
        <v>0</v>
      </c>
      <c r="L3094" s="21">
        <f t="shared" si="1131"/>
        <v>0</v>
      </c>
      <c r="M3094" s="21">
        <v>1000000000</v>
      </c>
      <c r="N3094" s="21">
        <v>474772932</v>
      </c>
      <c r="O3094" s="21">
        <v>418755807.54000002</v>
      </c>
      <c r="P3094" s="21">
        <v>51476006.200000003</v>
      </c>
      <c r="Q3094" s="21">
        <v>51476006.200000003</v>
      </c>
    </row>
    <row r="3095" spans="1:17" ht="32.25" thickBot="1" x14ac:dyDescent="0.3">
      <c r="A3095" s="87" t="s">
        <v>519</v>
      </c>
      <c r="B3095" s="15" t="s">
        <v>412</v>
      </c>
      <c r="C3095" s="12" t="s">
        <v>13</v>
      </c>
      <c r="D3095" s="12">
        <v>13</v>
      </c>
      <c r="E3095" s="12" t="s">
        <v>14</v>
      </c>
      <c r="F3095" s="16" t="s">
        <v>413</v>
      </c>
      <c r="G3095" s="27">
        <f t="shared" ref="G3095:K3097" si="1165">+G3096</f>
        <v>3056837754</v>
      </c>
      <c r="H3095" s="27">
        <f t="shared" si="1165"/>
        <v>0</v>
      </c>
      <c r="I3095" s="27">
        <f t="shared" si="1165"/>
        <v>0</v>
      </c>
      <c r="J3095" s="27">
        <f t="shared" si="1165"/>
        <v>0</v>
      </c>
      <c r="K3095" s="27">
        <f t="shared" si="1165"/>
        <v>0</v>
      </c>
      <c r="L3095" s="27">
        <f t="shared" si="1131"/>
        <v>0</v>
      </c>
      <c r="M3095" s="27">
        <f t="shared" ref="M3095:Q3097" si="1166">+M3096</f>
        <v>3056837754</v>
      </c>
      <c r="N3095" s="27">
        <f t="shared" si="1166"/>
        <v>2874283123.6500001</v>
      </c>
      <c r="O3095" s="27">
        <f t="shared" si="1166"/>
        <v>2824607868.0900002</v>
      </c>
      <c r="P3095" s="27">
        <f t="shared" si="1166"/>
        <v>2300648749.29</v>
      </c>
      <c r="Q3095" s="27">
        <f t="shared" si="1166"/>
        <v>2300302228.29</v>
      </c>
    </row>
    <row r="3096" spans="1:17" ht="32.25" thickBot="1" x14ac:dyDescent="0.3">
      <c r="A3096" s="87" t="s">
        <v>519</v>
      </c>
      <c r="B3096" s="15" t="s">
        <v>414</v>
      </c>
      <c r="C3096" s="12" t="s">
        <v>13</v>
      </c>
      <c r="D3096" s="12">
        <v>13</v>
      </c>
      <c r="E3096" s="12" t="s">
        <v>14</v>
      </c>
      <c r="F3096" s="16" t="s">
        <v>413</v>
      </c>
      <c r="G3096" s="27">
        <f t="shared" si="1165"/>
        <v>3056837754</v>
      </c>
      <c r="H3096" s="27">
        <f t="shared" si="1165"/>
        <v>0</v>
      </c>
      <c r="I3096" s="27">
        <f t="shared" si="1165"/>
        <v>0</v>
      </c>
      <c r="J3096" s="27">
        <f t="shared" si="1165"/>
        <v>0</v>
      </c>
      <c r="K3096" s="27">
        <f t="shared" si="1165"/>
        <v>0</v>
      </c>
      <c r="L3096" s="27">
        <f t="shared" si="1131"/>
        <v>0</v>
      </c>
      <c r="M3096" s="27">
        <f t="shared" si="1166"/>
        <v>3056837754</v>
      </c>
      <c r="N3096" s="27">
        <f t="shared" si="1166"/>
        <v>2874283123.6500001</v>
      </c>
      <c r="O3096" s="27">
        <f t="shared" si="1166"/>
        <v>2824607868.0900002</v>
      </c>
      <c r="P3096" s="27">
        <f t="shared" si="1166"/>
        <v>2300648749.29</v>
      </c>
      <c r="Q3096" s="27">
        <f t="shared" si="1166"/>
        <v>2300302228.29</v>
      </c>
    </row>
    <row r="3097" spans="1:17" ht="19.5" thickBot="1" x14ac:dyDescent="0.3">
      <c r="A3097" s="87" t="s">
        <v>519</v>
      </c>
      <c r="B3097" s="15" t="s">
        <v>415</v>
      </c>
      <c r="C3097" s="12" t="s">
        <v>13</v>
      </c>
      <c r="D3097" s="12">
        <v>13</v>
      </c>
      <c r="E3097" s="12" t="s">
        <v>14</v>
      </c>
      <c r="F3097" s="16" t="s">
        <v>378</v>
      </c>
      <c r="G3097" s="27">
        <f t="shared" si="1165"/>
        <v>3056837754</v>
      </c>
      <c r="H3097" s="27">
        <f t="shared" si="1165"/>
        <v>0</v>
      </c>
      <c r="I3097" s="27">
        <f t="shared" si="1165"/>
        <v>0</v>
      </c>
      <c r="J3097" s="27">
        <f t="shared" si="1165"/>
        <v>0</v>
      </c>
      <c r="K3097" s="27">
        <f t="shared" si="1165"/>
        <v>0</v>
      </c>
      <c r="L3097" s="27">
        <f t="shared" si="1131"/>
        <v>0</v>
      </c>
      <c r="M3097" s="27">
        <f t="shared" si="1166"/>
        <v>3056837754</v>
      </c>
      <c r="N3097" s="27">
        <f t="shared" si="1166"/>
        <v>2874283123.6500001</v>
      </c>
      <c r="O3097" s="27">
        <f t="shared" si="1166"/>
        <v>2824607868.0900002</v>
      </c>
      <c r="P3097" s="27">
        <f t="shared" si="1166"/>
        <v>2300648749.29</v>
      </c>
      <c r="Q3097" s="27">
        <f t="shared" si="1166"/>
        <v>2300302228.29</v>
      </c>
    </row>
    <row r="3098" spans="1:17" ht="19.5" thickBot="1" x14ac:dyDescent="0.3">
      <c r="A3098" s="87" t="s">
        <v>519</v>
      </c>
      <c r="B3098" s="18" t="s">
        <v>416</v>
      </c>
      <c r="C3098" s="19" t="s">
        <v>13</v>
      </c>
      <c r="D3098" s="19">
        <v>13</v>
      </c>
      <c r="E3098" s="19" t="s">
        <v>14</v>
      </c>
      <c r="F3098" s="20" t="s">
        <v>247</v>
      </c>
      <c r="G3098" s="21">
        <v>3056837754</v>
      </c>
      <c r="H3098" s="21">
        <v>0</v>
      </c>
      <c r="I3098" s="21">
        <v>0</v>
      </c>
      <c r="J3098" s="21">
        <v>0</v>
      </c>
      <c r="K3098" s="21">
        <v>0</v>
      </c>
      <c r="L3098" s="21">
        <f t="shared" si="1131"/>
        <v>0</v>
      </c>
      <c r="M3098" s="21">
        <v>3056837754</v>
      </c>
      <c r="N3098" s="21">
        <v>2874283123.6500001</v>
      </c>
      <c r="O3098" s="21">
        <v>2824607868.0900002</v>
      </c>
      <c r="P3098" s="21">
        <v>2300648749.29</v>
      </c>
      <c r="Q3098" s="21">
        <v>2300302228.29</v>
      </c>
    </row>
    <row r="3099" spans="1:17" ht="19.5" thickBot="1" x14ac:dyDescent="0.3">
      <c r="A3099" s="87" t="s">
        <v>519</v>
      </c>
      <c r="B3099" s="15" t="s">
        <v>417</v>
      </c>
      <c r="C3099" s="12" t="s">
        <v>13</v>
      </c>
      <c r="D3099" s="12">
        <v>13</v>
      </c>
      <c r="E3099" s="12" t="s">
        <v>14</v>
      </c>
      <c r="F3099" s="16" t="s">
        <v>418</v>
      </c>
      <c r="G3099" s="26">
        <f t="shared" ref="G3099:K3100" si="1167">+G3100</f>
        <v>907945356</v>
      </c>
      <c r="H3099" s="26">
        <f t="shared" si="1167"/>
        <v>0</v>
      </c>
      <c r="I3099" s="26">
        <f t="shared" si="1167"/>
        <v>0</v>
      </c>
      <c r="J3099" s="26">
        <f t="shared" si="1167"/>
        <v>0</v>
      </c>
      <c r="K3099" s="26">
        <f t="shared" si="1167"/>
        <v>0</v>
      </c>
      <c r="L3099" s="26">
        <f t="shared" si="1131"/>
        <v>0</v>
      </c>
      <c r="M3099" s="26">
        <f t="shared" ref="M3099:Q3100" si="1168">+M3100</f>
        <v>907945356</v>
      </c>
      <c r="N3099" s="26">
        <f t="shared" si="1168"/>
        <v>155653740</v>
      </c>
      <c r="O3099" s="26">
        <f t="shared" si="1168"/>
        <v>150309905.47999999</v>
      </c>
      <c r="P3099" s="26">
        <f t="shared" si="1168"/>
        <v>114599521.48</v>
      </c>
      <c r="Q3099" s="26">
        <f t="shared" si="1168"/>
        <v>114599521.48</v>
      </c>
    </row>
    <row r="3100" spans="1:17" ht="19.5" thickBot="1" x14ac:dyDescent="0.3">
      <c r="A3100" s="87" t="s">
        <v>519</v>
      </c>
      <c r="B3100" s="15" t="s">
        <v>419</v>
      </c>
      <c r="C3100" s="12" t="s">
        <v>13</v>
      </c>
      <c r="D3100" s="12">
        <v>13</v>
      </c>
      <c r="E3100" s="12" t="s">
        <v>14</v>
      </c>
      <c r="F3100" s="43" t="s">
        <v>240</v>
      </c>
      <c r="G3100" s="26">
        <f t="shared" si="1167"/>
        <v>907945356</v>
      </c>
      <c r="H3100" s="26">
        <f t="shared" si="1167"/>
        <v>0</v>
      </c>
      <c r="I3100" s="26">
        <f t="shared" si="1167"/>
        <v>0</v>
      </c>
      <c r="J3100" s="26">
        <f t="shared" si="1167"/>
        <v>0</v>
      </c>
      <c r="K3100" s="26">
        <f t="shared" si="1167"/>
        <v>0</v>
      </c>
      <c r="L3100" s="26">
        <f t="shared" si="1131"/>
        <v>0</v>
      </c>
      <c r="M3100" s="26">
        <f t="shared" si="1168"/>
        <v>907945356</v>
      </c>
      <c r="N3100" s="26">
        <f t="shared" si="1168"/>
        <v>155653740</v>
      </c>
      <c r="O3100" s="26">
        <f t="shared" si="1168"/>
        <v>150309905.47999999</v>
      </c>
      <c r="P3100" s="26">
        <f t="shared" si="1168"/>
        <v>114599521.48</v>
      </c>
      <c r="Q3100" s="26">
        <f t="shared" si="1168"/>
        <v>114599521.48</v>
      </c>
    </row>
    <row r="3101" spans="1:17" ht="32.25" thickBot="1" x14ac:dyDescent="0.3">
      <c r="A3101" s="87" t="s">
        <v>519</v>
      </c>
      <c r="B3101" s="15" t="s">
        <v>420</v>
      </c>
      <c r="C3101" s="12" t="s">
        <v>13</v>
      </c>
      <c r="D3101" s="12">
        <v>13</v>
      </c>
      <c r="E3101" s="12" t="s">
        <v>14</v>
      </c>
      <c r="F3101" s="16" t="s">
        <v>421</v>
      </c>
      <c r="G3101" s="26">
        <f>G3102</f>
        <v>907945356</v>
      </c>
      <c r="H3101" s="26">
        <f>H3102</f>
        <v>0</v>
      </c>
      <c r="I3101" s="26">
        <f>I3102</f>
        <v>0</v>
      </c>
      <c r="J3101" s="26">
        <f>J3102</f>
        <v>0</v>
      </c>
      <c r="K3101" s="26">
        <f>K3102</f>
        <v>0</v>
      </c>
      <c r="L3101" s="26">
        <f t="shared" si="1131"/>
        <v>0</v>
      </c>
      <c r="M3101" s="26">
        <f t="shared" ref="M3101:Q3101" si="1169">M3102</f>
        <v>907945356</v>
      </c>
      <c r="N3101" s="26">
        <f t="shared" si="1169"/>
        <v>155653740</v>
      </c>
      <c r="O3101" s="26">
        <f t="shared" si="1169"/>
        <v>150309905.47999999</v>
      </c>
      <c r="P3101" s="26">
        <f t="shared" si="1169"/>
        <v>114599521.48</v>
      </c>
      <c r="Q3101" s="26">
        <f t="shared" si="1169"/>
        <v>114599521.48</v>
      </c>
    </row>
    <row r="3102" spans="1:17" ht="32.25" thickBot="1" x14ac:dyDescent="0.3">
      <c r="A3102" s="87" t="s">
        <v>519</v>
      </c>
      <c r="B3102" s="15" t="s">
        <v>422</v>
      </c>
      <c r="C3102" s="12" t="s">
        <v>13</v>
      </c>
      <c r="D3102" s="12">
        <v>13</v>
      </c>
      <c r="E3102" s="12" t="s">
        <v>14</v>
      </c>
      <c r="F3102" s="16" t="s">
        <v>421</v>
      </c>
      <c r="G3102" s="26">
        <f t="shared" ref="G3102:K3103" si="1170">+G3103</f>
        <v>907945356</v>
      </c>
      <c r="H3102" s="26">
        <f t="shared" si="1170"/>
        <v>0</v>
      </c>
      <c r="I3102" s="26">
        <f t="shared" si="1170"/>
        <v>0</v>
      </c>
      <c r="J3102" s="26">
        <f t="shared" si="1170"/>
        <v>0</v>
      </c>
      <c r="K3102" s="26">
        <f t="shared" si="1170"/>
        <v>0</v>
      </c>
      <c r="L3102" s="26">
        <f t="shared" si="1131"/>
        <v>0</v>
      </c>
      <c r="M3102" s="26">
        <f t="shared" ref="M3102:Q3103" si="1171">+M3103</f>
        <v>907945356</v>
      </c>
      <c r="N3102" s="26">
        <f t="shared" si="1171"/>
        <v>155653740</v>
      </c>
      <c r="O3102" s="26">
        <f t="shared" si="1171"/>
        <v>150309905.47999999</v>
      </c>
      <c r="P3102" s="26">
        <f t="shared" si="1171"/>
        <v>114599521.48</v>
      </c>
      <c r="Q3102" s="26">
        <f t="shared" si="1171"/>
        <v>114599521.48</v>
      </c>
    </row>
    <row r="3103" spans="1:17" ht="19.5" thickBot="1" x14ac:dyDescent="0.3">
      <c r="A3103" s="87" t="s">
        <v>519</v>
      </c>
      <c r="B3103" s="15" t="s">
        <v>423</v>
      </c>
      <c r="C3103" s="12" t="s">
        <v>13</v>
      </c>
      <c r="D3103" s="12">
        <v>13</v>
      </c>
      <c r="E3103" s="12" t="s">
        <v>14</v>
      </c>
      <c r="F3103" s="16" t="s">
        <v>378</v>
      </c>
      <c r="G3103" s="26">
        <f t="shared" si="1170"/>
        <v>907945356</v>
      </c>
      <c r="H3103" s="26">
        <f t="shared" si="1170"/>
        <v>0</v>
      </c>
      <c r="I3103" s="26">
        <f t="shared" si="1170"/>
        <v>0</v>
      </c>
      <c r="J3103" s="26">
        <f t="shared" si="1170"/>
        <v>0</v>
      </c>
      <c r="K3103" s="26">
        <f t="shared" si="1170"/>
        <v>0</v>
      </c>
      <c r="L3103" s="26">
        <f t="shared" si="1131"/>
        <v>0</v>
      </c>
      <c r="M3103" s="26">
        <f t="shared" si="1171"/>
        <v>907945356</v>
      </c>
      <c r="N3103" s="26">
        <f t="shared" si="1171"/>
        <v>155653740</v>
      </c>
      <c r="O3103" s="26">
        <f t="shared" si="1171"/>
        <v>150309905.47999999</v>
      </c>
      <c r="P3103" s="26">
        <f t="shared" si="1171"/>
        <v>114599521.48</v>
      </c>
      <c r="Q3103" s="26">
        <f t="shared" si="1171"/>
        <v>114599521.48</v>
      </c>
    </row>
    <row r="3104" spans="1:17" ht="19.5" thickBot="1" x14ac:dyDescent="0.3">
      <c r="A3104" s="87" t="s">
        <v>519</v>
      </c>
      <c r="B3104" s="18" t="s">
        <v>424</v>
      </c>
      <c r="C3104" s="19" t="s">
        <v>13</v>
      </c>
      <c r="D3104" s="19">
        <v>13</v>
      </c>
      <c r="E3104" s="19" t="s">
        <v>14</v>
      </c>
      <c r="F3104" s="20" t="s">
        <v>247</v>
      </c>
      <c r="G3104" s="21">
        <v>907945356</v>
      </c>
      <c r="H3104" s="21">
        <v>0</v>
      </c>
      <c r="I3104" s="21">
        <v>0</v>
      </c>
      <c r="J3104" s="21">
        <v>0</v>
      </c>
      <c r="K3104" s="21">
        <v>0</v>
      </c>
      <c r="L3104" s="21">
        <f t="shared" si="1131"/>
        <v>0</v>
      </c>
      <c r="M3104" s="21">
        <v>907945356</v>
      </c>
      <c r="N3104" s="21">
        <v>155653740</v>
      </c>
      <c r="O3104" s="21">
        <v>150309905.47999999</v>
      </c>
      <c r="P3104" s="21">
        <v>114599521.48</v>
      </c>
      <c r="Q3104" s="21">
        <v>114599521.48</v>
      </c>
    </row>
    <row r="3105" spans="1:17" ht="32.25" thickBot="1" x14ac:dyDescent="0.3">
      <c r="A3105" s="87" t="s">
        <v>519</v>
      </c>
      <c r="B3105" s="49" t="s">
        <v>425</v>
      </c>
      <c r="C3105" s="46" t="s">
        <v>13</v>
      </c>
      <c r="D3105" s="12">
        <v>13</v>
      </c>
      <c r="E3105" s="12" t="s">
        <v>14</v>
      </c>
      <c r="F3105" s="43" t="s">
        <v>426</v>
      </c>
      <c r="G3105" s="29">
        <f t="shared" ref="G3105:K3106" si="1172">+G3107</f>
        <v>55000000000</v>
      </c>
      <c r="H3105" s="29">
        <f t="shared" si="1172"/>
        <v>0</v>
      </c>
      <c r="I3105" s="29">
        <f t="shared" si="1172"/>
        <v>0</v>
      </c>
      <c r="J3105" s="29">
        <f t="shared" si="1172"/>
        <v>0</v>
      </c>
      <c r="K3105" s="29">
        <f t="shared" si="1172"/>
        <v>0</v>
      </c>
      <c r="L3105" s="29">
        <f t="shared" si="1131"/>
        <v>0</v>
      </c>
      <c r="M3105" s="29">
        <f t="shared" ref="M3105:Q3106" si="1173">+M3107</f>
        <v>55000000000</v>
      </c>
      <c r="N3105" s="29">
        <f t="shared" si="1173"/>
        <v>37824003986.900002</v>
      </c>
      <c r="O3105" s="29">
        <f t="shared" si="1173"/>
        <v>21417803036.380001</v>
      </c>
      <c r="P3105" s="29">
        <f t="shared" si="1173"/>
        <v>16721511365.900002</v>
      </c>
      <c r="Q3105" s="29">
        <f t="shared" si="1173"/>
        <v>16566200895.900002</v>
      </c>
    </row>
    <row r="3106" spans="1:17" ht="32.25" thickBot="1" x14ac:dyDescent="0.3">
      <c r="A3106" s="87" t="s">
        <v>519</v>
      </c>
      <c r="B3106" s="49" t="s">
        <v>425</v>
      </c>
      <c r="C3106" s="46" t="s">
        <v>16</v>
      </c>
      <c r="D3106" s="12">
        <v>20</v>
      </c>
      <c r="E3106" s="12" t="s">
        <v>14</v>
      </c>
      <c r="F3106" s="43" t="s">
        <v>426</v>
      </c>
      <c r="G3106" s="29">
        <f t="shared" si="1172"/>
        <v>10000000000</v>
      </c>
      <c r="H3106" s="29">
        <f t="shared" si="1172"/>
        <v>0</v>
      </c>
      <c r="I3106" s="29">
        <f t="shared" si="1172"/>
        <v>0</v>
      </c>
      <c r="J3106" s="29">
        <f t="shared" si="1172"/>
        <v>0</v>
      </c>
      <c r="K3106" s="29">
        <f t="shared" si="1172"/>
        <v>0</v>
      </c>
      <c r="L3106" s="29">
        <f t="shared" si="1131"/>
        <v>0</v>
      </c>
      <c r="M3106" s="29">
        <f t="shared" si="1173"/>
        <v>10000000000</v>
      </c>
      <c r="N3106" s="29">
        <f t="shared" si="1173"/>
        <v>10000000000</v>
      </c>
      <c r="O3106" s="29">
        <f t="shared" si="1173"/>
        <v>0</v>
      </c>
      <c r="P3106" s="29">
        <f t="shared" si="1173"/>
        <v>0</v>
      </c>
      <c r="Q3106" s="29">
        <f t="shared" si="1173"/>
        <v>0</v>
      </c>
    </row>
    <row r="3107" spans="1:17" ht="19.5" thickBot="1" x14ac:dyDescent="0.3">
      <c r="A3107" s="87" t="s">
        <v>519</v>
      </c>
      <c r="B3107" s="49" t="s">
        <v>427</v>
      </c>
      <c r="C3107" s="46" t="s">
        <v>13</v>
      </c>
      <c r="D3107" s="12">
        <v>13</v>
      </c>
      <c r="E3107" s="12" t="s">
        <v>14</v>
      </c>
      <c r="F3107" s="43" t="s">
        <v>240</v>
      </c>
      <c r="G3107" s="29">
        <f>+G3109+G3113+G3123+G3127</f>
        <v>55000000000</v>
      </c>
      <c r="H3107" s="29">
        <f>+H3109+H3113+H3123+H3127</f>
        <v>0</v>
      </c>
      <c r="I3107" s="29">
        <f>+I3109+I3113+I3123+I3127</f>
        <v>0</v>
      </c>
      <c r="J3107" s="29">
        <f>+J3109+J3113+J3123+J3127</f>
        <v>0</v>
      </c>
      <c r="K3107" s="29">
        <f>+K3109+K3113+K3123+K3127</f>
        <v>0</v>
      </c>
      <c r="L3107" s="29">
        <f t="shared" si="1131"/>
        <v>0</v>
      </c>
      <c r="M3107" s="29">
        <f t="shared" ref="M3107:Q3107" si="1174">+M3109+M3113+M3123+M3127</f>
        <v>55000000000</v>
      </c>
      <c r="N3107" s="29">
        <f t="shared" si="1174"/>
        <v>37824003986.900002</v>
      </c>
      <c r="O3107" s="29">
        <f t="shared" si="1174"/>
        <v>21417803036.380001</v>
      </c>
      <c r="P3107" s="29">
        <f t="shared" si="1174"/>
        <v>16721511365.900002</v>
      </c>
      <c r="Q3107" s="29">
        <f t="shared" si="1174"/>
        <v>16566200895.900002</v>
      </c>
    </row>
    <row r="3108" spans="1:17" ht="19.5" thickBot="1" x14ac:dyDescent="0.3">
      <c r="A3108" s="87" t="s">
        <v>519</v>
      </c>
      <c r="B3108" s="49" t="s">
        <v>427</v>
      </c>
      <c r="C3108" s="46" t="s">
        <v>16</v>
      </c>
      <c r="D3108" s="12">
        <v>20</v>
      </c>
      <c r="E3108" s="12" t="s">
        <v>14</v>
      </c>
      <c r="F3108" s="43" t="s">
        <v>240</v>
      </c>
      <c r="G3108" s="29">
        <f>+G3114</f>
        <v>10000000000</v>
      </c>
      <c r="H3108" s="29">
        <f>+H3114</f>
        <v>0</v>
      </c>
      <c r="I3108" s="29">
        <f>+I3114</f>
        <v>0</v>
      </c>
      <c r="J3108" s="29">
        <f>+J3114</f>
        <v>0</v>
      </c>
      <c r="K3108" s="29">
        <f>+K3114</f>
        <v>0</v>
      </c>
      <c r="L3108" s="29">
        <f t="shared" si="1131"/>
        <v>0</v>
      </c>
      <c r="M3108" s="29">
        <f t="shared" ref="M3108:Q3108" si="1175">+M3114</f>
        <v>10000000000</v>
      </c>
      <c r="N3108" s="29">
        <f t="shared" si="1175"/>
        <v>10000000000</v>
      </c>
      <c r="O3108" s="29">
        <f t="shared" si="1175"/>
        <v>0</v>
      </c>
      <c r="P3108" s="29">
        <f t="shared" si="1175"/>
        <v>0</v>
      </c>
      <c r="Q3108" s="29">
        <f t="shared" si="1175"/>
        <v>0</v>
      </c>
    </row>
    <row r="3109" spans="1:17" ht="48" thickBot="1" x14ac:dyDescent="0.3">
      <c r="A3109" s="87" t="s">
        <v>519</v>
      </c>
      <c r="B3109" s="44" t="s">
        <v>428</v>
      </c>
      <c r="C3109" s="46" t="s">
        <v>13</v>
      </c>
      <c r="D3109" s="12">
        <v>13</v>
      </c>
      <c r="E3109" s="12" t="s">
        <v>14</v>
      </c>
      <c r="F3109" s="43" t="s">
        <v>429</v>
      </c>
      <c r="G3109" s="29">
        <f t="shared" ref="G3109:K3111" si="1176">+G3110</f>
        <v>200000000</v>
      </c>
      <c r="H3109" s="29">
        <f t="shared" si="1176"/>
        <v>0</v>
      </c>
      <c r="I3109" s="29">
        <f t="shared" si="1176"/>
        <v>0</v>
      </c>
      <c r="J3109" s="29">
        <f t="shared" si="1176"/>
        <v>0</v>
      </c>
      <c r="K3109" s="29">
        <f t="shared" si="1176"/>
        <v>0</v>
      </c>
      <c r="L3109" s="29">
        <f t="shared" si="1131"/>
        <v>0</v>
      </c>
      <c r="M3109" s="29">
        <f t="shared" ref="M3109:Q3111" si="1177">+M3110</f>
        <v>200000000</v>
      </c>
      <c r="N3109" s="29">
        <f t="shared" si="1177"/>
        <v>163072930</v>
      </c>
      <c r="O3109" s="29">
        <f t="shared" si="1177"/>
        <v>132454491.16</v>
      </c>
      <c r="P3109" s="29">
        <f t="shared" si="1177"/>
        <v>66352206.159999996</v>
      </c>
      <c r="Q3109" s="29">
        <f t="shared" si="1177"/>
        <v>66352206.159999996</v>
      </c>
    </row>
    <row r="3110" spans="1:17" ht="48" thickBot="1" x14ac:dyDescent="0.3">
      <c r="A3110" s="87" t="s">
        <v>519</v>
      </c>
      <c r="B3110" s="44" t="s">
        <v>430</v>
      </c>
      <c r="C3110" s="46" t="s">
        <v>13</v>
      </c>
      <c r="D3110" s="12">
        <v>13</v>
      </c>
      <c r="E3110" s="12" t="s">
        <v>14</v>
      </c>
      <c r="F3110" s="43" t="s">
        <v>429</v>
      </c>
      <c r="G3110" s="29">
        <f t="shared" si="1176"/>
        <v>200000000</v>
      </c>
      <c r="H3110" s="29">
        <f t="shared" si="1176"/>
        <v>0</v>
      </c>
      <c r="I3110" s="29">
        <f t="shared" si="1176"/>
        <v>0</v>
      </c>
      <c r="J3110" s="29">
        <f t="shared" si="1176"/>
        <v>0</v>
      </c>
      <c r="K3110" s="29">
        <f t="shared" si="1176"/>
        <v>0</v>
      </c>
      <c r="L3110" s="29">
        <f t="shared" ref="L3110:L3130" si="1178">+H3110-I3110+J3110-K3110</f>
        <v>0</v>
      </c>
      <c r="M3110" s="29">
        <f t="shared" si="1177"/>
        <v>200000000</v>
      </c>
      <c r="N3110" s="29">
        <f t="shared" si="1177"/>
        <v>163072930</v>
      </c>
      <c r="O3110" s="29">
        <f t="shared" si="1177"/>
        <v>132454491.16</v>
      </c>
      <c r="P3110" s="29">
        <f t="shared" si="1177"/>
        <v>66352206.159999996</v>
      </c>
      <c r="Q3110" s="29">
        <f t="shared" si="1177"/>
        <v>66352206.159999996</v>
      </c>
    </row>
    <row r="3111" spans="1:17" ht="32.25" thickBot="1" x14ac:dyDescent="0.3">
      <c r="A3111" s="87" t="s">
        <v>519</v>
      </c>
      <c r="B3111" s="44" t="s">
        <v>431</v>
      </c>
      <c r="C3111" s="46" t="s">
        <v>13</v>
      </c>
      <c r="D3111" s="12">
        <v>13</v>
      </c>
      <c r="E3111" s="12" t="s">
        <v>14</v>
      </c>
      <c r="F3111" s="43" t="s">
        <v>432</v>
      </c>
      <c r="G3111" s="29">
        <f t="shared" si="1176"/>
        <v>200000000</v>
      </c>
      <c r="H3111" s="29">
        <f t="shared" si="1176"/>
        <v>0</v>
      </c>
      <c r="I3111" s="29">
        <f t="shared" si="1176"/>
        <v>0</v>
      </c>
      <c r="J3111" s="29">
        <f t="shared" si="1176"/>
        <v>0</v>
      </c>
      <c r="K3111" s="29">
        <f t="shared" si="1176"/>
        <v>0</v>
      </c>
      <c r="L3111" s="29">
        <f t="shared" si="1178"/>
        <v>0</v>
      </c>
      <c r="M3111" s="29">
        <f t="shared" si="1177"/>
        <v>200000000</v>
      </c>
      <c r="N3111" s="29">
        <f t="shared" si="1177"/>
        <v>163072930</v>
      </c>
      <c r="O3111" s="29">
        <f t="shared" si="1177"/>
        <v>132454491.16</v>
      </c>
      <c r="P3111" s="29">
        <f t="shared" si="1177"/>
        <v>66352206.159999996</v>
      </c>
      <c r="Q3111" s="29">
        <f t="shared" si="1177"/>
        <v>66352206.159999996</v>
      </c>
    </row>
    <row r="3112" spans="1:17" ht="19.5" thickBot="1" x14ac:dyDescent="0.3">
      <c r="A3112" s="87" t="s">
        <v>519</v>
      </c>
      <c r="B3112" s="18" t="s">
        <v>433</v>
      </c>
      <c r="C3112" s="48" t="s">
        <v>13</v>
      </c>
      <c r="D3112" s="19">
        <v>13</v>
      </c>
      <c r="E3112" s="19" t="s">
        <v>14</v>
      </c>
      <c r="F3112" s="20" t="s">
        <v>247</v>
      </c>
      <c r="G3112" s="21">
        <v>200000000</v>
      </c>
      <c r="H3112" s="21">
        <v>0</v>
      </c>
      <c r="I3112" s="21">
        <v>0</v>
      </c>
      <c r="J3112" s="21">
        <v>0</v>
      </c>
      <c r="K3112" s="21">
        <v>0</v>
      </c>
      <c r="L3112" s="21">
        <f t="shared" si="1178"/>
        <v>0</v>
      </c>
      <c r="M3112" s="21">
        <v>200000000</v>
      </c>
      <c r="N3112" s="21">
        <v>163072930</v>
      </c>
      <c r="O3112" s="21">
        <v>132454491.16</v>
      </c>
      <c r="P3112" s="21">
        <v>66352206.159999996</v>
      </c>
      <c r="Q3112" s="21">
        <v>66352206.159999996</v>
      </c>
    </row>
    <row r="3113" spans="1:17" ht="48" thickBot="1" x14ac:dyDescent="0.3">
      <c r="A3113" s="87" t="s">
        <v>519</v>
      </c>
      <c r="B3113" s="44" t="s">
        <v>434</v>
      </c>
      <c r="C3113" s="50" t="s">
        <v>13</v>
      </c>
      <c r="D3113" s="12">
        <v>13</v>
      </c>
      <c r="E3113" s="12" t="s">
        <v>14</v>
      </c>
      <c r="F3113" s="43" t="s">
        <v>435</v>
      </c>
      <c r="G3113" s="26">
        <f>+G3115</f>
        <v>48800000000</v>
      </c>
      <c r="H3113" s="26">
        <f>+H3115</f>
        <v>0</v>
      </c>
      <c r="I3113" s="26">
        <f>+I3115</f>
        <v>0</v>
      </c>
      <c r="J3113" s="26">
        <f>+J3115</f>
        <v>0</v>
      </c>
      <c r="K3113" s="26">
        <f>+K3115</f>
        <v>0</v>
      </c>
      <c r="L3113" s="29">
        <f t="shared" si="1178"/>
        <v>0</v>
      </c>
      <c r="M3113" s="26">
        <f t="shared" ref="M3113:Q3114" si="1179">+M3115</f>
        <v>48800000000</v>
      </c>
      <c r="N3113" s="26">
        <f t="shared" si="1179"/>
        <v>32835090393.110001</v>
      </c>
      <c r="O3113" s="26">
        <f t="shared" si="1179"/>
        <v>16471489250.85</v>
      </c>
      <c r="P3113" s="26">
        <f t="shared" si="1179"/>
        <v>12512139241.370001</v>
      </c>
      <c r="Q3113" s="26">
        <f t="shared" si="1179"/>
        <v>12356828771.370001</v>
      </c>
    </row>
    <row r="3114" spans="1:17" ht="48" thickBot="1" x14ac:dyDescent="0.3">
      <c r="A3114" s="87" t="s">
        <v>519</v>
      </c>
      <c r="B3114" s="44" t="s">
        <v>434</v>
      </c>
      <c r="C3114" s="46" t="s">
        <v>16</v>
      </c>
      <c r="D3114" s="12">
        <v>20</v>
      </c>
      <c r="E3114" s="12" t="s">
        <v>14</v>
      </c>
      <c r="F3114" s="43" t="s">
        <v>435</v>
      </c>
      <c r="G3114" s="26">
        <f>+G3119</f>
        <v>10000000000</v>
      </c>
      <c r="H3114" s="26">
        <f>+H3119</f>
        <v>0</v>
      </c>
      <c r="I3114" s="26">
        <f>+I3119</f>
        <v>0</v>
      </c>
      <c r="J3114" s="26">
        <f>+J3119</f>
        <v>0</v>
      </c>
      <c r="K3114" s="26">
        <f>+K3119</f>
        <v>0</v>
      </c>
      <c r="L3114" s="29">
        <f t="shared" si="1178"/>
        <v>0</v>
      </c>
      <c r="M3114" s="26">
        <f>+M3116</f>
        <v>10000000000</v>
      </c>
      <c r="N3114" s="26">
        <f>+N3116</f>
        <v>10000000000</v>
      </c>
      <c r="O3114" s="26">
        <f>+O3116</f>
        <v>0</v>
      </c>
      <c r="P3114" s="26">
        <f t="shared" si="1179"/>
        <v>0</v>
      </c>
      <c r="Q3114" s="26">
        <f>+Q3116</f>
        <v>0</v>
      </c>
    </row>
    <row r="3115" spans="1:17" ht="48" thickBot="1" x14ac:dyDescent="0.3">
      <c r="A3115" s="87" t="s">
        <v>519</v>
      </c>
      <c r="B3115" s="44" t="s">
        <v>436</v>
      </c>
      <c r="C3115" s="50" t="s">
        <v>13</v>
      </c>
      <c r="D3115" s="12">
        <v>13</v>
      </c>
      <c r="E3115" s="12" t="s">
        <v>14</v>
      </c>
      <c r="F3115" s="43" t="s">
        <v>435</v>
      </c>
      <c r="G3115" s="29">
        <f>+G3117+G3118</f>
        <v>48800000000</v>
      </c>
      <c r="H3115" s="29">
        <f>+H3117+H3118</f>
        <v>0</v>
      </c>
      <c r="I3115" s="29">
        <f>+I3117+I3118</f>
        <v>0</v>
      </c>
      <c r="J3115" s="29">
        <f>+J3117+J3118</f>
        <v>0</v>
      </c>
      <c r="K3115" s="29">
        <f>+K3117+K3118</f>
        <v>0</v>
      </c>
      <c r="L3115" s="29">
        <f t="shared" si="1178"/>
        <v>0</v>
      </c>
      <c r="M3115" s="29">
        <f t="shared" ref="M3115:Q3115" si="1180">+M3117+M3118</f>
        <v>48800000000</v>
      </c>
      <c r="N3115" s="29">
        <f t="shared" si="1180"/>
        <v>32835090393.110001</v>
      </c>
      <c r="O3115" s="29">
        <f t="shared" si="1180"/>
        <v>16471489250.85</v>
      </c>
      <c r="P3115" s="29">
        <f t="shared" si="1180"/>
        <v>12512139241.370001</v>
      </c>
      <c r="Q3115" s="29">
        <f t="shared" si="1180"/>
        <v>12356828771.370001</v>
      </c>
    </row>
    <row r="3116" spans="1:17" ht="48" thickBot="1" x14ac:dyDescent="0.3">
      <c r="A3116" s="87" t="s">
        <v>519</v>
      </c>
      <c r="B3116" s="44" t="s">
        <v>436</v>
      </c>
      <c r="C3116" s="46" t="s">
        <v>16</v>
      </c>
      <c r="D3116" s="12">
        <v>20</v>
      </c>
      <c r="E3116" s="12" t="s">
        <v>14</v>
      </c>
      <c r="F3116" s="43" t="s">
        <v>435</v>
      </c>
      <c r="G3116" s="29">
        <f>+G3119</f>
        <v>10000000000</v>
      </c>
      <c r="H3116" s="29">
        <f>+H3119</f>
        <v>0</v>
      </c>
      <c r="I3116" s="29">
        <f>+I3119</f>
        <v>0</v>
      </c>
      <c r="J3116" s="29">
        <f>+J3119</f>
        <v>0</v>
      </c>
      <c r="K3116" s="29">
        <f>+K3119</f>
        <v>0</v>
      </c>
      <c r="L3116" s="29">
        <f t="shared" si="1178"/>
        <v>0</v>
      </c>
      <c r="M3116" s="29">
        <f>+M3119</f>
        <v>10000000000</v>
      </c>
      <c r="N3116" s="29">
        <f>+N3119</f>
        <v>10000000000</v>
      </c>
      <c r="O3116" s="29">
        <f t="shared" ref="O3116:Q3116" si="1181">+O3119</f>
        <v>0</v>
      </c>
      <c r="P3116" s="29">
        <f t="shared" si="1181"/>
        <v>0</v>
      </c>
      <c r="Q3116" s="29">
        <f t="shared" si="1181"/>
        <v>0</v>
      </c>
    </row>
    <row r="3117" spans="1:17" ht="19.5" thickBot="1" x14ac:dyDescent="0.3">
      <c r="A3117" s="87" t="s">
        <v>519</v>
      </c>
      <c r="B3117" s="15" t="s">
        <v>437</v>
      </c>
      <c r="C3117" s="50" t="s">
        <v>13</v>
      </c>
      <c r="D3117" s="12">
        <v>13</v>
      </c>
      <c r="E3117" s="12" t="s">
        <v>14</v>
      </c>
      <c r="F3117" s="16" t="s">
        <v>438</v>
      </c>
      <c r="G3117" s="27">
        <f>+G3121</f>
        <v>20000000000</v>
      </c>
      <c r="H3117" s="27">
        <f>+H3121</f>
        <v>0</v>
      </c>
      <c r="I3117" s="27">
        <f>+I3121</f>
        <v>0</v>
      </c>
      <c r="J3117" s="27">
        <f>+J3121</f>
        <v>0</v>
      </c>
      <c r="K3117" s="27">
        <f>+K3121</f>
        <v>0</v>
      </c>
      <c r="L3117" s="27">
        <f t="shared" si="1178"/>
        <v>0</v>
      </c>
      <c r="M3117" s="27">
        <f t="shared" ref="M3117:Q3117" si="1182">+M3121</f>
        <v>20000000000</v>
      </c>
      <c r="N3117" s="27">
        <f t="shared" si="1182"/>
        <v>15823867350</v>
      </c>
      <c r="O3117" s="27">
        <f t="shared" si="1182"/>
        <v>113352.27</v>
      </c>
      <c r="P3117" s="27">
        <f t="shared" si="1182"/>
        <v>113352.27</v>
      </c>
      <c r="Q3117" s="27">
        <f t="shared" si="1182"/>
        <v>113352.27</v>
      </c>
    </row>
    <row r="3118" spans="1:17" ht="19.5" thickBot="1" x14ac:dyDescent="0.3">
      <c r="A3118" s="87" t="s">
        <v>519</v>
      </c>
      <c r="B3118" s="44" t="s">
        <v>439</v>
      </c>
      <c r="C3118" s="50" t="s">
        <v>13</v>
      </c>
      <c r="D3118" s="12">
        <v>13</v>
      </c>
      <c r="E3118" s="12" t="s">
        <v>14</v>
      </c>
      <c r="F3118" s="43" t="s">
        <v>378</v>
      </c>
      <c r="G3118" s="29">
        <f>+G3120</f>
        <v>28800000000</v>
      </c>
      <c r="H3118" s="29">
        <f>+H3120</f>
        <v>0</v>
      </c>
      <c r="I3118" s="29">
        <f>+I3120</f>
        <v>0</v>
      </c>
      <c r="J3118" s="29">
        <f>+J3120</f>
        <v>0</v>
      </c>
      <c r="K3118" s="29">
        <f>+K3120</f>
        <v>0</v>
      </c>
      <c r="L3118" s="29">
        <f t="shared" si="1178"/>
        <v>0</v>
      </c>
      <c r="M3118" s="29">
        <f t="shared" ref="M3118:Q3118" si="1183">+M3120</f>
        <v>28800000000</v>
      </c>
      <c r="N3118" s="29">
        <f t="shared" si="1183"/>
        <v>17011223043.110001</v>
      </c>
      <c r="O3118" s="29">
        <f t="shared" si="1183"/>
        <v>16471375898.58</v>
      </c>
      <c r="P3118" s="29">
        <f t="shared" si="1183"/>
        <v>12512025889.1</v>
      </c>
      <c r="Q3118" s="29">
        <f t="shared" si="1183"/>
        <v>12356715419.1</v>
      </c>
    </row>
    <row r="3119" spans="1:17" ht="19.5" thickBot="1" x14ac:dyDescent="0.3">
      <c r="A3119" s="87" t="s">
        <v>519</v>
      </c>
      <c r="B3119" s="15" t="s">
        <v>437</v>
      </c>
      <c r="C3119" s="46" t="s">
        <v>16</v>
      </c>
      <c r="D3119" s="12">
        <v>20</v>
      </c>
      <c r="E3119" s="12" t="s">
        <v>14</v>
      </c>
      <c r="F3119" s="16" t="s">
        <v>438</v>
      </c>
      <c r="G3119" s="27">
        <f>+G3122</f>
        <v>10000000000</v>
      </c>
      <c r="H3119" s="27">
        <f>+H3122</f>
        <v>0</v>
      </c>
      <c r="I3119" s="27">
        <f>+I3122</f>
        <v>0</v>
      </c>
      <c r="J3119" s="27">
        <f>+J3122</f>
        <v>0</v>
      </c>
      <c r="K3119" s="27">
        <f>+K3122</f>
        <v>0</v>
      </c>
      <c r="L3119" s="27">
        <f t="shared" si="1178"/>
        <v>0</v>
      </c>
      <c r="M3119" s="27">
        <f t="shared" ref="M3119:Q3119" si="1184">+M3122</f>
        <v>10000000000</v>
      </c>
      <c r="N3119" s="27">
        <f t="shared" si="1184"/>
        <v>10000000000</v>
      </c>
      <c r="O3119" s="27">
        <f t="shared" si="1184"/>
        <v>0</v>
      </c>
      <c r="P3119" s="27">
        <f t="shared" si="1184"/>
        <v>0</v>
      </c>
      <c r="Q3119" s="27">
        <f t="shared" si="1184"/>
        <v>0</v>
      </c>
    </row>
    <row r="3120" spans="1:17" ht="19.5" thickBot="1" x14ac:dyDescent="0.3">
      <c r="A3120" s="87" t="s">
        <v>519</v>
      </c>
      <c r="B3120" s="18" t="s">
        <v>440</v>
      </c>
      <c r="C3120" s="45" t="s">
        <v>13</v>
      </c>
      <c r="D3120" s="19">
        <v>13</v>
      </c>
      <c r="E3120" s="19" t="s">
        <v>14</v>
      </c>
      <c r="F3120" s="51" t="s">
        <v>247</v>
      </c>
      <c r="G3120" s="21">
        <v>28800000000</v>
      </c>
      <c r="H3120" s="21">
        <v>0</v>
      </c>
      <c r="I3120" s="21">
        <v>0</v>
      </c>
      <c r="J3120" s="21">
        <v>0</v>
      </c>
      <c r="K3120" s="21">
        <v>0</v>
      </c>
      <c r="L3120" s="21">
        <f t="shared" si="1178"/>
        <v>0</v>
      </c>
      <c r="M3120" s="21">
        <v>28800000000</v>
      </c>
      <c r="N3120" s="21">
        <v>17011223043.110001</v>
      </c>
      <c r="O3120" s="21">
        <v>16471375898.58</v>
      </c>
      <c r="P3120" s="21">
        <v>12512025889.1</v>
      </c>
      <c r="Q3120" s="21">
        <v>12356715419.1</v>
      </c>
    </row>
    <row r="3121" spans="1:17" ht="19.5" thickBot="1" x14ac:dyDescent="0.3">
      <c r="A3121" s="87" t="s">
        <v>519</v>
      </c>
      <c r="B3121" s="18" t="s">
        <v>441</v>
      </c>
      <c r="C3121" s="48" t="s">
        <v>13</v>
      </c>
      <c r="D3121" s="19">
        <v>13</v>
      </c>
      <c r="E3121" s="19" t="s">
        <v>14</v>
      </c>
      <c r="F3121" s="51" t="s">
        <v>247</v>
      </c>
      <c r="G3121" s="21">
        <v>20000000000</v>
      </c>
      <c r="H3121" s="21">
        <v>0</v>
      </c>
      <c r="I3121" s="21">
        <v>0</v>
      </c>
      <c r="J3121" s="21">
        <v>0</v>
      </c>
      <c r="K3121" s="21">
        <v>0</v>
      </c>
      <c r="L3121" s="21">
        <f t="shared" si="1178"/>
        <v>0</v>
      </c>
      <c r="M3121" s="25">
        <v>20000000000</v>
      </c>
      <c r="N3121" s="21">
        <v>15823867350</v>
      </c>
      <c r="O3121" s="21">
        <v>113352.27</v>
      </c>
      <c r="P3121" s="21">
        <v>113352.27</v>
      </c>
      <c r="Q3121" s="21">
        <v>113352.27</v>
      </c>
    </row>
    <row r="3122" spans="1:17" ht="19.5" thickBot="1" x14ac:dyDescent="0.3">
      <c r="A3122" s="87" t="s">
        <v>519</v>
      </c>
      <c r="B3122" s="18" t="s">
        <v>441</v>
      </c>
      <c r="C3122" s="48" t="s">
        <v>16</v>
      </c>
      <c r="D3122" s="19">
        <v>20</v>
      </c>
      <c r="E3122" s="19" t="s">
        <v>14</v>
      </c>
      <c r="F3122" s="51" t="s">
        <v>247</v>
      </c>
      <c r="G3122" s="21">
        <v>10000000000</v>
      </c>
      <c r="H3122" s="21">
        <v>0</v>
      </c>
      <c r="I3122" s="21">
        <v>0</v>
      </c>
      <c r="J3122" s="21">
        <v>0</v>
      </c>
      <c r="K3122" s="21">
        <v>0</v>
      </c>
      <c r="L3122" s="21">
        <f t="shared" si="1178"/>
        <v>0</v>
      </c>
      <c r="M3122" s="25">
        <v>10000000000</v>
      </c>
      <c r="N3122" s="21">
        <v>10000000000</v>
      </c>
      <c r="O3122" s="21">
        <v>0</v>
      </c>
      <c r="P3122" s="21">
        <v>0</v>
      </c>
      <c r="Q3122" s="21">
        <v>0</v>
      </c>
    </row>
    <row r="3123" spans="1:17" ht="48" thickBot="1" x14ac:dyDescent="0.3">
      <c r="A3123" s="87" t="s">
        <v>519</v>
      </c>
      <c r="B3123" s="44" t="s">
        <v>442</v>
      </c>
      <c r="C3123" s="46" t="s">
        <v>13</v>
      </c>
      <c r="D3123" s="12">
        <v>13</v>
      </c>
      <c r="E3123" s="12" t="s">
        <v>14</v>
      </c>
      <c r="F3123" s="43" t="s">
        <v>443</v>
      </c>
      <c r="G3123" s="29">
        <f t="shared" ref="G3123:K3125" si="1185">+G3124</f>
        <v>5000000000</v>
      </c>
      <c r="H3123" s="29">
        <f t="shared" si="1185"/>
        <v>0</v>
      </c>
      <c r="I3123" s="29">
        <f t="shared" si="1185"/>
        <v>0</v>
      </c>
      <c r="J3123" s="29">
        <f t="shared" si="1185"/>
        <v>0</v>
      </c>
      <c r="K3123" s="29">
        <f t="shared" si="1185"/>
        <v>0</v>
      </c>
      <c r="L3123" s="29">
        <f t="shared" si="1178"/>
        <v>0</v>
      </c>
      <c r="M3123" s="29">
        <f t="shared" ref="M3123:Q3125" si="1186">+M3124</f>
        <v>5000000000</v>
      </c>
      <c r="N3123" s="29">
        <f t="shared" si="1186"/>
        <v>3863335633.79</v>
      </c>
      <c r="O3123" s="29">
        <f t="shared" si="1186"/>
        <v>3861153116.2600002</v>
      </c>
      <c r="P3123" s="29">
        <f t="shared" si="1186"/>
        <v>3351499812.2600002</v>
      </c>
      <c r="Q3123" s="29">
        <f t="shared" si="1186"/>
        <v>3351499812.2600002</v>
      </c>
    </row>
    <row r="3124" spans="1:17" ht="48" thickBot="1" x14ac:dyDescent="0.3">
      <c r="A3124" s="87" t="s">
        <v>519</v>
      </c>
      <c r="B3124" s="44" t="s">
        <v>444</v>
      </c>
      <c r="C3124" s="46" t="s">
        <v>13</v>
      </c>
      <c r="D3124" s="12">
        <v>13</v>
      </c>
      <c r="E3124" s="12" t="s">
        <v>14</v>
      </c>
      <c r="F3124" s="43" t="s">
        <v>443</v>
      </c>
      <c r="G3124" s="29">
        <f t="shared" si="1185"/>
        <v>5000000000</v>
      </c>
      <c r="H3124" s="29">
        <f t="shared" si="1185"/>
        <v>0</v>
      </c>
      <c r="I3124" s="29">
        <f t="shared" si="1185"/>
        <v>0</v>
      </c>
      <c r="J3124" s="29">
        <f t="shared" si="1185"/>
        <v>0</v>
      </c>
      <c r="K3124" s="29">
        <f t="shared" si="1185"/>
        <v>0</v>
      </c>
      <c r="L3124" s="29">
        <f t="shared" si="1178"/>
        <v>0</v>
      </c>
      <c r="M3124" s="29">
        <f t="shared" si="1186"/>
        <v>5000000000</v>
      </c>
      <c r="N3124" s="29">
        <f t="shared" si="1186"/>
        <v>3863335633.79</v>
      </c>
      <c r="O3124" s="29">
        <f t="shared" si="1186"/>
        <v>3861153116.2600002</v>
      </c>
      <c r="P3124" s="29">
        <f t="shared" si="1186"/>
        <v>3351499812.2600002</v>
      </c>
      <c r="Q3124" s="29">
        <f t="shared" si="1186"/>
        <v>3351499812.2600002</v>
      </c>
    </row>
    <row r="3125" spans="1:17" ht="19.5" thickBot="1" x14ac:dyDescent="0.3">
      <c r="A3125" s="87" t="s">
        <v>519</v>
      </c>
      <c r="B3125" s="44" t="s">
        <v>445</v>
      </c>
      <c r="C3125" s="46" t="s">
        <v>13</v>
      </c>
      <c r="D3125" s="12">
        <v>13</v>
      </c>
      <c r="E3125" s="12" t="s">
        <v>14</v>
      </c>
      <c r="F3125" s="43" t="s">
        <v>446</v>
      </c>
      <c r="G3125" s="29">
        <f t="shared" si="1185"/>
        <v>5000000000</v>
      </c>
      <c r="H3125" s="29">
        <f t="shared" si="1185"/>
        <v>0</v>
      </c>
      <c r="I3125" s="29">
        <f t="shared" si="1185"/>
        <v>0</v>
      </c>
      <c r="J3125" s="29">
        <f t="shared" si="1185"/>
        <v>0</v>
      </c>
      <c r="K3125" s="29">
        <f t="shared" si="1185"/>
        <v>0</v>
      </c>
      <c r="L3125" s="29">
        <f t="shared" si="1178"/>
        <v>0</v>
      </c>
      <c r="M3125" s="29">
        <f t="shared" si="1186"/>
        <v>5000000000</v>
      </c>
      <c r="N3125" s="29">
        <f t="shared" si="1186"/>
        <v>3863335633.79</v>
      </c>
      <c r="O3125" s="29">
        <f t="shared" si="1186"/>
        <v>3861153116.2600002</v>
      </c>
      <c r="P3125" s="29">
        <f t="shared" si="1186"/>
        <v>3351499812.2600002</v>
      </c>
      <c r="Q3125" s="29">
        <f t="shared" si="1186"/>
        <v>3351499812.2600002</v>
      </c>
    </row>
    <row r="3126" spans="1:17" ht="19.5" thickBot="1" x14ac:dyDescent="0.3">
      <c r="A3126" s="87" t="s">
        <v>519</v>
      </c>
      <c r="B3126" s="18" t="s">
        <v>447</v>
      </c>
      <c r="C3126" s="48" t="s">
        <v>13</v>
      </c>
      <c r="D3126" s="19">
        <v>13</v>
      </c>
      <c r="E3126" s="19" t="s">
        <v>14</v>
      </c>
      <c r="F3126" s="51" t="s">
        <v>247</v>
      </c>
      <c r="G3126" s="21">
        <v>5000000000</v>
      </c>
      <c r="H3126" s="21">
        <v>0</v>
      </c>
      <c r="I3126" s="21">
        <v>0</v>
      </c>
      <c r="J3126" s="21">
        <v>0</v>
      </c>
      <c r="K3126" s="21">
        <v>0</v>
      </c>
      <c r="L3126" s="21">
        <f t="shared" si="1178"/>
        <v>0</v>
      </c>
      <c r="M3126" s="21">
        <v>5000000000</v>
      </c>
      <c r="N3126" s="21">
        <v>3863335633.79</v>
      </c>
      <c r="O3126" s="21">
        <v>3861153116.2600002</v>
      </c>
      <c r="P3126" s="21">
        <v>3351499812.2600002</v>
      </c>
      <c r="Q3126" s="21">
        <v>3351499812.2600002</v>
      </c>
    </row>
    <row r="3127" spans="1:17" ht="48" thickBot="1" x14ac:dyDescent="0.3">
      <c r="A3127" s="87" t="s">
        <v>519</v>
      </c>
      <c r="B3127" s="44" t="s">
        <v>448</v>
      </c>
      <c r="C3127" s="46" t="s">
        <v>13</v>
      </c>
      <c r="D3127" s="12">
        <v>13</v>
      </c>
      <c r="E3127" s="12" t="s">
        <v>14</v>
      </c>
      <c r="F3127" s="43" t="s">
        <v>449</v>
      </c>
      <c r="G3127" s="29">
        <f t="shared" ref="G3127:K3129" si="1187">+G3128</f>
        <v>1000000000</v>
      </c>
      <c r="H3127" s="29">
        <f t="shared" si="1187"/>
        <v>0</v>
      </c>
      <c r="I3127" s="29">
        <f t="shared" si="1187"/>
        <v>0</v>
      </c>
      <c r="J3127" s="29">
        <f t="shared" si="1187"/>
        <v>0</v>
      </c>
      <c r="K3127" s="29">
        <f t="shared" si="1187"/>
        <v>0</v>
      </c>
      <c r="L3127" s="29">
        <f t="shared" si="1178"/>
        <v>0</v>
      </c>
      <c r="M3127" s="29">
        <f t="shared" ref="M3127:Q3129" si="1188">+M3128</f>
        <v>1000000000</v>
      </c>
      <c r="N3127" s="29">
        <f t="shared" si="1188"/>
        <v>962505030</v>
      </c>
      <c r="O3127" s="29">
        <f t="shared" si="1188"/>
        <v>952706178.11000001</v>
      </c>
      <c r="P3127" s="29">
        <f t="shared" si="1188"/>
        <v>791520106.11000001</v>
      </c>
      <c r="Q3127" s="29">
        <f t="shared" si="1188"/>
        <v>791520106.11000001</v>
      </c>
    </row>
    <row r="3128" spans="1:17" ht="48" thickBot="1" x14ac:dyDescent="0.3">
      <c r="A3128" s="87" t="s">
        <v>519</v>
      </c>
      <c r="B3128" s="44" t="s">
        <v>450</v>
      </c>
      <c r="C3128" s="46" t="s">
        <v>13</v>
      </c>
      <c r="D3128" s="12">
        <v>13</v>
      </c>
      <c r="E3128" s="12" t="s">
        <v>14</v>
      </c>
      <c r="F3128" s="43" t="s">
        <v>449</v>
      </c>
      <c r="G3128" s="29">
        <f t="shared" si="1187"/>
        <v>1000000000</v>
      </c>
      <c r="H3128" s="29">
        <f t="shared" si="1187"/>
        <v>0</v>
      </c>
      <c r="I3128" s="29">
        <f t="shared" si="1187"/>
        <v>0</v>
      </c>
      <c r="J3128" s="29">
        <f t="shared" si="1187"/>
        <v>0</v>
      </c>
      <c r="K3128" s="29">
        <f t="shared" si="1187"/>
        <v>0</v>
      </c>
      <c r="L3128" s="29">
        <f t="shared" si="1178"/>
        <v>0</v>
      </c>
      <c r="M3128" s="29">
        <f t="shared" si="1188"/>
        <v>1000000000</v>
      </c>
      <c r="N3128" s="29">
        <f t="shared" si="1188"/>
        <v>962505030</v>
      </c>
      <c r="O3128" s="29">
        <f t="shared" si="1188"/>
        <v>952706178.11000001</v>
      </c>
      <c r="P3128" s="29">
        <f t="shared" si="1188"/>
        <v>791520106.11000001</v>
      </c>
      <c r="Q3128" s="29">
        <f t="shared" si="1188"/>
        <v>791520106.11000001</v>
      </c>
    </row>
    <row r="3129" spans="1:17" ht="19.5" thickBot="1" x14ac:dyDescent="0.3">
      <c r="A3129" s="87" t="s">
        <v>519</v>
      </c>
      <c r="B3129" s="44" t="s">
        <v>451</v>
      </c>
      <c r="C3129" s="46" t="s">
        <v>13</v>
      </c>
      <c r="D3129" s="12">
        <v>13</v>
      </c>
      <c r="E3129" s="12" t="s">
        <v>14</v>
      </c>
      <c r="F3129" s="43" t="s">
        <v>452</v>
      </c>
      <c r="G3129" s="29">
        <f t="shared" si="1187"/>
        <v>1000000000</v>
      </c>
      <c r="H3129" s="29">
        <f t="shared" si="1187"/>
        <v>0</v>
      </c>
      <c r="I3129" s="29">
        <f t="shared" si="1187"/>
        <v>0</v>
      </c>
      <c r="J3129" s="29">
        <f t="shared" si="1187"/>
        <v>0</v>
      </c>
      <c r="K3129" s="29">
        <f t="shared" si="1187"/>
        <v>0</v>
      </c>
      <c r="L3129" s="29">
        <f t="shared" si="1178"/>
        <v>0</v>
      </c>
      <c r="M3129" s="29">
        <f t="shared" si="1188"/>
        <v>1000000000</v>
      </c>
      <c r="N3129" s="29">
        <f t="shared" si="1188"/>
        <v>962505030</v>
      </c>
      <c r="O3129" s="29">
        <f t="shared" si="1188"/>
        <v>952706178.11000001</v>
      </c>
      <c r="P3129" s="29">
        <f t="shared" si="1188"/>
        <v>791520106.11000001</v>
      </c>
      <c r="Q3129" s="29">
        <f t="shared" si="1188"/>
        <v>791520106.11000001</v>
      </c>
    </row>
    <row r="3130" spans="1:17" ht="19.5" thickBot="1" x14ac:dyDescent="0.3">
      <c r="A3130" s="87" t="s">
        <v>519</v>
      </c>
      <c r="B3130" s="18" t="s">
        <v>453</v>
      </c>
      <c r="C3130" s="48" t="s">
        <v>13</v>
      </c>
      <c r="D3130" s="19">
        <v>13</v>
      </c>
      <c r="E3130" s="19" t="s">
        <v>14</v>
      </c>
      <c r="F3130" s="51" t="s">
        <v>247</v>
      </c>
      <c r="G3130" s="25">
        <v>1000000000</v>
      </c>
      <c r="H3130" s="21">
        <v>0</v>
      </c>
      <c r="I3130" s="21">
        <v>0</v>
      </c>
      <c r="J3130" s="21">
        <v>0</v>
      </c>
      <c r="K3130" s="21">
        <v>0</v>
      </c>
      <c r="L3130" s="21">
        <f t="shared" si="1178"/>
        <v>0</v>
      </c>
      <c r="M3130" s="21">
        <v>1000000000</v>
      </c>
      <c r="N3130" s="21">
        <v>962505030</v>
      </c>
      <c r="O3130" s="21">
        <v>952706178.11000001</v>
      </c>
      <c r="P3130" s="21">
        <v>791520106.11000001</v>
      </c>
      <c r="Q3130" s="21">
        <v>791520106.11000001</v>
      </c>
    </row>
  </sheetData>
  <mergeCells count="13">
    <mergeCell ref="F1:F2"/>
    <mergeCell ref="A1:A2"/>
    <mergeCell ref="B1:B2"/>
    <mergeCell ref="C1:C2"/>
    <mergeCell ref="D1:D2"/>
    <mergeCell ref="E1:E2"/>
    <mergeCell ref="Q1:Q2"/>
    <mergeCell ref="G1:G2"/>
    <mergeCell ref="H1:L1"/>
    <mergeCell ref="M1:M2"/>
    <mergeCell ref="N1:N2"/>
    <mergeCell ref="O1:O2"/>
    <mergeCell ref="P1:P2"/>
  </mergeCells>
  <printOptions horizontalCentered="1" verticalCentered="1"/>
  <pageMargins left="0.11811023622047245" right="0.11811023622047245" top="0.78740157480314965" bottom="0.51181102362204722" header="0.31496062992125984" footer="0.31496062992125984"/>
  <pageSetup paperSize="12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GASTOS NOVIEMBRE 2022</vt:lpstr>
      <vt:lpstr>'EJECUCIÓN GASTOS NOVIEMBRE 2022'!Área_de_impresión</vt:lpstr>
      <vt:lpstr>'EJECUCIÓN GASTOS NOVIEMBRE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dcterms:created xsi:type="dcterms:W3CDTF">2022-12-09T01:52:23Z</dcterms:created>
  <dcterms:modified xsi:type="dcterms:W3CDTF">2022-12-09T02:17:00Z</dcterms:modified>
</cp:coreProperties>
</file>